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Q:\materiály do ZOK\2025\rozpočet za rok 2024\ZOK 24.2.2025\"/>
    </mc:Choice>
  </mc:AlternateContent>
  <xr:revisionPtr revIDLastSave="0" documentId="13_ncr:1_{3DA44802-4774-4C15-81E2-DD1EBB5818B8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Rozpočet další prostř. z MŠMT" sheetId="1" r:id="rId1"/>
  </sheets>
  <definedNames>
    <definedName name="_xlnm.Print_Area" localSheetId="0">'Rozpočet další prostř. z MŠMT'!$A$1:$D$422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422" i="1" l="1"/>
  <c r="C422" i="1"/>
  <c r="B422" i="1"/>
  <c r="B182" i="1" l="1"/>
  <c r="C160" i="1"/>
  <c r="D350" i="1" l="1"/>
  <c r="B350" i="1"/>
  <c r="C347" i="1"/>
  <c r="C348" i="1"/>
  <c r="C349" i="1"/>
  <c r="D369" i="1" l="1"/>
  <c r="B369" i="1"/>
  <c r="C366" i="1"/>
  <c r="C367" i="1"/>
  <c r="C368" i="1"/>
  <c r="C365" i="1"/>
  <c r="D419" i="1"/>
  <c r="B419" i="1"/>
  <c r="C418" i="1"/>
  <c r="C419" i="1" s="1"/>
  <c r="D405" i="1"/>
  <c r="D408" i="1" s="1"/>
  <c r="C404" i="1"/>
  <c r="C403" i="1"/>
  <c r="C402" i="1"/>
  <c r="C401" i="1"/>
  <c r="C400" i="1"/>
  <c r="C399" i="1"/>
  <c r="C398" i="1"/>
  <c r="C397" i="1"/>
  <c r="C396" i="1"/>
  <c r="C395" i="1"/>
  <c r="C394" i="1"/>
  <c r="C393" i="1"/>
  <c r="C392" i="1"/>
  <c r="C391" i="1"/>
  <c r="C390" i="1"/>
  <c r="C389" i="1"/>
  <c r="C388" i="1"/>
  <c r="C387" i="1"/>
  <c r="C386" i="1"/>
  <c r="C385" i="1"/>
  <c r="C384" i="1"/>
  <c r="C383" i="1"/>
  <c r="C364" i="1"/>
  <c r="C363" i="1"/>
  <c r="C362" i="1"/>
  <c r="C361" i="1"/>
  <c r="C360" i="1"/>
  <c r="C359" i="1"/>
  <c r="C358" i="1"/>
  <c r="C357" i="1"/>
  <c r="C346" i="1"/>
  <c r="C345" i="1"/>
  <c r="D327" i="1"/>
  <c r="C326" i="1"/>
  <c r="C325" i="1"/>
  <c r="C324" i="1"/>
  <c r="C323" i="1"/>
  <c r="C322" i="1"/>
  <c r="C321" i="1"/>
  <c r="C320" i="1"/>
  <c r="C319" i="1"/>
  <c r="C318" i="1"/>
  <c r="C317" i="1"/>
  <c r="C316" i="1"/>
  <c r="D311" i="1"/>
  <c r="C310" i="1"/>
  <c r="C309" i="1"/>
  <c r="C308" i="1"/>
  <c r="C307" i="1"/>
  <c r="C306" i="1"/>
  <c r="C305" i="1"/>
  <c r="C304" i="1"/>
  <c r="C303" i="1"/>
  <c r="C302" i="1"/>
  <c r="C301" i="1"/>
  <c r="C300" i="1"/>
  <c r="C299" i="1"/>
  <c r="C298" i="1"/>
  <c r="C297" i="1"/>
  <c r="C296" i="1"/>
  <c r="C295" i="1"/>
  <c r="C294" i="1"/>
  <c r="C293" i="1"/>
  <c r="D288" i="1"/>
  <c r="C287" i="1"/>
  <c r="C286" i="1"/>
  <c r="C285" i="1"/>
  <c r="C284" i="1"/>
  <c r="D275" i="1"/>
  <c r="C274" i="1"/>
  <c r="C273" i="1"/>
  <c r="C272" i="1"/>
  <c r="C271" i="1"/>
  <c r="C270" i="1"/>
  <c r="C269" i="1"/>
  <c r="C268" i="1"/>
  <c r="C267" i="1"/>
  <c r="C266" i="1"/>
  <c r="C265" i="1"/>
  <c r="C264" i="1"/>
  <c r="C263" i="1"/>
  <c r="C262" i="1"/>
  <c r="C261" i="1"/>
  <c r="C260" i="1"/>
  <c r="C259" i="1"/>
  <c r="D329" i="1" l="1"/>
  <c r="D372" i="1"/>
  <c r="D254" i="1"/>
  <c r="C253" i="1"/>
  <c r="C252" i="1"/>
  <c r="C251" i="1"/>
  <c r="C250" i="1"/>
  <c r="C249" i="1"/>
  <c r="D244" i="1"/>
  <c r="C243" i="1"/>
  <c r="C242" i="1"/>
  <c r="C241" i="1"/>
  <c r="C240" i="1"/>
  <c r="C239" i="1"/>
  <c r="C238" i="1"/>
  <c r="C237" i="1"/>
  <c r="C236" i="1"/>
  <c r="D227" i="1"/>
  <c r="C226" i="1"/>
  <c r="C225" i="1"/>
  <c r="C224" i="1"/>
  <c r="C223" i="1"/>
  <c r="C222" i="1"/>
  <c r="C221" i="1"/>
  <c r="C220" i="1"/>
  <c r="C219" i="1"/>
  <c r="C218" i="1"/>
  <c r="C217" i="1"/>
  <c r="C216" i="1"/>
  <c r="C215" i="1"/>
  <c r="C214" i="1"/>
  <c r="C213" i="1"/>
  <c r="C212" i="1"/>
  <c r="C211" i="1"/>
  <c r="C210" i="1"/>
  <c r="C209" i="1"/>
  <c r="C208" i="1"/>
  <c r="C207" i="1"/>
  <c r="C206" i="1"/>
  <c r="C205" i="1"/>
  <c r="C204" i="1"/>
  <c r="C203" i="1"/>
  <c r="C202" i="1"/>
  <c r="C201" i="1"/>
  <c r="C200" i="1"/>
  <c r="C199" i="1"/>
  <c r="D194" i="1"/>
  <c r="C193" i="1"/>
  <c r="C192" i="1"/>
  <c r="C191" i="1"/>
  <c r="C190" i="1"/>
  <c r="C189" i="1"/>
  <c r="D180" i="1"/>
  <c r="C179" i="1"/>
  <c r="C178" i="1"/>
  <c r="C177" i="1"/>
  <c r="C176" i="1"/>
  <c r="C175" i="1"/>
  <c r="C174" i="1"/>
  <c r="D169" i="1"/>
  <c r="C168" i="1"/>
  <c r="C167" i="1"/>
  <c r="C166" i="1"/>
  <c r="C165" i="1"/>
  <c r="D160" i="1"/>
  <c r="C159" i="1"/>
  <c r="C158" i="1"/>
  <c r="C157" i="1"/>
  <c r="C156" i="1"/>
  <c r="C155" i="1"/>
  <c r="C154" i="1"/>
  <c r="C153" i="1"/>
  <c r="C152" i="1"/>
  <c r="C151" i="1"/>
  <c r="C150" i="1"/>
  <c r="C149" i="1"/>
  <c r="C148" i="1"/>
  <c r="C147" i="1"/>
  <c r="C146" i="1"/>
  <c r="C145" i="1"/>
  <c r="C144" i="1"/>
  <c r="C143" i="1"/>
  <c r="C142" i="1"/>
  <c r="C141" i="1"/>
  <c r="C140" i="1"/>
  <c r="C139" i="1"/>
  <c r="C138" i="1"/>
  <c r="C137" i="1"/>
  <c r="C136" i="1"/>
  <c r="C135" i="1"/>
  <c r="C134" i="1"/>
  <c r="C133" i="1"/>
  <c r="C132" i="1"/>
  <c r="C131" i="1"/>
  <c r="C130" i="1"/>
  <c r="C129" i="1"/>
  <c r="C128" i="1"/>
  <c r="C127" i="1"/>
  <c r="C126" i="1"/>
  <c r="C125" i="1"/>
  <c r="D120" i="1"/>
  <c r="C119" i="1"/>
  <c r="C118" i="1"/>
  <c r="C117" i="1"/>
  <c r="C116" i="1"/>
  <c r="C115" i="1"/>
  <c r="C114" i="1"/>
  <c r="D105" i="1"/>
  <c r="D107" i="1" s="1"/>
  <c r="C104" i="1"/>
  <c r="C103" i="1"/>
  <c r="C102" i="1"/>
  <c r="C101" i="1"/>
  <c r="C100" i="1"/>
  <c r="C99" i="1"/>
  <c r="C98" i="1"/>
  <c r="C97" i="1"/>
  <c r="C96" i="1"/>
  <c r="C95" i="1"/>
  <c r="C94" i="1"/>
  <c r="C93" i="1"/>
  <c r="C92" i="1"/>
  <c r="D36" i="1"/>
  <c r="D79" i="1"/>
  <c r="C78" i="1"/>
  <c r="C77" i="1"/>
  <c r="C76" i="1"/>
  <c r="C75" i="1"/>
  <c r="C74" i="1"/>
  <c r="C73" i="1"/>
  <c r="C72" i="1"/>
  <c r="C71" i="1"/>
  <c r="C70" i="1"/>
  <c r="C69" i="1"/>
  <c r="D64" i="1"/>
  <c r="C63" i="1"/>
  <c r="C62" i="1"/>
  <c r="C61" i="1"/>
  <c r="C60" i="1"/>
  <c r="C59" i="1"/>
  <c r="C58" i="1"/>
  <c r="C57" i="1"/>
  <c r="C56" i="1"/>
  <c r="C55" i="1"/>
  <c r="C54" i="1"/>
  <c r="C53" i="1"/>
  <c r="C52" i="1"/>
  <c r="C51" i="1"/>
  <c r="C50" i="1"/>
  <c r="D45" i="1"/>
  <c r="C44" i="1"/>
  <c r="C43" i="1"/>
  <c r="C42" i="1"/>
  <c r="C41" i="1"/>
  <c r="C382" i="1"/>
  <c r="C405" i="1" s="1"/>
  <c r="C408" i="1" s="1"/>
  <c r="C356" i="1"/>
  <c r="C369" i="1" s="1"/>
  <c r="C344" i="1"/>
  <c r="C350" i="1" s="1"/>
  <c r="C315" i="1"/>
  <c r="C327" i="1" s="1"/>
  <c r="C292" i="1"/>
  <c r="C311" i="1" s="1"/>
  <c r="C283" i="1"/>
  <c r="C288" i="1" s="1"/>
  <c r="C258" i="1"/>
  <c r="C275" i="1" s="1"/>
  <c r="C248" i="1"/>
  <c r="C235" i="1"/>
  <c r="C198" i="1"/>
  <c r="D229" i="1" l="1"/>
  <c r="C227" i="1"/>
  <c r="C244" i="1"/>
  <c r="C254" i="1"/>
  <c r="D182" i="1"/>
  <c r="D277" i="1"/>
  <c r="C329" i="1"/>
  <c r="C372" i="1"/>
  <c r="C188" i="1"/>
  <c r="C194" i="1" s="1"/>
  <c r="C173" i="1"/>
  <c r="C180" i="1" s="1"/>
  <c r="C164" i="1"/>
  <c r="C169" i="1" s="1"/>
  <c r="C124" i="1"/>
  <c r="C113" i="1"/>
  <c r="C120" i="1" s="1"/>
  <c r="C91" i="1"/>
  <c r="C105" i="1" s="1"/>
  <c r="C107" i="1" s="1"/>
  <c r="C68" i="1"/>
  <c r="C79" i="1" s="1"/>
  <c r="C49" i="1"/>
  <c r="C64" i="1" s="1"/>
  <c r="C40" i="1"/>
  <c r="C45" i="1" s="1"/>
  <c r="C229" i="1" l="1"/>
  <c r="D331" i="1"/>
  <c r="C277" i="1"/>
  <c r="C182" i="1"/>
  <c r="C19" i="1"/>
  <c r="C20" i="1"/>
  <c r="C21" i="1"/>
  <c r="C22" i="1"/>
  <c r="C23" i="1"/>
  <c r="C24" i="1"/>
  <c r="C25" i="1"/>
  <c r="C26" i="1"/>
  <c r="C27" i="1"/>
  <c r="C28" i="1"/>
  <c r="C29" i="1"/>
  <c r="C30" i="1"/>
  <c r="C31" i="1"/>
  <c r="C32" i="1"/>
  <c r="C33" i="1"/>
  <c r="C34" i="1"/>
  <c r="C35" i="1"/>
  <c r="C18" i="1"/>
  <c r="D14" i="1"/>
  <c r="D82" i="1" s="1"/>
  <c r="D334" i="1" l="1"/>
  <c r="C331" i="1"/>
  <c r="C36" i="1"/>
  <c r="C13" i="1"/>
  <c r="C12" i="1"/>
  <c r="C11" i="1"/>
  <c r="C10" i="1"/>
  <c r="C9" i="1"/>
  <c r="C8" i="1"/>
  <c r="C14" i="1" l="1"/>
  <c r="C82" i="1" s="1"/>
  <c r="C334" i="1" s="1"/>
  <c r="B160" i="1" l="1"/>
  <c r="B405" i="1"/>
  <c r="B408" i="1" s="1"/>
  <c r="B372" i="1" l="1"/>
  <c r="B327" i="1"/>
  <c r="B311" i="1"/>
  <c r="B288" i="1"/>
  <c r="B275" i="1"/>
  <c r="B254" i="1"/>
  <c r="B244" i="1"/>
  <c r="B227" i="1"/>
  <c r="B194" i="1"/>
  <c r="B180" i="1"/>
  <c r="B169" i="1"/>
  <c r="B120" i="1"/>
  <c r="B105" i="1"/>
  <c r="B107" i="1" s="1"/>
  <c r="B79" i="1"/>
  <c r="B64" i="1"/>
  <c r="B45" i="1"/>
  <c r="B36" i="1"/>
  <c r="B14" i="1"/>
  <c r="B82" i="1" l="1"/>
  <c r="B229" i="1"/>
  <c r="B277" i="1"/>
  <c r="B329" i="1"/>
  <c r="B331" i="1" l="1"/>
  <c r="B334" i="1" s="1"/>
</calcChain>
</file>

<file path=xl/sharedStrings.xml><?xml version="1.0" encoding="utf-8"?>
<sst xmlns="http://schemas.openxmlformats.org/spreadsheetml/2006/main" count="450" uniqueCount="313">
  <si>
    <t>Okres Jeseník</t>
  </si>
  <si>
    <t>Celkem okres Jeseník</t>
  </si>
  <si>
    <t>Okres Olomouc</t>
  </si>
  <si>
    <t>Celkem okres Olomouc</t>
  </si>
  <si>
    <t>Okres Prostějov</t>
  </si>
  <si>
    <t>Celkem okres Prostějov</t>
  </si>
  <si>
    <t>Okres Přerov</t>
  </si>
  <si>
    <t>Celkem okres Přerov</t>
  </si>
  <si>
    <t>Okres Šumperk</t>
  </si>
  <si>
    <t>Celkem okres Šumperk</t>
  </si>
  <si>
    <t>Název školy</t>
  </si>
  <si>
    <t>Celkem školy a školská zařízení zřizovaná Olomouckým krajem</t>
  </si>
  <si>
    <t>Základní škola Uničov, Šternberská 35</t>
  </si>
  <si>
    <t>Slovanské gymnázium, Olomouc, tř. Jiřího z Poděbrad 13</t>
  </si>
  <si>
    <t>Střední škola polytechnická, Olomouc, Rooseveltova 79</t>
  </si>
  <si>
    <t>Gymnázium Jakuba Škody, Přerov, Komenského 29</t>
  </si>
  <si>
    <t>Střední škola gastronomie a služeb, Přerov, Šířava 7</t>
  </si>
  <si>
    <t>Střední škola, Základní škola a Mateřská škola Prostějov, Komenského 10</t>
  </si>
  <si>
    <t>Střední odborná škola obchodu a služeb, Olomouc, Štursova 14</t>
  </si>
  <si>
    <t>Střední škola logistiky a chemie , Olomouc, U Hradiska 29</t>
  </si>
  <si>
    <t>Střední průmyslová škola Hranice</t>
  </si>
  <si>
    <t>Střední odborná škola lesnická a strojírenská  Šternberk</t>
  </si>
  <si>
    <t>Gymnázium, Jeseník, Komenského 281</t>
  </si>
  <si>
    <t>Střední škola technická a obchodní, Olomouc, Kosinova 4</t>
  </si>
  <si>
    <t>Střední škola technická, Přerov, Kouřílkova 8</t>
  </si>
  <si>
    <t>v Kč</t>
  </si>
  <si>
    <t>SZŠ a VOŠ zdravotnická Emanuela Pöttinga a JŠ s právem státní jazykové zkoušky Olomouc</t>
  </si>
  <si>
    <t>Střední škola, Základní škola, Mateřská škola a Dětský domov Zábřeh</t>
  </si>
  <si>
    <t>Základní škola, Dětský domov a Školní jídelna Litovel</t>
  </si>
  <si>
    <t xml:space="preserve">Střední průmyslová škola a Střední odborné učiliště Uničov </t>
  </si>
  <si>
    <t xml:space="preserve">Střední odborná škola Litovel, Komenského 677 </t>
  </si>
  <si>
    <t xml:space="preserve">Obchodní akademie, Prostějov, Palackého 18 </t>
  </si>
  <si>
    <t>Střední odborná škola, Šumperk, Zemědělská 3</t>
  </si>
  <si>
    <t>Střední škola, Základní škola a Mateřská škola prof. V.Vejdovského Olomouc - Hejčín</t>
  </si>
  <si>
    <t xml:space="preserve">Gymnázium, Hranice, Zborovská 293 </t>
  </si>
  <si>
    <t>Vyšší odborná škola a Střední škola automobilní, Zábřeh, U Dráhy 6</t>
  </si>
  <si>
    <t>Střední  škola zemědělská a zahradnická, Olomouc, U Hradiska 4</t>
  </si>
  <si>
    <t>Hotelová škola Vincenze Priessnitze a Obchodní akademie Jeseník</t>
  </si>
  <si>
    <t>Střední škola elektrotechnická, Lipník nad Bečvou, Tyršova 781</t>
  </si>
  <si>
    <t>Střední škola, Základní škola a Mateřská škola Přerov, Malá Dlážka 4</t>
  </si>
  <si>
    <t>Střední zdravotnická škola, Hranice, Nová 1820</t>
  </si>
  <si>
    <t>Odborné učiliště a Základní škola, Křenovice</t>
  </si>
  <si>
    <t>Základní škola Šternberk, Olomoucká 76</t>
  </si>
  <si>
    <t>Švehlova střední škola polytechnická Prostějov</t>
  </si>
  <si>
    <t xml:space="preserve">Střední škola řezbářská, Tovačov, Nádražní 146 </t>
  </si>
  <si>
    <t xml:space="preserve">Střední škola sociální péče a služeb, Zábřeh, nám. 8. května 2 </t>
  </si>
  <si>
    <t>Vyšší odborná škola a Střední průmyslová škola, Šumperk, Gen. Krátkého 1</t>
  </si>
  <si>
    <t>Základní škola a Mateřská škola Jeseník, Fučíkova 312</t>
  </si>
  <si>
    <t xml:space="preserve">Střední škola, Základní škola a Mateřská škola Šumperk, Hanácká 3 </t>
  </si>
  <si>
    <t>Střední průmyslová škola strojnická Olomouc</t>
  </si>
  <si>
    <t>Střední škola polygrafická, Olomouc, Střední novosadská  87/53</t>
  </si>
  <si>
    <t>Střední odborná škola průmyslová a Střední odborné učiliště strojírenské, Prostějov, Lidická 4</t>
  </si>
  <si>
    <t>Základní škola a Mateřská škola Hranice, Studentská 1095</t>
  </si>
  <si>
    <t>Střední průmyslová škola Jeseník</t>
  </si>
  <si>
    <t>Střední škola gastronomie, farmářství a služeb Jeseník</t>
  </si>
  <si>
    <t>Střední škola, Základní škola a Mateřská škola Lipník nad Bečvou, Osecká 301</t>
  </si>
  <si>
    <t>Odborné učiliště a Praktická škola, Mohelnice, Vodní 27</t>
  </si>
  <si>
    <t>Střední škola řemesel a Odborné učiliště Lipová - lázně</t>
  </si>
  <si>
    <t>Základní škola a Mateřská škola Tovačov</t>
  </si>
  <si>
    <t>Základní škola a Mateřská škola Troubky</t>
  </si>
  <si>
    <t>Celkem školy a školská zařízení v Olomouckém kraji</t>
  </si>
  <si>
    <t>Krajské školy</t>
  </si>
  <si>
    <t>Obec s rozšířenou působností: Jeseník</t>
  </si>
  <si>
    <t>Základní škola a mateřská škola J. Schrotha, Lipová - lázně</t>
  </si>
  <si>
    <t>Základní škola Zlaté Hory</t>
  </si>
  <si>
    <t>Celkem Jeseník</t>
  </si>
  <si>
    <t>Obec s rozšířenou působností: Litovel</t>
  </si>
  <si>
    <t>Celkem Litovel</t>
  </si>
  <si>
    <t>Obec s rozšířenou působností: Olomouc</t>
  </si>
  <si>
    <t>Celkem Olomouc</t>
  </si>
  <si>
    <t>Obec s rozšířenou působností: Šternberk</t>
  </si>
  <si>
    <t>Celkem Šternberk</t>
  </si>
  <si>
    <t>Obec s rozšířenou působností: Uničov</t>
  </si>
  <si>
    <t>Základní škola Uničov, Pionýrů 685</t>
  </si>
  <si>
    <t>Celkem Uničov</t>
  </si>
  <si>
    <t>Obec s rozšířenou působností: Konice</t>
  </si>
  <si>
    <t>Celkem Konice</t>
  </si>
  <si>
    <t>Obec s rozšířenou působností: Prostějov</t>
  </si>
  <si>
    <t>Základní škola Prostějov, ul. E. Valenty 52</t>
  </si>
  <si>
    <t>Základní škola Prostějov, ul. Vl. Majakovského 1</t>
  </si>
  <si>
    <t>Celkem Prostějov</t>
  </si>
  <si>
    <t>Obec s rozšířenou působností: Hranice</t>
  </si>
  <si>
    <t>Celkem Hranice</t>
  </si>
  <si>
    <t>Obec s rozšířenou působností: Lipník nad Bečvou</t>
  </si>
  <si>
    <t>Celkem Lipník nad Bečvou</t>
  </si>
  <si>
    <t>Obec s rozšířenou působností: Přerov</t>
  </si>
  <si>
    <t>Základní škola Přerov, Svisle 13</t>
  </si>
  <si>
    <t>Základní škola Přerov, Trávník 27</t>
  </si>
  <si>
    <t>Základní škola Přerov, Velká Dlážka 5</t>
  </si>
  <si>
    <t>Základní škola Přerov, Želatovská 8</t>
  </si>
  <si>
    <t>Celkem Přerov</t>
  </si>
  <si>
    <t>Obec s rozšířenou působností: Mohelnice</t>
  </si>
  <si>
    <t>Základní škola Mohelnice, Vodní 27</t>
  </si>
  <si>
    <t>Celkem Mohelnice</t>
  </si>
  <si>
    <t>Obec s rozšířenou působností: Šumperk</t>
  </si>
  <si>
    <t>Základní škola Šumperk, Šumavská 21</t>
  </si>
  <si>
    <t>Celkem Šumperk</t>
  </si>
  <si>
    <t>Obec s rozšířenou působností: Zábřeh</t>
  </si>
  <si>
    <t>Celkem Zábřeh</t>
  </si>
  <si>
    <t>Celkem obecní školství Olomouckého kraje</t>
  </si>
  <si>
    <t>Obecní školy</t>
  </si>
  <si>
    <t>Střední škola řemesel, Šumperk</t>
  </si>
  <si>
    <t>ÚZ 33 088</t>
  </si>
  <si>
    <t>Národní plán obnovy - prevence digitální propasti</t>
  </si>
  <si>
    <t xml:space="preserve">Střední škola technická Mohelnice </t>
  </si>
  <si>
    <t>Rozpočet na rok 2024</t>
  </si>
  <si>
    <t>Dotace na provázejícího učitele</t>
  </si>
  <si>
    <t>ÚZ 33 351</t>
  </si>
  <si>
    <t>ÚZ 33 352</t>
  </si>
  <si>
    <t>Gymnázium, Hranice, Zborovská 293</t>
  </si>
  <si>
    <t>Gymnázium, Olomouc - Hejčín, Tomkova 45</t>
  </si>
  <si>
    <t>Střední zdravotnická škola a Vyšší odborná škola zdravotnická Emanuela Pöttinga a Jazyková škola s právem státní jazykové zkoušky Olomouc</t>
  </si>
  <si>
    <t>Střední průmyslová škola elektrotechniky a informatiky Mohelnice</t>
  </si>
  <si>
    <t>Střední zdravotnická škola a Vyšší odborná škola zdravotnická, Šumperk, příspěvková organizace</t>
  </si>
  <si>
    <t>Střední škola zemědělská, Přerov, Osmek 47</t>
  </si>
  <si>
    <t>Gymnázium Jana Blahoslava a Střední pedagogická škola, Přerov, Denisova 3</t>
  </si>
  <si>
    <t>Gymnázium, Kojetín, Svatopluka Čecha 683</t>
  </si>
  <si>
    <t>Střední škola designu a módy, Prostějov</t>
  </si>
  <si>
    <t xml:space="preserve">Gymnázium,  Olomouc - Hejčín, Tomkova 45 </t>
  </si>
  <si>
    <t>VOŠ a SPŠ, Olomouc, Božetěchova 3</t>
  </si>
  <si>
    <t>Základní škola Česká Ves</t>
  </si>
  <si>
    <t>Základní škola Jeseník, Nábřežní 413</t>
  </si>
  <si>
    <t>Základní škola Litovel, Vítězná 1250</t>
  </si>
  <si>
    <t>ZŠ a MŠ Olomouc, Demlova 18</t>
  </si>
  <si>
    <t>Základní škola Olomouc, Fr. Stupky 16</t>
  </si>
  <si>
    <t>Fakultní základní škola Olomouc, Hálkova 4</t>
  </si>
  <si>
    <t>Fakultní ZŠ a MŠ Olomouc, Holečkova 10</t>
  </si>
  <si>
    <t xml:space="preserve">Základní škola Olomouc, 8. května 29 </t>
  </si>
  <si>
    <t>Fakultní ZŠ a MŠ Olomouc, Rožňavská 21</t>
  </si>
  <si>
    <t>ZŠ a MŠ Olomouc, Řezníčkova 1</t>
  </si>
  <si>
    <t>ZŠ a MŠ Olomouc, Svatoplukova 11</t>
  </si>
  <si>
    <t>Fakultní základní škola Olomouc, Tererovo nám. 1</t>
  </si>
  <si>
    <t>Základní škola Olomouc, tř. Spojenců 8</t>
  </si>
  <si>
    <t>Základní škola Olomouc, Zeyerova 28</t>
  </si>
  <si>
    <t xml:space="preserve">Masarykova ZŠ a MŠ Velká Bystřice, 8. května 67 </t>
  </si>
  <si>
    <t>Základní škola Plumlov, Rudé armády 300</t>
  </si>
  <si>
    <t>ZŠ a MŠ Prostějov, Kollárova ul. 4</t>
  </si>
  <si>
    <t>Reálné gymnázium a základní škola Otto Wichterleho Prostějov, Studentská 2</t>
  </si>
  <si>
    <t>Základní škola a mateřská škola Hranice, Struhlovsko</t>
  </si>
  <si>
    <t>Základní škola a mateřská škola Hranice, Šromotovo</t>
  </si>
  <si>
    <t>Základní škola Kojetín, náměstí Míru 83</t>
  </si>
  <si>
    <t xml:space="preserve">Základní škola Mohelnice, Mlýnská 1 </t>
  </si>
  <si>
    <t>Základní škola Šumperk, dr. E. Beneše 1</t>
  </si>
  <si>
    <t>Základní škola a DDM Krasohled Zábřeh, Severovýchod 484/26</t>
  </si>
  <si>
    <t>Dotace na financování ukrajinského asistenta pedagoga</t>
  </si>
  <si>
    <t>Úpravy rozpočtu v roce 2024</t>
  </si>
  <si>
    <t>Konečný rozpočet roku 2024</t>
  </si>
  <si>
    <t>Dotace na financování adaptačních a integračních aktivit cizinců s dočasnou ochranou</t>
  </si>
  <si>
    <t>ÚZ 33 095</t>
  </si>
  <si>
    <t>Mateřská škola Olomouc, Michalské stromořadí 11, příspěvková organizace</t>
  </si>
  <si>
    <t>Základní škola Litovel, Jungmannova 655, okres Olomouc</t>
  </si>
  <si>
    <t>Mateřská škola Olomouc, Žižkovo nám. 3, příspěvková organizace</t>
  </si>
  <si>
    <t>Základní škola Olomouc, Mozartova 48, příspěvková organizace</t>
  </si>
  <si>
    <t>Základní škola a Mateřská škola Blatec, okres Olomouc, příspěvková organizace</t>
  </si>
  <si>
    <t>Základní škola a Mateřská škola Bohuňovice</t>
  </si>
  <si>
    <t>Základní škola a Mateřská škola Bělkovice-Lašťany, příspěvková organizace</t>
  </si>
  <si>
    <t>Základní škola a mateřská škola Daskabát, příspěvková organizace</t>
  </si>
  <si>
    <t>Základní škola a mateřská škola Drahanovice, příspěvková organizace</t>
  </si>
  <si>
    <t>Základní škola Hlubočky, okres Olomouc, příspěvková organizace</t>
  </si>
  <si>
    <t>Základní škola a Mateřská škola Hněvotín, příspěvková organizace</t>
  </si>
  <si>
    <t>Základní škola a Mateřská škola Horka nad Moravou, příspěvková organizace</t>
  </si>
  <si>
    <t>Základní škola a Mateřská škola Lutín příspěvková organizace</t>
  </si>
  <si>
    <t>Základní škola a mateřská škola Náměšť na Hané, okres Olomouc</t>
  </si>
  <si>
    <t>Základní škola a Mateřská škola Olomouc, Demlova 18, příspěvková organizace</t>
  </si>
  <si>
    <t>Základní škola a Mateřská škola Olomouc, Gorkého 39, příspěvková organizace</t>
  </si>
  <si>
    <t>Základní škola Olomouc, Stupkova 16, příspěvková organizace</t>
  </si>
  <si>
    <t>Fakultní základní škola Olomouc, Hálkova 4, příspěvková organizace</t>
  </si>
  <si>
    <t>Fakultní základní škola a Mateřská škola Olomouc, Holečkova 10, příspěvková organizace</t>
  </si>
  <si>
    <t>Základní škola a Mateřská škola Olomouc - Holice, Náves Svobody 41, příspěvková organizace</t>
  </si>
  <si>
    <t>Základní škola a Mateřská škola Olomouc, Nedvědova 17, příspěvková organizace</t>
  </si>
  <si>
    <t>Fakultní základní škola Komenium a Mateřská škola Olomouc, 8. května 29, příspěvková organizace</t>
  </si>
  <si>
    <t>Základní škola a Mateřská škola Olomouc - Nemilany, Raisova 1, příspěvková organizace</t>
  </si>
  <si>
    <t>Fakultní základní škola dr. Milady Horákové a Mateřská škola Olomouc, Rožňavská 21, příspěvková organizace</t>
  </si>
  <si>
    <t>Základní škola a Mateřská škola Olomouc, Řezníčkova 1, příspěvková organizace</t>
  </si>
  <si>
    <t xml:space="preserve">Základní škola a Mateřská škola Olomouc, Svatoplukova 11, příspěvková organizace </t>
  </si>
  <si>
    <t>Fakultní základní škola Olomouc, Tererovo nám. 1, příspěvková organizace</t>
  </si>
  <si>
    <t>Základní škola  Olomouc, tř. Spojenců 8, příspěvková organizace</t>
  </si>
  <si>
    <t>Základní škola Olomouc, Zeyerova 28, příspěvková organizace</t>
  </si>
  <si>
    <t>Základní škola a mateřská škola Přáslavice, příspěvková organizace</t>
  </si>
  <si>
    <t>Základní škola a Mateřská škola Příkazy, příspěvková organizace</t>
  </si>
  <si>
    <t>Základní škola a mateřská škola Skrbeň, příspěvková organizace</t>
  </si>
  <si>
    <t>Mateřská škola a Základní škola Slatinice, příspěvková organizace</t>
  </si>
  <si>
    <t>Základní škola Štěpánov, okres Olomouc, příspěvková organizace</t>
  </si>
  <si>
    <t>Základní škola a mateřská škola Těšetice, 783 46, příspěvková organizace</t>
  </si>
  <si>
    <t>Masarykova základní škola a mateřská škola Velká Bystřice</t>
  </si>
  <si>
    <t>Základní škola Věrovany, okres Olomouc, příspěvková organizace</t>
  </si>
  <si>
    <t>Základní škola Milady Petřkové Velký Týnec</t>
  </si>
  <si>
    <t>Základní škola a Mateřská škola Velký Újezd, okres Olomouc, příspěvková organizace</t>
  </si>
  <si>
    <t>Základní škola Moravský Beroun, okres Olomouc</t>
  </si>
  <si>
    <t>Základní škola náměstí Svobody 3, Šternberk, příspěvková organizace</t>
  </si>
  <si>
    <t>Základní škola Svatoplukova 7, Šternberk, příspěvková organizace</t>
  </si>
  <si>
    <t>Základní škola a Mateřská škola Štarnov, okres Olomouc, příspěvková organizace</t>
  </si>
  <si>
    <t>Základní škola a mateřská škola Žerotín, příspěvková organizace</t>
  </si>
  <si>
    <t>Základní škola a Mateřská škola Medlov, příspěvková organizace</t>
  </si>
  <si>
    <t>Základní škola Paseka, okres Olomouc, příspěvková organizace</t>
  </si>
  <si>
    <t>Základní škola Šumvald, okres Olomouc, příspěvková organizace</t>
  </si>
  <si>
    <t>Základní škola Troubelice, okres Olomouc, příspěvková organizace</t>
  </si>
  <si>
    <t>Základní škola a mateřská škola Újezd, příspěvková organizace</t>
  </si>
  <si>
    <t>Základní škola Uničov, Haškova 211, okres Olomouc</t>
  </si>
  <si>
    <t>Základní škola a mateřská škola Horní Studénky, okres Šumperk, příspěvková organizace</t>
  </si>
  <si>
    <t>Základní škola a Mateřská škola Hrabová, okres Šumperk, příspěvková organizace</t>
  </si>
  <si>
    <t>Základní škola a Mateřská škola Kolšov, okres Šumperk, příspěvková organizace</t>
  </si>
  <si>
    <t>Základní škola a Mateřská škola Nemile, příspěvková organizace</t>
  </si>
  <si>
    <t>Základní škola a mateřská škola Svébohov, okres Šumperk, příspěvková organizace</t>
  </si>
  <si>
    <t>Základní škola a Mateřská škola Rájec, okres Šumperk, příspěvková organizace</t>
  </si>
  <si>
    <t>Základní škola a mateřská škola Rohle, okres Šumperk</t>
  </si>
  <si>
    <t>Základní škola a Mateřská škola Rovensko, okres Šumperk, příspěvková organizace</t>
  </si>
  <si>
    <t>Základní škola a mateřská škola Štíty, okres Šumperk</t>
  </si>
  <si>
    <t>Základní škola a Mateřská škola Zvole, okres Šumperk, příspěvková organizace</t>
  </si>
  <si>
    <t>Základní škola Zábřeh, Boženy Němcové 1503/15, okres Šumperk</t>
  </si>
  <si>
    <t>Základní škola a DDM Krasohled Zábřeh, Severovýchod 484/26, okres Šumperk</t>
  </si>
  <si>
    <t>Základní škola a mateřská škola Bedihošť</t>
  </si>
  <si>
    <t>Základní škola Brodek u Prostějova, okres Prostějov</t>
  </si>
  <si>
    <t>Základní škola a mateřská škola Čechy pod Kosířem, příspěvková organizace</t>
  </si>
  <si>
    <t>Základní škola a Mateřská škola Čelechovice na Hané</t>
  </si>
  <si>
    <t>Jubilejní Masarykova základní škola a mateřská škola Drahany</t>
  </si>
  <si>
    <t>Základní škola Hrubčice, příspěvková organizace</t>
  </si>
  <si>
    <t>Základní škola Klenovice na Hané, okres Prostějov, příspěvková organizace</t>
  </si>
  <si>
    <t>Základní škola a mateřská škola Kostelec na Hané, okres Prostějov, příspěvková organizace</t>
  </si>
  <si>
    <t>Základní škola Kralice na Hané, okres Prostějov, příspěvková organizace</t>
  </si>
  <si>
    <t>Základní škola a mateřská škola Myslejovice, okres Prostějov, příspěvková organizace</t>
  </si>
  <si>
    <t>Základní škola Němčice nad Hanou, okres Prostějov</t>
  </si>
  <si>
    <t>Masarykova základní škola a mateřská škola Nezamyslice</t>
  </si>
  <si>
    <t>Základní škola a Mateřská škola Olšany u Prostějova</t>
  </si>
  <si>
    <t>Základní škola nadporučíka letectva Josefa Františka a Mateřská škola Otaslavice</t>
  </si>
  <si>
    <t>Základní škola Plumlov, okres Prostějov, příspěvková organizace</t>
  </si>
  <si>
    <t>Základní škola Prostějov, ul. Dr. Horáka 24</t>
  </si>
  <si>
    <t>Základní škola a mateřská škola Prostějov, Kollárova ul. 4</t>
  </si>
  <si>
    <t>Základní škola a mateřská škola Prostějov, Melantrichova ul. 60</t>
  </si>
  <si>
    <t>Základní škola a mateřská škola Prostějov, Palackého tř. 14</t>
  </si>
  <si>
    <t>Základní škola a mateřská škola Jana Železného Prostějov</t>
  </si>
  <si>
    <t>Základní škola Protivanov, okres Prostějov</t>
  </si>
  <si>
    <t>Základní škola a mateřská škola Ptení</t>
  </si>
  <si>
    <t>Základní škola a Mateřská škola Smržice, příspěvková organizace</t>
  </si>
  <si>
    <t>Základní škola a Mateřská škola Určice, příspěvková organizace</t>
  </si>
  <si>
    <t>Základní škola Zdeny Kaprálové a Mateřská škola Vrbátky, příspěvková organizace</t>
  </si>
  <si>
    <t>Základní škola a Mateřská škola Vrchoslavice, okres Prostějov, příspěvková organizace</t>
  </si>
  <si>
    <t>Základní škola a mateřská škola Vřesovice, příspěvková organizace</t>
  </si>
  <si>
    <t>Základní škola Karla staršího ze Žerotína Bludov</t>
  </si>
  <si>
    <t>Základní škola a Mateřská škola Bohdíkov, okres Šumperk, příspěvková organizace</t>
  </si>
  <si>
    <t>Základní škola Bohutín, okres Šumperk, příspěvková organizace</t>
  </si>
  <si>
    <t>Základní škola a Mateřská škola Hanušovice, okres Šumperk</t>
  </si>
  <si>
    <t>Základní škola a Mateřská škola Hrabišín, okres Šumperk, příspěvková organizace</t>
  </si>
  <si>
    <t xml:space="preserve">Základní škola Chromeč, okres Šumperk, příspěvková organizace </t>
  </si>
  <si>
    <t xml:space="preserve">Základní škola a Mateřská škola Jindřichov, příspěvková organizace </t>
  </si>
  <si>
    <t xml:space="preserve">Základní škola Libina, příspěvková organizace </t>
  </si>
  <si>
    <t>Základní škola a Mateřská škola Nový Malín, příspěvková organizace</t>
  </si>
  <si>
    <t>Základní škola a mateřská škola Oskava, příspěvková organizace</t>
  </si>
  <si>
    <t>Základní škola Ruda nad Moravou, okres Šumperk</t>
  </si>
  <si>
    <t>Základní škola a Mateřská škola Staré Město, okres Šumperk</t>
  </si>
  <si>
    <t>Základní škola a Mateřská škola Sudkov, příspěvková organizace</t>
  </si>
  <si>
    <t>Základní škola Šumperk, Dr. E.Beneše 1</t>
  </si>
  <si>
    <t>Základní škola Šumperk, 8. května 63</t>
  </si>
  <si>
    <t>Základní škola Šumperk,Vrchlického 22</t>
  </si>
  <si>
    <t>Základní škola a mateřská škola Velké Losiny</t>
  </si>
  <si>
    <t>Základní škola a Mateřská škola Vikýřovice, okres Šumperk, příspěvková organizace</t>
  </si>
  <si>
    <t>Základní škola, Mateřská škola, Školní jídelna a Školní družina Bouzov, příspěvková organizace</t>
  </si>
  <si>
    <t>Základní škola a Mateřská škola Červenka, příspěvková organizace</t>
  </si>
  <si>
    <t>Základní škola a Mateřská škola Haňovice, příspěvková organizace</t>
  </si>
  <si>
    <t>Základní škola Litovel, Vítězná 1250, okres Olomouc</t>
  </si>
  <si>
    <t>Základní škola a Mateřská škola Luká, okres Olomouc, příspěvková organizace</t>
  </si>
  <si>
    <t>Základní škola a Mateřská škola Náklo, okres Olomouc, příspěvková organizace</t>
  </si>
  <si>
    <t>Základní škola a Mateřská škola Pňovice, okres Olomouc</t>
  </si>
  <si>
    <t>Základní škola a Mateřská škola Bohuslavice, okres Prostějov, příspěvková organizace</t>
  </si>
  <si>
    <t>Základní škola a mateřská škola T.G. Masaryka Brodek u Konice, příspěvková organizace</t>
  </si>
  <si>
    <t>Základní škola a mateřská škola Kladky, příspěvková organizace</t>
  </si>
  <si>
    <t>Základní škola a gymnázium města Konice</t>
  </si>
  <si>
    <t>Masarykova jubilejní základní škola a Mateřská škola Horní Štěpánov, okres Prostějov, příspěvková organizace</t>
  </si>
  <si>
    <t>Základní škola a Mateřská škola Přemyslovice, příspěvková organizace</t>
  </si>
  <si>
    <t>Základní škola a Mateřská škola Bělotín, příspěvková organizace</t>
  </si>
  <si>
    <t>Základní škola a mateřská škola Všechovice, příspěvková organizace</t>
  </si>
  <si>
    <t>Základní škola a mateřská škola Hranice, příspěvková organizace</t>
  </si>
  <si>
    <t>Základní škola Hranice, Tř. 1. máje, příspěvková organizace</t>
  </si>
  <si>
    <t>Základní škola a mateřská škola Hranice, Struhlovsko, příspěvková organizace</t>
  </si>
  <si>
    <t>Základní škola a mateřská škola Hranice, Šromotovo, příspěvková organizace</t>
  </si>
  <si>
    <t>Základní škola Hustopeče nad Bečvou, okres Přerov</t>
  </si>
  <si>
    <t>Základní škola a mateřská škola Olšovec, příspěvková organizace</t>
  </si>
  <si>
    <t>Základní škola a mateřská škola Bernartice, okres Jeseník - příspěvková organizace</t>
  </si>
  <si>
    <t>Základní škola a Mateřská škola Černá Voda, příspěvková organizace</t>
  </si>
  <si>
    <t>Základní škola Česká Ves, okres Jeseník</t>
  </si>
  <si>
    <t>Základní škola Javorník, okres Jeseník</t>
  </si>
  <si>
    <t>Základní škola Jeseník, příspěvková organizace</t>
  </si>
  <si>
    <t>Základní škola a Mateřská škola Kobylá nad Vidnavkou příspěvková organizace</t>
  </si>
  <si>
    <t>Základní škola Mikulovice, okres Jeseník</t>
  </si>
  <si>
    <t>Základní škola a Mateřská škola Písečná u Jeseníku, příspěvková organizace</t>
  </si>
  <si>
    <t>Základní škola a Mateřská škola Supíkovice, okres Jeseník, příspěvková organizace</t>
  </si>
  <si>
    <t>Základní škola Vápenná, okres Jeseník, příspěvková organizace</t>
  </si>
  <si>
    <t>Základní škola Vidnava, okres Jeseník - příspěvková organizace</t>
  </si>
  <si>
    <t>Základní škola Žulová, okres Jeseník - příspěvková organizace</t>
  </si>
  <si>
    <t>Základní škola a mateřská škola Skalička, okres Přerov, příspěvková organizace</t>
  </si>
  <si>
    <t>Základní škola a mateřská škola Jezernice, okres Přerov, příspěvková organizace</t>
  </si>
  <si>
    <t>Základní škola a mateřská škola Lipník nad Bečvou, ulice Hranická 511, příspěvková organizace</t>
  </si>
  <si>
    <t>Základní škola a mateřská škola Loučka, příspěvková organizace</t>
  </si>
  <si>
    <t>Gymnázium, Lipník nad Bečvou, Komenského sady 62, příspěvková organizace</t>
  </si>
  <si>
    <t>Základní škola a Mateřská škola Soběchleby, příspěvková organizace</t>
  </si>
  <si>
    <t>Základní škola a Mateřská škola Týn nad Bečvou, okres Přerov, příspěvková organizace</t>
  </si>
  <si>
    <t>Základní škola Loštice, okres Šumperk, příspěvková organizace</t>
  </si>
  <si>
    <t>Základní škola a Mateřská škola Pavlov, okres Šumperk, příspěvková organizace</t>
  </si>
  <si>
    <t>Základní škola a Mateřská škola Úsov, příspěvková organizace</t>
  </si>
  <si>
    <t>Základní škola Mohelnice, Mlýnská 1</t>
  </si>
  <si>
    <t>Základní škola Bochoř, okres Přerov, příspěvková organizace</t>
  </si>
  <si>
    <t>Základní škola Brodek u Přerova, okres Přerov</t>
  </si>
  <si>
    <t>Základní škola Dřevohostice, okres Přerov, příspěvková organizace</t>
  </si>
  <si>
    <t>Základní škola a mateřská škola Domaželice, okres Přerov, příspěvková organizace</t>
  </si>
  <si>
    <t>Základní škola a Mateřská škola Horní Moštěnice, příspěvková organizace</t>
  </si>
  <si>
    <t>Základní škola Kojetín, náměstí Míru 83, okres Přerov</t>
  </si>
  <si>
    <t>Základní škola Kojetín, Svatopluka Čecha 586, okres Přerov</t>
  </si>
  <si>
    <t>Základní škola a mateřská škola Lobodice, příspěvková organizace</t>
  </si>
  <si>
    <t>Základní škola a Mateřská škola Měrovice nad Hanou, příspěvková organizace</t>
  </si>
  <si>
    <t>Základní škola a mateřská škola Polkovice, příspěvková organizace</t>
  </si>
  <si>
    <t>Základní škola Přerov, Boženy Němcové 16</t>
  </si>
  <si>
    <t>Základní škola J. A. Komenského a Mateřská škola, Přerov - Předmostí, Hranická 14</t>
  </si>
  <si>
    <t>Základní škola a mateřská škola Rokytnice, okres Přerov, příspěvková organizace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</si>
</sst>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0_ ;\-#,##0.00\ "/>
  </numFmts>
  <fonts count="11" x14ac:knownFonts="1">
    <font>
      <sz val="10"/>
      <name val="Arial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 CE"/>
      <charset val="238"/>
    </font>
    <font>
      <b/>
      <sz val="12"/>
      <name val="Arial"/>
      <family val="2"/>
      <charset val="238"/>
    </font>
    <font>
      <b/>
      <sz val="9"/>
      <name val="Arial"/>
      <family val="2"/>
      <charset val="238"/>
    </font>
    <font>
      <sz val="9"/>
      <name val="Arial"/>
      <family val="2"/>
      <charset val="238"/>
    </font>
    <font>
      <b/>
      <sz val="9"/>
      <name val="Arial CE"/>
      <family val="2"/>
      <charset val="238"/>
    </font>
    <font>
      <b/>
      <sz val="9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z val="16"/>
      <name val="Arial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0" fontId="3" fillId="0" borderId="0"/>
    <xf numFmtId="0" fontId="1" fillId="0" borderId="0"/>
  </cellStyleXfs>
  <cellXfs count="103">
    <xf numFmtId="0" fontId="0" fillId="0" borderId="0" xfId="0"/>
    <xf numFmtId="0" fontId="1" fillId="0" borderId="0" xfId="0" applyFont="1"/>
    <xf numFmtId="0" fontId="4" fillId="0" borderId="0" xfId="0" applyFont="1" applyFill="1" applyBorder="1"/>
    <xf numFmtId="49" fontId="5" fillId="0" borderId="0" xfId="0" applyNumberFormat="1" applyFont="1" applyFill="1" applyBorder="1"/>
    <xf numFmtId="1" fontId="5" fillId="0" borderId="1" xfId="0" applyNumberFormat="1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left" vertical="center"/>
    </xf>
    <xf numFmtId="49" fontId="5" fillId="2" borderId="1" xfId="0" applyNumberFormat="1" applyFont="1" applyFill="1" applyBorder="1" applyAlignment="1">
      <alignment vertical="center"/>
    </xf>
    <xf numFmtId="0" fontId="6" fillId="0" borderId="0" xfId="0" applyFont="1" applyAlignment="1">
      <alignment vertical="center"/>
    </xf>
    <xf numFmtId="49" fontId="5" fillId="0" borderId="0" xfId="0" applyNumberFormat="1" applyFont="1" applyFill="1" applyBorder="1" applyAlignment="1">
      <alignment vertical="center"/>
    </xf>
    <xf numFmtId="1" fontId="5" fillId="0" borderId="2" xfId="0" applyNumberFormat="1" applyFont="1" applyFill="1" applyBorder="1" applyAlignment="1">
      <alignment vertical="center"/>
    </xf>
    <xf numFmtId="1" fontId="5" fillId="0" borderId="2" xfId="0" applyNumberFormat="1" applyFont="1" applyFill="1" applyBorder="1" applyAlignment="1">
      <alignment vertical="center" wrapText="1"/>
    </xf>
    <xf numFmtId="0" fontId="5" fillId="0" borderId="2" xfId="1" applyFont="1" applyFill="1" applyBorder="1" applyAlignment="1">
      <alignment vertical="center" wrapText="1"/>
    </xf>
    <xf numFmtId="0" fontId="5" fillId="0" borderId="2" xfId="1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vertical="center"/>
    </xf>
    <xf numFmtId="0" fontId="5" fillId="0" borderId="2" xfId="0" applyFont="1" applyFill="1" applyBorder="1" applyAlignment="1">
      <alignment vertical="center" wrapText="1"/>
    </xf>
    <xf numFmtId="0" fontId="7" fillId="0" borderId="2" xfId="0" applyFont="1" applyFill="1" applyBorder="1" applyAlignment="1">
      <alignment vertical="center" wrapText="1"/>
    </xf>
    <xf numFmtId="1" fontId="5" fillId="0" borderId="4" xfId="0" applyNumberFormat="1" applyFont="1" applyFill="1" applyBorder="1" applyAlignment="1">
      <alignment vertical="center" wrapText="1"/>
    </xf>
    <xf numFmtId="49" fontId="5" fillId="3" borderId="1" xfId="0" applyNumberFormat="1" applyFont="1" applyFill="1" applyBorder="1" applyAlignment="1">
      <alignment vertical="center" wrapText="1"/>
    </xf>
    <xf numFmtId="1" fontId="5" fillId="0" borderId="2" xfId="0" applyNumberFormat="1" applyFont="1" applyBorder="1" applyAlignment="1">
      <alignment wrapText="1"/>
    </xf>
    <xf numFmtId="0" fontId="5" fillId="0" borderId="0" xfId="0" applyFont="1" applyAlignment="1">
      <alignment horizontal="right"/>
    </xf>
    <xf numFmtId="0" fontId="5" fillId="4" borderId="1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vertical="center"/>
    </xf>
    <xf numFmtId="0" fontId="6" fillId="0" borderId="0" xfId="0" applyFont="1" applyFill="1" applyBorder="1"/>
    <xf numFmtId="0" fontId="6" fillId="0" borderId="0" xfId="0" applyFont="1"/>
    <xf numFmtId="49" fontId="5" fillId="5" borderId="1" xfId="0" applyNumberFormat="1" applyFont="1" applyFill="1" applyBorder="1"/>
    <xf numFmtId="3" fontId="1" fillId="0" borderId="0" xfId="0" applyNumberFormat="1" applyFont="1"/>
    <xf numFmtId="3" fontId="5" fillId="0" borderId="0" xfId="0" applyNumberFormat="1" applyFont="1" applyAlignment="1">
      <alignment horizontal="right"/>
    </xf>
    <xf numFmtId="3" fontId="5" fillId="0" borderId="0" xfId="0" applyNumberFormat="1" applyFont="1" applyFill="1" applyBorder="1"/>
    <xf numFmtId="3" fontId="5" fillId="4" borderId="5" xfId="0" applyNumberFormat="1" applyFont="1" applyFill="1" applyBorder="1" applyAlignment="1">
      <alignment vertical="center" wrapText="1"/>
    </xf>
    <xf numFmtId="0" fontId="4" fillId="0" borderId="0" xfId="0" applyFont="1"/>
    <xf numFmtId="0" fontId="4" fillId="0" borderId="0" xfId="0" applyFont="1" applyAlignment="1">
      <alignment vertical="center"/>
    </xf>
    <xf numFmtId="1" fontId="5" fillId="0" borderId="1" xfId="0" applyNumberFormat="1" applyFont="1" applyBorder="1" applyAlignment="1">
      <alignment horizontal="center" vertical="center"/>
    </xf>
    <xf numFmtId="0" fontId="5" fillId="0" borderId="2" xfId="0" applyFont="1" applyBorder="1" applyAlignment="1">
      <alignment horizontal="left" vertical="center"/>
    </xf>
    <xf numFmtId="1" fontId="8" fillId="6" borderId="2" xfId="0" applyNumberFormat="1" applyFont="1" applyFill="1" applyBorder="1" applyAlignment="1">
      <alignment vertical="center"/>
    </xf>
    <xf numFmtId="0" fontId="5" fillId="0" borderId="8" xfId="0" applyFont="1" applyBorder="1" applyAlignment="1">
      <alignment horizontal="center" vertical="center" wrapText="1"/>
    </xf>
    <xf numFmtId="0" fontId="5" fillId="0" borderId="4" xfId="0" applyFont="1" applyFill="1" applyBorder="1" applyAlignment="1">
      <alignment horizontal="left" vertical="center"/>
    </xf>
    <xf numFmtId="3" fontId="5" fillId="0" borderId="9" xfId="0" applyNumberFormat="1" applyFont="1" applyBorder="1" applyAlignment="1">
      <alignment vertical="center"/>
    </xf>
    <xf numFmtId="3" fontId="5" fillId="0" borderId="10" xfId="0" applyNumberFormat="1" applyFont="1" applyBorder="1" applyAlignment="1">
      <alignment vertical="center"/>
    </xf>
    <xf numFmtId="0" fontId="5" fillId="0" borderId="5" xfId="0" applyFont="1" applyBorder="1" applyAlignment="1">
      <alignment horizontal="center" vertical="center" wrapText="1"/>
    </xf>
    <xf numFmtId="0" fontId="5" fillId="0" borderId="3" xfId="1" applyFont="1" applyFill="1" applyBorder="1" applyAlignment="1">
      <alignment vertical="center" wrapText="1"/>
    </xf>
    <xf numFmtId="3" fontId="5" fillId="0" borderId="11" xfId="0" applyNumberFormat="1" applyFont="1" applyBorder="1" applyAlignment="1">
      <alignment vertical="center"/>
    </xf>
    <xf numFmtId="1" fontId="5" fillId="0" borderId="3" xfId="0" applyNumberFormat="1" applyFont="1" applyFill="1" applyBorder="1" applyAlignment="1">
      <alignment vertical="center" wrapText="1"/>
    </xf>
    <xf numFmtId="0" fontId="5" fillId="0" borderId="4" xfId="0" applyFont="1" applyFill="1" applyBorder="1" applyAlignment="1">
      <alignment vertical="center" wrapText="1"/>
    </xf>
    <xf numFmtId="0" fontId="5" fillId="0" borderId="3" xfId="0" applyFont="1" applyFill="1" applyBorder="1" applyAlignment="1">
      <alignment vertical="center" wrapText="1"/>
    </xf>
    <xf numFmtId="3" fontId="5" fillId="3" borderId="8" xfId="0" applyNumberFormat="1" applyFont="1" applyFill="1" applyBorder="1" applyAlignment="1">
      <alignment vertical="center"/>
    </xf>
    <xf numFmtId="3" fontId="5" fillId="4" borderId="8" xfId="0" applyNumberFormat="1" applyFont="1" applyFill="1" applyBorder="1" applyAlignment="1">
      <alignment vertical="center" wrapText="1"/>
    </xf>
    <xf numFmtId="0" fontId="5" fillId="0" borderId="3" xfId="0" applyFont="1" applyFill="1" applyBorder="1" applyAlignment="1">
      <alignment vertical="center"/>
    </xf>
    <xf numFmtId="1" fontId="5" fillId="0" borderId="2" xfId="0" applyNumberFormat="1" applyFont="1" applyBorder="1" applyAlignment="1">
      <alignment vertical="center"/>
    </xf>
    <xf numFmtId="0" fontId="5" fillId="0" borderId="4" xfId="1" applyFont="1" applyBorder="1" applyAlignment="1">
      <alignment vertical="center"/>
    </xf>
    <xf numFmtId="0" fontId="5" fillId="0" borderId="2" xfId="1" applyFont="1" applyBorder="1" applyAlignment="1">
      <alignment vertical="center"/>
    </xf>
    <xf numFmtId="1" fontId="5" fillId="0" borderId="2" xfId="0" applyNumberFormat="1" applyFont="1" applyBorder="1" applyAlignment="1">
      <alignment vertical="center" wrapText="1"/>
    </xf>
    <xf numFmtId="1" fontId="5" fillId="0" borderId="2" xfId="0" applyNumberFormat="1" applyFont="1" applyBorder="1" applyAlignment="1">
      <alignment horizontal="left" vertical="center" wrapText="1"/>
    </xf>
    <xf numFmtId="0" fontId="5" fillId="0" borderId="4" xfId="0" applyFont="1" applyBorder="1" applyAlignment="1">
      <alignment vertical="center"/>
    </xf>
    <xf numFmtId="0" fontId="5" fillId="0" borderId="2" xfId="0" applyFont="1" applyBorder="1" applyAlignment="1">
      <alignment vertical="center"/>
    </xf>
    <xf numFmtId="0" fontId="5" fillId="0" borderId="4" xfId="0" applyFont="1" applyBorder="1" applyAlignment="1">
      <alignment horizontal="left" vertical="center"/>
    </xf>
    <xf numFmtId="3" fontId="5" fillId="0" borderId="13" xfId="0" applyNumberFormat="1" applyFont="1" applyBorder="1" applyAlignment="1">
      <alignment vertical="center"/>
    </xf>
    <xf numFmtId="0" fontId="5" fillId="0" borderId="3" xfId="0" applyFont="1" applyBorder="1" applyAlignment="1">
      <alignment vertical="center" wrapText="1"/>
    </xf>
    <xf numFmtId="1" fontId="5" fillId="0" borderId="3" xfId="0" applyNumberFormat="1" applyFont="1" applyBorder="1" applyAlignment="1">
      <alignment vertical="center" wrapText="1"/>
    </xf>
    <xf numFmtId="3" fontId="5" fillId="0" borderId="7" xfId="0" applyNumberFormat="1" applyFont="1" applyBorder="1" applyAlignment="1">
      <alignment vertical="center"/>
    </xf>
    <xf numFmtId="3" fontId="5" fillId="0" borderId="6" xfId="0" applyNumberFormat="1" applyFont="1" applyBorder="1" applyAlignment="1">
      <alignment vertical="center"/>
    </xf>
    <xf numFmtId="3" fontId="5" fillId="0" borderId="12" xfId="0" applyNumberFormat="1" applyFont="1" applyBorder="1" applyAlignment="1">
      <alignment vertical="center"/>
    </xf>
    <xf numFmtId="4" fontId="5" fillId="0" borderId="7" xfId="0" applyNumberFormat="1" applyFont="1" applyBorder="1" applyAlignment="1">
      <alignment vertical="center"/>
    </xf>
    <xf numFmtId="4" fontId="5" fillId="0" borderId="6" xfId="0" applyNumberFormat="1" applyFont="1" applyBorder="1" applyAlignment="1">
      <alignment vertical="center"/>
    </xf>
    <xf numFmtId="4" fontId="5" fillId="0" borderId="12" xfId="0" applyNumberFormat="1" applyFont="1" applyBorder="1" applyAlignment="1">
      <alignment vertical="center"/>
    </xf>
    <xf numFmtId="4" fontId="5" fillId="2" borderId="8" xfId="0" applyNumberFormat="1" applyFont="1" applyFill="1" applyBorder="1" applyAlignment="1">
      <alignment vertical="center"/>
    </xf>
    <xf numFmtId="4" fontId="5" fillId="0" borderId="10" xfId="0" applyNumberFormat="1" applyFont="1" applyBorder="1" applyAlignment="1">
      <alignment vertical="center"/>
    </xf>
    <xf numFmtId="4" fontId="5" fillId="0" borderId="9" xfId="0" applyNumberFormat="1" applyFont="1" applyBorder="1" applyAlignment="1">
      <alignment vertical="center"/>
    </xf>
    <xf numFmtId="4" fontId="5" fillId="0" borderId="11" xfId="0" applyNumberFormat="1" applyFont="1" applyBorder="1" applyAlignment="1">
      <alignment vertical="center"/>
    </xf>
    <xf numFmtId="3" fontId="5" fillId="0" borderId="15" xfId="0" applyNumberFormat="1" applyFont="1" applyBorder="1" applyAlignment="1">
      <alignment vertical="center"/>
    </xf>
    <xf numFmtId="3" fontId="5" fillId="0" borderId="14" xfId="0" applyNumberFormat="1" applyFont="1" applyBorder="1" applyAlignment="1">
      <alignment vertical="center"/>
    </xf>
    <xf numFmtId="1" fontId="5" fillId="0" borderId="16" xfId="0" applyNumberFormat="1" applyFont="1" applyBorder="1" applyAlignment="1">
      <alignment vertical="center" wrapText="1"/>
    </xf>
    <xf numFmtId="4" fontId="5" fillId="3" borderId="5" xfId="0" applyNumberFormat="1" applyFont="1" applyFill="1" applyBorder="1" applyAlignment="1">
      <alignment vertical="center"/>
    </xf>
    <xf numFmtId="4" fontId="5" fillId="4" borderId="8" xfId="0" applyNumberFormat="1" applyFont="1" applyFill="1" applyBorder="1" applyAlignment="1">
      <alignment vertical="center" wrapText="1"/>
    </xf>
    <xf numFmtId="4" fontId="5" fillId="0" borderId="13" xfId="0" applyNumberFormat="1" applyFont="1" applyBorder="1" applyAlignment="1">
      <alignment vertical="center"/>
    </xf>
    <xf numFmtId="4" fontId="5" fillId="3" borderId="8" xfId="0" applyNumberFormat="1" applyFont="1" applyFill="1" applyBorder="1" applyAlignment="1">
      <alignment vertical="center"/>
    </xf>
    <xf numFmtId="4" fontId="5" fillId="2" borderId="5" xfId="0" applyNumberFormat="1" applyFont="1" applyFill="1" applyBorder="1" applyAlignment="1">
      <alignment vertical="center"/>
    </xf>
    <xf numFmtId="49" fontId="5" fillId="2" borderId="17" xfId="0" applyNumberFormat="1" applyFont="1" applyFill="1" applyBorder="1" applyAlignment="1">
      <alignment vertical="center"/>
    </xf>
    <xf numFmtId="4" fontId="5" fillId="2" borderId="18" xfId="0" applyNumberFormat="1" applyFont="1" applyFill="1" applyBorder="1" applyAlignment="1">
      <alignment vertical="center"/>
    </xf>
    <xf numFmtId="0" fontId="5" fillId="0" borderId="16" xfId="0" applyFont="1" applyFill="1" applyBorder="1" applyAlignment="1">
      <alignment horizontal="left" vertical="center" wrapText="1"/>
    </xf>
    <xf numFmtId="4" fontId="5" fillId="0" borderId="15" xfId="0" applyNumberFormat="1" applyFont="1" applyBorder="1" applyAlignment="1">
      <alignment vertical="center"/>
    </xf>
    <xf numFmtId="4" fontId="5" fillId="0" borderId="14" xfId="0" applyNumberFormat="1" applyFont="1" applyBorder="1" applyAlignment="1">
      <alignment vertical="center"/>
    </xf>
    <xf numFmtId="4" fontId="5" fillId="2" borderId="19" xfId="0" applyNumberFormat="1" applyFont="1" applyFill="1" applyBorder="1" applyAlignment="1">
      <alignment vertical="center"/>
    </xf>
    <xf numFmtId="1" fontId="9" fillId="6" borderId="0" xfId="0" applyNumberFormat="1" applyFont="1" applyFill="1" applyBorder="1" applyAlignment="1">
      <alignment vertical="center"/>
    </xf>
    <xf numFmtId="1" fontId="9" fillId="6" borderId="0" xfId="0" applyNumberFormat="1" applyFont="1" applyFill="1" applyBorder="1" applyAlignment="1">
      <alignment vertical="center" shrinkToFit="1"/>
    </xf>
    <xf numFmtId="4" fontId="5" fillId="0" borderId="9" xfId="0" applyNumberFormat="1" applyFont="1" applyBorder="1" applyAlignment="1">
      <alignment horizontal="right" vertical="center" wrapText="1"/>
    </xf>
    <xf numFmtId="4" fontId="1" fillId="0" borderId="0" xfId="0" applyNumberFormat="1" applyFont="1"/>
    <xf numFmtId="4" fontId="5" fillId="5" borderId="8" xfId="0" applyNumberFormat="1" applyFont="1" applyFill="1" applyBorder="1"/>
    <xf numFmtId="4" fontId="5" fillId="5" borderId="5" xfId="0" applyNumberFormat="1" applyFont="1" applyFill="1" applyBorder="1"/>
    <xf numFmtId="164" fontId="5" fillId="0" borderId="2" xfId="0" applyNumberFormat="1" applyFont="1" applyBorder="1" applyAlignment="1">
      <alignment vertical="center" wrapText="1"/>
    </xf>
    <xf numFmtId="4" fontId="5" fillId="4" borderId="5" xfId="0" applyNumberFormat="1" applyFont="1" applyFill="1" applyBorder="1" applyAlignment="1">
      <alignment vertical="center" wrapText="1"/>
    </xf>
    <xf numFmtId="0" fontId="8" fillId="0" borderId="2" xfId="0" applyFont="1" applyBorder="1" applyAlignment="1">
      <alignment vertical="center" wrapText="1"/>
    </xf>
    <xf numFmtId="3" fontId="5" fillId="3" borderId="5" xfId="0" applyNumberFormat="1" applyFont="1" applyFill="1" applyBorder="1" applyAlignment="1">
      <alignment vertical="center"/>
    </xf>
    <xf numFmtId="165" fontId="5" fillId="6" borderId="10" xfId="2" applyNumberFormat="1" applyFont="1" applyFill="1" applyBorder="1" applyAlignment="1">
      <alignment vertical="center"/>
    </xf>
    <xf numFmtId="165" fontId="5" fillId="6" borderId="9" xfId="2" applyNumberFormat="1" applyFont="1" applyFill="1" applyBorder="1" applyAlignment="1">
      <alignment vertical="center"/>
    </xf>
    <xf numFmtId="165" fontId="5" fillId="6" borderId="11" xfId="2" applyNumberFormat="1" applyFont="1" applyFill="1" applyBorder="1" applyAlignment="1">
      <alignment vertical="center"/>
    </xf>
    <xf numFmtId="165" fontId="5" fillId="3" borderId="8" xfId="0" applyNumberFormat="1" applyFont="1" applyFill="1" applyBorder="1" applyAlignment="1">
      <alignment vertical="center"/>
    </xf>
    <xf numFmtId="165" fontId="1" fillId="0" borderId="0" xfId="0" applyNumberFormat="1" applyFont="1"/>
    <xf numFmtId="165" fontId="5" fillId="4" borderId="8" xfId="0" applyNumberFormat="1" applyFont="1" applyFill="1" applyBorder="1" applyAlignment="1">
      <alignment vertical="center" wrapText="1"/>
    </xf>
    <xf numFmtId="0" fontId="5" fillId="0" borderId="20" xfId="0" applyFont="1" applyBorder="1" applyAlignment="1">
      <alignment vertical="center"/>
    </xf>
    <xf numFmtId="3" fontId="5" fillId="0" borderId="21" xfId="0" applyNumberFormat="1" applyFont="1" applyBorder="1" applyAlignment="1">
      <alignment vertical="center"/>
    </xf>
    <xf numFmtId="49" fontId="10" fillId="0" borderId="0" xfId="0" applyNumberFormat="1" applyFont="1" applyFill="1" applyBorder="1" applyAlignment="1">
      <alignment horizontal="center" vertical="center" wrapText="1"/>
    </xf>
    <xf numFmtId="49" fontId="10" fillId="0" borderId="0" xfId="0" applyNumberFormat="1" applyFont="1" applyAlignment="1">
      <alignment horizontal="center" vertical="center" wrapText="1"/>
    </xf>
  </cellXfs>
  <cellStyles count="3">
    <cellStyle name="Normální" xfId="0" builtinId="0"/>
    <cellStyle name="Normální 2" xfId="2" xr:uid="{00000000-0005-0000-0000-000001000000}"/>
    <cellStyle name="normální_List1" xfId="1" xr:uid="{00000000-0005-0000-0000-000002000000}"/>
  </cellStyles>
  <dxfs count="1">
    <dxf>
      <font>
        <color rgb="FFFF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422"/>
  <sheetViews>
    <sheetView tabSelected="1" view="pageLayout" topLeftCell="A422" zoomScaleNormal="90" zoomScaleSheetLayoutView="120" workbookViewId="0">
      <selection activeCell="A445" sqref="A445"/>
    </sheetView>
  </sheetViews>
  <sheetFormatPr defaultColWidth="9.140625" defaultRowHeight="12.75" x14ac:dyDescent="0.2"/>
  <cols>
    <col min="1" max="1" width="48.42578125" style="1" customWidth="1"/>
    <col min="2" max="4" width="12.5703125" style="1" customWidth="1"/>
    <col min="5" max="6" width="9.140625" style="1"/>
    <col min="7" max="7" width="12.42578125" style="1" customWidth="1"/>
    <col min="8" max="16384" width="9.140625" style="1"/>
  </cols>
  <sheetData>
    <row r="1" spans="1:4" ht="50.1" customHeight="1" x14ac:dyDescent="0.2">
      <c r="A1" s="101" t="s">
        <v>103</v>
      </c>
      <c r="B1" s="101"/>
      <c r="C1" s="101"/>
      <c r="D1" s="101"/>
    </row>
    <row r="2" spans="1:4" ht="15.75" x14ac:dyDescent="0.25">
      <c r="A2" s="2" t="s">
        <v>102</v>
      </c>
    </row>
    <row r="4" spans="1:4" ht="16.5" customHeight="1" x14ac:dyDescent="0.2">
      <c r="A4" s="22" t="s">
        <v>61</v>
      </c>
    </row>
    <row r="6" spans="1:4" ht="13.5" thickBot="1" x14ac:dyDescent="0.25">
      <c r="A6" s="3" t="s">
        <v>0</v>
      </c>
      <c r="D6" s="20" t="s">
        <v>25</v>
      </c>
    </row>
    <row r="7" spans="1:4" ht="45" customHeight="1" thickBot="1" x14ac:dyDescent="0.25">
      <c r="A7" s="4" t="s">
        <v>10</v>
      </c>
      <c r="B7" s="35" t="s">
        <v>105</v>
      </c>
      <c r="C7" s="35" t="s">
        <v>145</v>
      </c>
      <c r="D7" s="39" t="s">
        <v>146</v>
      </c>
    </row>
    <row r="8" spans="1:4" x14ac:dyDescent="0.2">
      <c r="A8" s="36" t="s">
        <v>47</v>
      </c>
      <c r="B8" s="66">
        <v>366000</v>
      </c>
      <c r="C8" s="66">
        <f>D8-B8</f>
        <v>0</v>
      </c>
      <c r="D8" s="62">
        <v>366000</v>
      </c>
    </row>
    <row r="9" spans="1:4" x14ac:dyDescent="0.2">
      <c r="A9" s="6" t="s">
        <v>22</v>
      </c>
      <c r="B9" s="67">
        <v>36000</v>
      </c>
      <c r="C9" s="67">
        <f t="shared" ref="C9:C13" si="0">D9-B9</f>
        <v>0</v>
      </c>
      <c r="D9" s="63">
        <v>36000</v>
      </c>
    </row>
    <row r="10" spans="1:4" x14ac:dyDescent="0.2">
      <c r="A10" s="5" t="s">
        <v>53</v>
      </c>
      <c r="B10" s="67">
        <v>91000</v>
      </c>
      <c r="C10" s="67">
        <f t="shared" si="0"/>
        <v>-19735</v>
      </c>
      <c r="D10" s="63">
        <v>71265</v>
      </c>
    </row>
    <row r="11" spans="1:4" ht="24.75" customHeight="1" x14ac:dyDescent="0.2">
      <c r="A11" s="5" t="s">
        <v>37</v>
      </c>
      <c r="B11" s="67">
        <v>146000</v>
      </c>
      <c r="C11" s="67">
        <f t="shared" si="0"/>
        <v>0</v>
      </c>
      <c r="D11" s="63">
        <v>146000</v>
      </c>
    </row>
    <row r="12" spans="1:4" ht="24.95" customHeight="1" x14ac:dyDescent="0.2">
      <c r="A12" s="5" t="s">
        <v>57</v>
      </c>
      <c r="B12" s="67">
        <v>292000</v>
      </c>
      <c r="C12" s="67">
        <f t="shared" si="0"/>
        <v>0</v>
      </c>
      <c r="D12" s="63">
        <v>292000</v>
      </c>
    </row>
    <row r="13" spans="1:4" ht="24.95" customHeight="1" thickBot="1" x14ac:dyDescent="0.25">
      <c r="A13" s="79" t="s">
        <v>54</v>
      </c>
      <c r="B13" s="80">
        <v>109000</v>
      </c>
      <c r="C13" s="80">
        <f t="shared" si="0"/>
        <v>0</v>
      </c>
      <c r="D13" s="81">
        <v>109000</v>
      </c>
    </row>
    <row r="14" spans="1:4" ht="13.5" thickBot="1" x14ac:dyDescent="0.25">
      <c r="A14" s="77" t="s">
        <v>1</v>
      </c>
      <c r="B14" s="78">
        <f>SUM(B8:B13)</f>
        <v>1040000</v>
      </c>
      <c r="C14" s="78">
        <f>SUM(C8:C13)</f>
        <v>-19735</v>
      </c>
      <c r="D14" s="82">
        <f>SUM(D8:D13)</f>
        <v>1020265</v>
      </c>
    </row>
    <row r="15" spans="1:4" x14ac:dyDescent="0.2">
      <c r="A15" s="8"/>
      <c r="B15" s="26"/>
    </row>
    <row r="16" spans="1:4" ht="13.5" thickBot="1" x14ac:dyDescent="0.25">
      <c r="A16" s="9" t="s">
        <v>2</v>
      </c>
      <c r="D16" s="27" t="s">
        <v>25</v>
      </c>
    </row>
    <row r="17" spans="1:4" ht="45" customHeight="1" thickBot="1" x14ac:dyDescent="0.25">
      <c r="A17" s="4" t="s">
        <v>10</v>
      </c>
      <c r="B17" s="35" t="s">
        <v>105</v>
      </c>
      <c r="C17" s="35" t="s">
        <v>145</v>
      </c>
      <c r="D17" s="39" t="s">
        <v>146</v>
      </c>
    </row>
    <row r="18" spans="1:4" ht="24.95" customHeight="1" x14ac:dyDescent="0.2">
      <c r="A18" s="17" t="s">
        <v>33</v>
      </c>
      <c r="B18" s="66">
        <v>274000</v>
      </c>
      <c r="C18" s="66">
        <f>D18-B18</f>
        <v>0</v>
      </c>
      <c r="D18" s="62">
        <v>274000</v>
      </c>
    </row>
    <row r="19" spans="1:4" x14ac:dyDescent="0.2">
      <c r="A19" s="10" t="s">
        <v>42</v>
      </c>
      <c r="B19" s="67">
        <v>109000</v>
      </c>
      <c r="C19" s="66">
        <f t="shared" ref="C19:C35" si="1">D19-B19</f>
        <v>0</v>
      </c>
      <c r="D19" s="63">
        <v>109000</v>
      </c>
    </row>
    <row r="20" spans="1:4" x14ac:dyDescent="0.2">
      <c r="A20" s="10" t="s">
        <v>12</v>
      </c>
      <c r="B20" s="67">
        <v>183000</v>
      </c>
      <c r="C20" s="66">
        <f t="shared" si="1"/>
        <v>0</v>
      </c>
      <c r="D20" s="63">
        <v>183000</v>
      </c>
    </row>
    <row r="21" spans="1:4" x14ac:dyDescent="0.2">
      <c r="A21" s="11" t="s">
        <v>28</v>
      </c>
      <c r="B21" s="67">
        <v>36000</v>
      </c>
      <c r="C21" s="66">
        <f t="shared" si="1"/>
        <v>0</v>
      </c>
      <c r="D21" s="63">
        <v>36000</v>
      </c>
    </row>
    <row r="22" spans="1:4" x14ac:dyDescent="0.2">
      <c r="A22" s="11" t="s">
        <v>118</v>
      </c>
      <c r="B22" s="67">
        <v>91000</v>
      </c>
      <c r="C22" s="66">
        <f t="shared" si="1"/>
        <v>0</v>
      </c>
      <c r="D22" s="63">
        <v>91000</v>
      </c>
    </row>
    <row r="23" spans="1:4" ht="24.95" customHeight="1" x14ac:dyDescent="0.2">
      <c r="A23" s="11" t="s">
        <v>13</v>
      </c>
      <c r="B23" s="67">
        <v>20000</v>
      </c>
      <c r="C23" s="66">
        <f t="shared" si="1"/>
        <v>0</v>
      </c>
      <c r="D23" s="63">
        <v>20000</v>
      </c>
    </row>
    <row r="24" spans="1:4" x14ac:dyDescent="0.2">
      <c r="A24" s="11" t="s">
        <v>119</v>
      </c>
      <c r="B24" s="67">
        <v>20000</v>
      </c>
      <c r="C24" s="66">
        <f t="shared" si="1"/>
        <v>0</v>
      </c>
      <c r="D24" s="63">
        <v>20000</v>
      </c>
    </row>
    <row r="25" spans="1:4" x14ac:dyDescent="0.2">
      <c r="A25" s="12" t="s">
        <v>49</v>
      </c>
      <c r="B25" s="67">
        <v>146000</v>
      </c>
      <c r="C25" s="66">
        <f t="shared" si="1"/>
        <v>0</v>
      </c>
      <c r="D25" s="63">
        <v>146000</v>
      </c>
    </row>
    <row r="26" spans="1:4" ht="24.95" customHeight="1" x14ac:dyDescent="0.2">
      <c r="A26" s="12" t="s">
        <v>29</v>
      </c>
      <c r="B26" s="67">
        <v>146000</v>
      </c>
      <c r="C26" s="66">
        <f t="shared" si="1"/>
        <v>0</v>
      </c>
      <c r="D26" s="63">
        <v>146000</v>
      </c>
    </row>
    <row r="27" spans="1:4" ht="24.95" customHeight="1" x14ac:dyDescent="0.2">
      <c r="A27" s="12" t="s">
        <v>36</v>
      </c>
      <c r="B27" s="67">
        <v>20000</v>
      </c>
      <c r="C27" s="66">
        <f t="shared" si="1"/>
        <v>0</v>
      </c>
      <c r="D27" s="63">
        <v>20000</v>
      </c>
    </row>
    <row r="28" spans="1:4" ht="24.75" customHeight="1" x14ac:dyDescent="0.2">
      <c r="A28" s="19" t="s">
        <v>26</v>
      </c>
      <c r="B28" s="67">
        <v>201000</v>
      </c>
      <c r="C28" s="66">
        <f t="shared" si="1"/>
        <v>-2608.3999999999942</v>
      </c>
      <c r="D28" s="63">
        <v>198391.6</v>
      </c>
    </row>
    <row r="29" spans="1:4" x14ac:dyDescent="0.2">
      <c r="A29" s="12" t="s">
        <v>30</v>
      </c>
      <c r="B29" s="67">
        <v>73000</v>
      </c>
      <c r="C29" s="66">
        <f t="shared" si="1"/>
        <v>0</v>
      </c>
      <c r="D29" s="63">
        <v>73000</v>
      </c>
    </row>
    <row r="30" spans="1:4" ht="24.95" customHeight="1" x14ac:dyDescent="0.2">
      <c r="A30" s="13" t="s">
        <v>19</v>
      </c>
      <c r="B30" s="67">
        <v>439000</v>
      </c>
      <c r="C30" s="66">
        <f t="shared" si="1"/>
        <v>0</v>
      </c>
      <c r="D30" s="63">
        <v>439000</v>
      </c>
    </row>
    <row r="31" spans="1:4" ht="24.95" customHeight="1" x14ac:dyDescent="0.2">
      <c r="A31" s="12" t="s">
        <v>14</v>
      </c>
      <c r="B31" s="67">
        <v>530000</v>
      </c>
      <c r="C31" s="66">
        <f t="shared" si="1"/>
        <v>0</v>
      </c>
      <c r="D31" s="63">
        <v>530000</v>
      </c>
    </row>
    <row r="32" spans="1:4" ht="24.95" customHeight="1" x14ac:dyDescent="0.2">
      <c r="A32" s="12" t="s">
        <v>50</v>
      </c>
      <c r="B32" s="67">
        <v>20000</v>
      </c>
      <c r="C32" s="66">
        <f t="shared" si="1"/>
        <v>0</v>
      </c>
      <c r="D32" s="63">
        <v>20000</v>
      </c>
    </row>
    <row r="33" spans="1:4" ht="24.95" customHeight="1" x14ac:dyDescent="0.2">
      <c r="A33" s="12" t="s">
        <v>18</v>
      </c>
      <c r="B33" s="67">
        <v>347000</v>
      </c>
      <c r="C33" s="66">
        <f t="shared" si="1"/>
        <v>0</v>
      </c>
      <c r="D33" s="63">
        <v>347000</v>
      </c>
    </row>
    <row r="34" spans="1:4" ht="24.95" customHeight="1" x14ac:dyDescent="0.2">
      <c r="A34" s="12" t="s">
        <v>23</v>
      </c>
      <c r="B34" s="67">
        <v>54000</v>
      </c>
      <c r="C34" s="66">
        <f t="shared" si="1"/>
        <v>0</v>
      </c>
      <c r="D34" s="63">
        <v>54000</v>
      </c>
    </row>
    <row r="35" spans="1:4" ht="24.95" customHeight="1" thickBot="1" x14ac:dyDescent="0.25">
      <c r="A35" s="40" t="s">
        <v>21</v>
      </c>
      <c r="B35" s="68">
        <v>73000</v>
      </c>
      <c r="C35" s="66">
        <f t="shared" si="1"/>
        <v>0</v>
      </c>
      <c r="D35" s="64">
        <v>73000</v>
      </c>
    </row>
    <row r="36" spans="1:4" ht="13.5" thickBot="1" x14ac:dyDescent="0.25">
      <c r="A36" s="7" t="s">
        <v>3</v>
      </c>
      <c r="B36" s="65">
        <f>SUM(B18:B35)</f>
        <v>2782000</v>
      </c>
      <c r="C36" s="65">
        <f t="shared" ref="C36:D36" si="2">SUM(C18:C35)</f>
        <v>-2608.3999999999942</v>
      </c>
      <c r="D36" s="76">
        <f t="shared" si="2"/>
        <v>2779391.6</v>
      </c>
    </row>
    <row r="37" spans="1:4" x14ac:dyDescent="0.2">
      <c r="A37" s="8"/>
      <c r="B37" s="26"/>
    </row>
    <row r="38" spans="1:4" ht="13.5" thickBot="1" x14ac:dyDescent="0.25">
      <c r="A38" s="9" t="s">
        <v>4</v>
      </c>
      <c r="D38" s="27" t="s">
        <v>25</v>
      </c>
    </row>
    <row r="39" spans="1:4" ht="45" customHeight="1" thickBot="1" x14ac:dyDescent="0.25">
      <c r="A39" s="4" t="s">
        <v>10</v>
      </c>
      <c r="B39" s="35" t="s">
        <v>105</v>
      </c>
      <c r="C39" s="35" t="s">
        <v>145</v>
      </c>
      <c r="D39" s="39" t="s">
        <v>146</v>
      </c>
    </row>
    <row r="40" spans="1:4" ht="24.95" customHeight="1" x14ac:dyDescent="0.2">
      <c r="A40" s="17" t="s">
        <v>17</v>
      </c>
      <c r="B40" s="66">
        <v>73000</v>
      </c>
      <c r="C40" s="66">
        <f>D40-B40</f>
        <v>0</v>
      </c>
      <c r="D40" s="62">
        <v>73000</v>
      </c>
    </row>
    <row r="41" spans="1:4" x14ac:dyDescent="0.2">
      <c r="A41" s="17" t="s">
        <v>117</v>
      </c>
      <c r="B41" s="67">
        <v>20000</v>
      </c>
      <c r="C41" s="66">
        <f t="shared" ref="C41:C44" si="3">D41-B41</f>
        <v>0</v>
      </c>
      <c r="D41" s="63">
        <v>20000</v>
      </c>
    </row>
    <row r="42" spans="1:4" ht="24" x14ac:dyDescent="0.2">
      <c r="A42" s="11" t="s">
        <v>51</v>
      </c>
      <c r="B42" s="67">
        <v>36000</v>
      </c>
      <c r="C42" s="66">
        <f t="shared" si="3"/>
        <v>0</v>
      </c>
      <c r="D42" s="63">
        <v>36000</v>
      </c>
    </row>
    <row r="43" spans="1:4" x14ac:dyDescent="0.2">
      <c r="A43" s="11" t="s">
        <v>43</v>
      </c>
      <c r="B43" s="67">
        <v>256000</v>
      </c>
      <c r="C43" s="66">
        <f t="shared" si="3"/>
        <v>0</v>
      </c>
      <c r="D43" s="63">
        <v>256000</v>
      </c>
    </row>
    <row r="44" spans="1:4" ht="13.5" thickBot="1" x14ac:dyDescent="0.25">
      <c r="A44" s="42" t="s">
        <v>31</v>
      </c>
      <c r="B44" s="68">
        <v>36000</v>
      </c>
      <c r="C44" s="66">
        <f t="shared" si="3"/>
        <v>0</v>
      </c>
      <c r="D44" s="64">
        <v>36000</v>
      </c>
    </row>
    <row r="45" spans="1:4" ht="13.5" thickBot="1" x14ac:dyDescent="0.25">
      <c r="A45" s="7" t="s">
        <v>5</v>
      </c>
      <c r="B45" s="65">
        <f>SUM(B40:B44)</f>
        <v>421000</v>
      </c>
      <c r="C45" s="65">
        <f t="shared" ref="C45:D45" si="4">SUM(C40:C44)</f>
        <v>0</v>
      </c>
      <c r="D45" s="76">
        <f t="shared" si="4"/>
        <v>421000</v>
      </c>
    </row>
    <row r="46" spans="1:4" x14ac:dyDescent="0.2">
      <c r="A46" s="9"/>
      <c r="B46" s="26"/>
    </row>
    <row r="47" spans="1:4" ht="13.5" thickBot="1" x14ac:dyDescent="0.25">
      <c r="A47" s="9" t="s">
        <v>6</v>
      </c>
      <c r="D47" s="27" t="s">
        <v>25</v>
      </c>
    </row>
    <row r="48" spans="1:4" ht="45" customHeight="1" thickBot="1" x14ac:dyDescent="0.25">
      <c r="A48" s="4" t="s">
        <v>10</v>
      </c>
      <c r="B48" s="35" t="s">
        <v>105</v>
      </c>
      <c r="C48" s="35" t="s">
        <v>145</v>
      </c>
      <c r="D48" s="39" t="s">
        <v>146</v>
      </c>
    </row>
    <row r="49" spans="1:4" ht="24.95" customHeight="1" x14ac:dyDescent="0.2">
      <c r="A49" s="43" t="s">
        <v>52</v>
      </c>
      <c r="B49" s="66">
        <v>219000</v>
      </c>
      <c r="C49" s="66">
        <f>D49-B49</f>
        <v>0</v>
      </c>
      <c r="D49" s="62">
        <v>219000</v>
      </c>
    </row>
    <row r="50" spans="1:4" ht="24.95" customHeight="1" x14ac:dyDescent="0.2">
      <c r="A50" s="15" t="s">
        <v>39</v>
      </c>
      <c r="B50" s="67">
        <v>384000</v>
      </c>
      <c r="C50" s="66">
        <f t="shared" ref="C50:C63" si="5">D50-B50</f>
        <v>0</v>
      </c>
      <c r="D50" s="63">
        <v>384000</v>
      </c>
    </row>
    <row r="51" spans="1:4" ht="24.95" customHeight="1" x14ac:dyDescent="0.2">
      <c r="A51" s="15" t="s">
        <v>55</v>
      </c>
      <c r="B51" s="67">
        <v>384000</v>
      </c>
      <c r="C51" s="66">
        <f t="shared" si="5"/>
        <v>0</v>
      </c>
      <c r="D51" s="63">
        <v>384000</v>
      </c>
    </row>
    <row r="52" spans="1:4" x14ac:dyDescent="0.2">
      <c r="A52" s="15" t="s">
        <v>15</v>
      </c>
      <c r="B52" s="67">
        <v>36000</v>
      </c>
      <c r="C52" s="66">
        <f t="shared" si="5"/>
        <v>0</v>
      </c>
      <c r="D52" s="63">
        <v>36000</v>
      </c>
    </row>
    <row r="53" spans="1:4" x14ac:dyDescent="0.2">
      <c r="A53" s="14" t="s">
        <v>34</v>
      </c>
      <c r="B53" s="67">
        <v>36000</v>
      </c>
      <c r="C53" s="66">
        <f t="shared" si="5"/>
        <v>0</v>
      </c>
      <c r="D53" s="63">
        <v>36000</v>
      </c>
    </row>
    <row r="54" spans="1:4" x14ac:dyDescent="0.2">
      <c r="A54" s="16" t="s">
        <v>20</v>
      </c>
      <c r="B54" s="67">
        <v>237000</v>
      </c>
      <c r="C54" s="66">
        <f t="shared" si="5"/>
        <v>0</v>
      </c>
      <c r="D54" s="63">
        <v>237000</v>
      </c>
    </row>
    <row r="55" spans="1:4" x14ac:dyDescent="0.2">
      <c r="A55" s="15" t="s">
        <v>16</v>
      </c>
      <c r="B55" s="67">
        <v>146000</v>
      </c>
      <c r="C55" s="66">
        <f t="shared" si="5"/>
        <v>0</v>
      </c>
      <c r="D55" s="63">
        <v>146000</v>
      </c>
    </row>
    <row r="56" spans="1:4" x14ac:dyDescent="0.2">
      <c r="A56" s="15" t="s">
        <v>114</v>
      </c>
      <c r="B56" s="67">
        <v>20000</v>
      </c>
      <c r="C56" s="66">
        <f t="shared" si="5"/>
        <v>0</v>
      </c>
      <c r="D56" s="63">
        <v>20000</v>
      </c>
    </row>
    <row r="57" spans="1:4" ht="24.95" customHeight="1" x14ac:dyDescent="0.2">
      <c r="A57" s="15" t="s">
        <v>115</v>
      </c>
      <c r="B57" s="67">
        <v>36000</v>
      </c>
      <c r="C57" s="66">
        <f t="shared" si="5"/>
        <v>0</v>
      </c>
      <c r="D57" s="63">
        <v>36000</v>
      </c>
    </row>
    <row r="58" spans="1:4" x14ac:dyDescent="0.2">
      <c r="A58" s="15" t="s">
        <v>40</v>
      </c>
      <c r="B58" s="67">
        <v>164000</v>
      </c>
      <c r="C58" s="66">
        <f t="shared" si="5"/>
        <v>0</v>
      </c>
      <c r="D58" s="63">
        <v>164000</v>
      </c>
    </row>
    <row r="59" spans="1:4" x14ac:dyDescent="0.2">
      <c r="A59" s="15" t="s">
        <v>116</v>
      </c>
      <c r="B59" s="67">
        <v>20000</v>
      </c>
      <c r="C59" s="66">
        <f t="shared" si="5"/>
        <v>0</v>
      </c>
      <c r="D59" s="63">
        <v>20000</v>
      </c>
    </row>
    <row r="60" spans="1:4" ht="24.95" customHeight="1" x14ac:dyDescent="0.2">
      <c r="A60" s="15" t="s">
        <v>38</v>
      </c>
      <c r="B60" s="67">
        <v>36000</v>
      </c>
      <c r="C60" s="66">
        <f t="shared" si="5"/>
        <v>0</v>
      </c>
      <c r="D60" s="63">
        <v>36000</v>
      </c>
    </row>
    <row r="61" spans="1:4" x14ac:dyDescent="0.2">
      <c r="A61" s="15" t="s">
        <v>24</v>
      </c>
      <c r="B61" s="67">
        <v>384000</v>
      </c>
      <c r="C61" s="66">
        <f t="shared" si="5"/>
        <v>0</v>
      </c>
      <c r="D61" s="63">
        <v>384000</v>
      </c>
    </row>
    <row r="62" spans="1:4" x14ac:dyDescent="0.2">
      <c r="A62" s="15" t="s">
        <v>44</v>
      </c>
      <c r="B62" s="67">
        <v>20000</v>
      </c>
      <c r="C62" s="66">
        <f t="shared" si="5"/>
        <v>0</v>
      </c>
      <c r="D62" s="63">
        <v>20000</v>
      </c>
    </row>
    <row r="63" spans="1:4" ht="13.5" thickBot="1" x14ac:dyDescent="0.25">
      <c r="A63" s="47" t="s">
        <v>41</v>
      </c>
      <c r="B63" s="68">
        <v>402000</v>
      </c>
      <c r="C63" s="66">
        <f t="shared" si="5"/>
        <v>0</v>
      </c>
      <c r="D63" s="64">
        <v>402000</v>
      </c>
    </row>
    <row r="64" spans="1:4" ht="13.5" thickBot="1" x14ac:dyDescent="0.25">
      <c r="A64" s="7" t="s">
        <v>7</v>
      </c>
      <c r="B64" s="65">
        <f>SUM(B49:B63)</f>
        <v>2524000</v>
      </c>
      <c r="C64" s="65">
        <f t="shared" ref="C64:D64" si="6">SUM(C49:C63)</f>
        <v>0</v>
      </c>
      <c r="D64" s="76">
        <f t="shared" si="6"/>
        <v>2524000</v>
      </c>
    </row>
    <row r="65" spans="1:5" x14ac:dyDescent="0.2">
      <c r="A65" s="9"/>
      <c r="B65" s="26"/>
    </row>
    <row r="66" spans="1:5" ht="13.5" thickBot="1" x14ac:dyDescent="0.25">
      <c r="A66" s="9" t="s">
        <v>8</v>
      </c>
      <c r="D66" s="27" t="s">
        <v>25</v>
      </c>
    </row>
    <row r="67" spans="1:5" ht="45" customHeight="1" thickBot="1" x14ac:dyDescent="0.25">
      <c r="A67" s="4" t="s">
        <v>10</v>
      </c>
      <c r="B67" s="35" t="s">
        <v>105</v>
      </c>
      <c r="C67" s="35" t="s">
        <v>145</v>
      </c>
      <c r="D67" s="39" t="s">
        <v>146</v>
      </c>
    </row>
    <row r="68" spans="1:5" ht="24.95" customHeight="1" x14ac:dyDescent="0.2">
      <c r="A68" s="17" t="s">
        <v>48</v>
      </c>
      <c r="B68" s="66">
        <v>457000</v>
      </c>
      <c r="C68" s="66">
        <f>D68-B68</f>
        <v>0</v>
      </c>
      <c r="D68" s="62">
        <v>457000</v>
      </c>
      <c r="E68" s="83"/>
    </row>
    <row r="69" spans="1:5" ht="24.95" customHeight="1" x14ac:dyDescent="0.2">
      <c r="A69" s="15" t="s">
        <v>27</v>
      </c>
      <c r="B69" s="67">
        <v>292000</v>
      </c>
      <c r="C69" s="66">
        <f t="shared" ref="C69:C78" si="7">D69-B69</f>
        <v>0</v>
      </c>
      <c r="D69" s="63">
        <v>292000</v>
      </c>
      <c r="E69" s="83"/>
    </row>
    <row r="70" spans="1:5" ht="24.95" customHeight="1" x14ac:dyDescent="0.2">
      <c r="A70" s="15" t="s">
        <v>46</v>
      </c>
      <c r="B70" s="67">
        <v>219000</v>
      </c>
      <c r="C70" s="66">
        <f t="shared" si="7"/>
        <v>0</v>
      </c>
      <c r="D70" s="63">
        <v>219000</v>
      </c>
      <c r="E70" s="83"/>
    </row>
    <row r="71" spans="1:5" ht="24.95" customHeight="1" x14ac:dyDescent="0.2">
      <c r="A71" s="15" t="s">
        <v>35</v>
      </c>
      <c r="B71" s="67">
        <v>91000</v>
      </c>
      <c r="C71" s="66">
        <f t="shared" si="7"/>
        <v>0</v>
      </c>
      <c r="D71" s="63">
        <v>91000</v>
      </c>
      <c r="E71" s="83"/>
    </row>
    <row r="72" spans="1:5" x14ac:dyDescent="0.2">
      <c r="A72" s="34" t="s">
        <v>112</v>
      </c>
      <c r="B72" s="67">
        <v>237000</v>
      </c>
      <c r="C72" s="66">
        <f t="shared" si="7"/>
        <v>0</v>
      </c>
      <c r="D72" s="63">
        <v>237000</v>
      </c>
      <c r="E72" s="83"/>
    </row>
    <row r="73" spans="1:5" x14ac:dyDescent="0.2">
      <c r="A73" s="15" t="s">
        <v>32</v>
      </c>
      <c r="B73" s="67">
        <v>54000</v>
      </c>
      <c r="C73" s="66">
        <f t="shared" si="7"/>
        <v>0</v>
      </c>
      <c r="D73" s="63">
        <v>54000</v>
      </c>
      <c r="E73" s="83"/>
    </row>
    <row r="74" spans="1:5" x14ac:dyDescent="0.2">
      <c r="A74" s="15" t="s">
        <v>101</v>
      </c>
      <c r="B74" s="67">
        <v>146000</v>
      </c>
      <c r="C74" s="66">
        <f t="shared" si="7"/>
        <v>0</v>
      </c>
      <c r="D74" s="63">
        <v>146000</v>
      </c>
      <c r="E74" s="83"/>
    </row>
    <row r="75" spans="1:5" ht="24" x14ac:dyDescent="0.2">
      <c r="A75" s="15" t="s">
        <v>113</v>
      </c>
      <c r="B75" s="67">
        <v>146000</v>
      </c>
      <c r="C75" s="66">
        <f t="shared" si="7"/>
        <v>0</v>
      </c>
      <c r="D75" s="63">
        <v>146000</v>
      </c>
      <c r="E75" s="84"/>
    </row>
    <row r="76" spans="1:5" x14ac:dyDescent="0.2">
      <c r="A76" s="15" t="s">
        <v>104</v>
      </c>
      <c r="B76" s="67">
        <v>20000</v>
      </c>
      <c r="C76" s="66">
        <f t="shared" si="7"/>
        <v>0</v>
      </c>
      <c r="D76" s="63">
        <v>20000</v>
      </c>
      <c r="E76" s="84"/>
    </row>
    <row r="77" spans="1:5" ht="24.95" customHeight="1" x14ac:dyDescent="0.2">
      <c r="A77" s="15" t="s">
        <v>56</v>
      </c>
      <c r="B77" s="67">
        <v>402000</v>
      </c>
      <c r="C77" s="66">
        <f t="shared" si="7"/>
        <v>-6701.820000000007</v>
      </c>
      <c r="D77" s="63">
        <v>395298.18</v>
      </c>
      <c r="E77" s="83"/>
    </row>
    <row r="78" spans="1:5" ht="24.95" customHeight="1" thickBot="1" x14ac:dyDescent="0.25">
      <c r="A78" s="44" t="s">
        <v>45</v>
      </c>
      <c r="B78" s="68">
        <v>183000</v>
      </c>
      <c r="C78" s="66">
        <f t="shared" si="7"/>
        <v>0</v>
      </c>
      <c r="D78" s="64">
        <v>183000</v>
      </c>
      <c r="E78" s="83"/>
    </row>
    <row r="79" spans="1:5" ht="13.5" thickBot="1" x14ac:dyDescent="0.25">
      <c r="A79" s="7" t="s">
        <v>9</v>
      </c>
      <c r="B79" s="65">
        <f>SUM(B68:B78)</f>
        <v>2247000</v>
      </c>
      <c r="C79" s="65">
        <f t="shared" ref="C79:D79" si="8">SUM(C68:C78)</f>
        <v>-6701.820000000007</v>
      </c>
      <c r="D79" s="76">
        <f t="shared" si="8"/>
        <v>2240298.1799999997</v>
      </c>
    </row>
    <row r="80" spans="1:5" x14ac:dyDescent="0.2">
      <c r="A80" s="8"/>
      <c r="B80" s="26"/>
    </row>
    <row r="81" spans="1:4" ht="13.5" thickBot="1" x14ac:dyDescent="0.25">
      <c r="A81" s="8"/>
      <c r="B81" s="26"/>
    </row>
    <row r="82" spans="1:4" ht="30" customHeight="1" thickBot="1" x14ac:dyDescent="0.25">
      <c r="A82" s="18" t="s">
        <v>11</v>
      </c>
      <c r="B82" s="75">
        <f>B14+B36+B45+B64+B79</f>
        <v>9014000</v>
      </c>
      <c r="C82" s="75">
        <f>C14+C36+C45+C64+C79</f>
        <v>-29045.22</v>
      </c>
      <c r="D82" s="72">
        <f>D14+D36+D45+D64+D79</f>
        <v>8984954.7799999993</v>
      </c>
    </row>
    <row r="83" spans="1:4" x14ac:dyDescent="0.2">
      <c r="B83" s="26"/>
    </row>
    <row r="84" spans="1:4" x14ac:dyDescent="0.2">
      <c r="B84" s="26"/>
    </row>
    <row r="85" spans="1:4" ht="15.75" x14ac:dyDescent="0.2">
      <c r="A85" s="22" t="s">
        <v>100</v>
      </c>
      <c r="B85" s="26"/>
    </row>
    <row r="86" spans="1:4" x14ac:dyDescent="0.2">
      <c r="B86" s="26"/>
    </row>
    <row r="87" spans="1:4" x14ac:dyDescent="0.2">
      <c r="A87" s="3" t="s">
        <v>0</v>
      </c>
      <c r="B87" s="26"/>
    </row>
    <row r="88" spans="1:4" x14ac:dyDescent="0.2">
      <c r="A88" s="23"/>
      <c r="B88" s="26"/>
    </row>
    <row r="89" spans="1:4" ht="13.5" thickBot="1" x14ac:dyDescent="0.25">
      <c r="A89" s="3" t="s">
        <v>62</v>
      </c>
      <c r="D89" s="27" t="s">
        <v>25</v>
      </c>
    </row>
    <row r="90" spans="1:4" ht="45" customHeight="1" thickBot="1" x14ac:dyDescent="0.25">
      <c r="A90" s="4" t="s">
        <v>10</v>
      </c>
      <c r="B90" s="35" t="s">
        <v>105</v>
      </c>
      <c r="C90" s="35" t="s">
        <v>145</v>
      </c>
      <c r="D90" s="39" t="s">
        <v>146</v>
      </c>
    </row>
    <row r="91" spans="1:4" ht="24" customHeight="1" x14ac:dyDescent="0.2">
      <c r="A91" s="51" t="s">
        <v>277</v>
      </c>
      <c r="B91" s="85">
        <v>146000</v>
      </c>
      <c r="C91" s="67">
        <f>D91-B91</f>
        <v>0</v>
      </c>
      <c r="D91" s="63">
        <v>146000</v>
      </c>
    </row>
    <row r="92" spans="1:4" ht="24" customHeight="1" x14ac:dyDescent="0.2">
      <c r="A92" s="51" t="s">
        <v>278</v>
      </c>
      <c r="B92" s="85">
        <v>73000</v>
      </c>
      <c r="C92" s="67">
        <f t="shared" ref="C92:C104" si="9">D92-B92</f>
        <v>0</v>
      </c>
      <c r="D92" s="63">
        <v>73000</v>
      </c>
    </row>
    <row r="93" spans="1:4" ht="12.75" customHeight="1" x14ac:dyDescent="0.2">
      <c r="A93" s="51" t="s">
        <v>279</v>
      </c>
      <c r="B93" s="85">
        <v>256000</v>
      </c>
      <c r="C93" s="67">
        <f t="shared" si="9"/>
        <v>0</v>
      </c>
      <c r="D93" s="63">
        <v>256000</v>
      </c>
    </row>
    <row r="94" spans="1:4" ht="12.75" customHeight="1" x14ac:dyDescent="0.2">
      <c r="A94" s="51" t="s">
        <v>280</v>
      </c>
      <c r="B94" s="85">
        <v>402000</v>
      </c>
      <c r="C94" s="67">
        <f t="shared" si="9"/>
        <v>0</v>
      </c>
      <c r="D94" s="63">
        <v>402000</v>
      </c>
    </row>
    <row r="95" spans="1:4" ht="12.75" customHeight="1" x14ac:dyDescent="0.2">
      <c r="A95" s="51" t="s">
        <v>281</v>
      </c>
      <c r="B95" s="85">
        <v>366000</v>
      </c>
      <c r="C95" s="67">
        <f t="shared" si="9"/>
        <v>0</v>
      </c>
      <c r="D95" s="63">
        <v>366000</v>
      </c>
    </row>
    <row r="96" spans="1:4" ht="24" customHeight="1" x14ac:dyDescent="0.2">
      <c r="A96" s="51" t="s">
        <v>282</v>
      </c>
      <c r="B96" s="85">
        <v>20000</v>
      </c>
      <c r="C96" s="67">
        <f t="shared" si="9"/>
        <v>0</v>
      </c>
      <c r="D96" s="63">
        <v>20000</v>
      </c>
    </row>
    <row r="97" spans="1:4" ht="24" customHeight="1" x14ac:dyDescent="0.2">
      <c r="A97" s="51" t="s">
        <v>63</v>
      </c>
      <c r="B97" s="85">
        <v>73000</v>
      </c>
      <c r="C97" s="67">
        <f t="shared" si="9"/>
        <v>0</v>
      </c>
      <c r="D97" s="63">
        <v>73000</v>
      </c>
    </row>
    <row r="98" spans="1:4" ht="12.75" customHeight="1" x14ac:dyDescent="0.2">
      <c r="A98" s="51" t="s">
        <v>283</v>
      </c>
      <c r="B98" s="85">
        <v>146000</v>
      </c>
      <c r="C98" s="67">
        <f t="shared" si="9"/>
        <v>0</v>
      </c>
      <c r="D98" s="63">
        <v>146000</v>
      </c>
    </row>
    <row r="99" spans="1:4" ht="24" customHeight="1" x14ac:dyDescent="0.2">
      <c r="A99" s="51" t="s">
        <v>284</v>
      </c>
      <c r="B99" s="85">
        <v>36000</v>
      </c>
      <c r="C99" s="67">
        <f t="shared" si="9"/>
        <v>0</v>
      </c>
      <c r="D99" s="63">
        <v>36000</v>
      </c>
    </row>
    <row r="100" spans="1:4" ht="24" customHeight="1" x14ac:dyDescent="0.2">
      <c r="A100" s="51" t="s">
        <v>285</v>
      </c>
      <c r="B100" s="85">
        <v>36000</v>
      </c>
      <c r="C100" s="67">
        <f t="shared" si="9"/>
        <v>0</v>
      </c>
      <c r="D100" s="63">
        <v>36000</v>
      </c>
    </row>
    <row r="101" spans="1:4" ht="24" customHeight="1" x14ac:dyDescent="0.2">
      <c r="A101" s="51" t="s">
        <v>286</v>
      </c>
      <c r="B101" s="85">
        <v>91000</v>
      </c>
      <c r="C101" s="67">
        <f t="shared" si="9"/>
        <v>0</v>
      </c>
      <c r="D101" s="63">
        <v>91000</v>
      </c>
    </row>
    <row r="102" spans="1:4" ht="24" customHeight="1" x14ac:dyDescent="0.2">
      <c r="A102" s="51" t="s">
        <v>287</v>
      </c>
      <c r="B102" s="85">
        <v>73000</v>
      </c>
      <c r="C102" s="67">
        <f t="shared" si="9"/>
        <v>0</v>
      </c>
      <c r="D102" s="63">
        <v>73000</v>
      </c>
    </row>
    <row r="103" spans="1:4" ht="12.75" customHeight="1" x14ac:dyDescent="0.2">
      <c r="A103" s="51" t="s">
        <v>64</v>
      </c>
      <c r="B103" s="85">
        <v>768000</v>
      </c>
      <c r="C103" s="67">
        <f t="shared" si="9"/>
        <v>0</v>
      </c>
      <c r="D103" s="63">
        <v>768000</v>
      </c>
    </row>
    <row r="104" spans="1:4" ht="24" customHeight="1" thickBot="1" x14ac:dyDescent="0.25">
      <c r="A104" s="51" t="s">
        <v>288</v>
      </c>
      <c r="B104" s="85">
        <v>109000</v>
      </c>
      <c r="C104" s="67">
        <f t="shared" si="9"/>
        <v>0</v>
      </c>
      <c r="D104" s="63">
        <v>109000</v>
      </c>
    </row>
    <row r="105" spans="1:4" ht="14.1" customHeight="1" thickBot="1" x14ac:dyDescent="0.25">
      <c r="A105" s="7" t="s">
        <v>65</v>
      </c>
      <c r="B105" s="65">
        <f>SUM(B91:B104)</f>
        <v>2595000</v>
      </c>
      <c r="C105" s="65">
        <f t="shared" ref="C105:D105" si="10">SUM(C91:C104)</f>
        <v>0</v>
      </c>
      <c r="D105" s="76">
        <f t="shared" si="10"/>
        <v>2595000</v>
      </c>
    </row>
    <row r="106" spans="1:4" ht="13.5" thickBot="1" x14ac:dyDescent="0.25">
      <c r="A106" s="24"/>
      <c r="B106" s="86"/>
      <c r="C106" s="86"/>
      <c r="D106" s="86"/>
    </row>
    <row r="107" spans="1:4" ht="13.5" thickBot="1" x14ac:dyDescent="0.25">
      <c r="A107" s="25" t="s">
        <v>1</v>
      </c>
      <c r="B107" s="87">
        <f>B105</f>
        <v>2595000</v>
      </c>
      <c r="C107" s="87">
        <f t="shared" ref="C107:D107" si="11">C105</f>
        <v>0</v>
      </c>
      <c r="D107" s="88">
        <f t="shared" si="11"/>
        <v>2595000</v>
      </c>
    </row>
    <row r="108" spans="1:4" x14ac:dyDescent="0.2">
      <c r="A108" s="3"/>
      <c r="B108" s="28"/>
    </row>
    <row r="109" spans="1:4" x14ac:dyDescent="0.2">
      <c r="A109" s="3" t="s">
        <v>2</v>
      </c>
      <c r="B109" s="26"/>
    </row>
    <row r="110" spans="1:4" x14ac:dyDescent="0.2">
      <c r="A110" s="24"/>
      <c r="B110" s="26"/>
    </row>
    <row r="111" spans="1:4" ht="13.5" thickBot="1" x14ac:dyDescent="0.25">
      <c r="A111" s="3" t="s">
        <v>66</v>
      </c>
      <c r="D111" s="27" t="s">
        <v>25</v>
      </c>
    </row>
    <row r="112" spans="1:4" ht="45" customHeight="1" thickBot="1" x14ac:dyDescent="0.25">
      <c r="A112" s="4" t="s">
        <v>10</v>
      </c>
      <c r="B112" s="35" t="s">
        <v>105</v>
      </c>
      <c r="C112" s="35" t="s">
        <v>145</v>
      </c>
      <c r="D112" s="39" t="s">
        <v>146</v>
      </c>
    </row>
    <row r="113" spans="1:4" ht="24" customHeight="1" x14ac:dyDescent="0.2">
      <c r="A113" s="51" t="s">
        <v>256</v>
      </c>
      <c r="B113" s="85">
        <v>73000</v>
      </c>
      <c r="C113" s="67">
        <f>D113-B113</f>
        <v>0</v>
      </c>
      <c r="D113" s="63">
        <v>73000</v>
      </c>
    </row>
    <row r="114" spans="1:4" ht="24" customHeight="1" x14ac:dyDescent="0.2">
      <c r="A114" s="51" t="s">
        <v>257</v>
      </c>
      <c r="B114" s="85">
        <v>36000</v>
      </c>
      <c r="C114" s="67">
        <f t="shared" ref="C114:C119" si="12">D114-B114</f>
        <v>0</v>
      </c>
      <c r="D114" s="63">
        <v>36000</v>
      </c>
    </row>
    <row r="115" spans="1:4" ht="24" customHeight="1" x14ac:dyDescent="0.2">
      <c r="A115" s="51" t="s">
        <v>258</v>
      </c>
      <c r="B115" s="85">
        <v>36000</v>
      </c>
      <c r="C115" s="67">
        <f t="shared" si="12"/>
        <v>0</v>
      </c>
      <c r="D115" s="63">
        <v>36000</v>
      </c>
    </row>
    <row r="116" spans="1:4" ht="12.95" customHeight="1" x14ac:dyDescent="0.2">
      <c r="A116" s="51" t="s">
        <v>259</v>
      </c>
      <c r="B116" s="85">
        <v>20000</v>
      </c>
      <c r="C116" s="67">
        <f t="shared" si="12"/>
        <v>0</v>
      </c>
      <c r="D116" s="63">
        <v>20000</v>
      </c>
    </row>
    <row r="117" spans="1:4" ht="24" customHeight="1" x14ac:dyDescent="0.2">
      <c r="A117" s="51" t="s">
        <v>260</v>
      </c>
      <c r="B117" s="85">
        <v>36000</v>
      </c>
      <c r="C117" s="67">
        <f t="shared" si="12"/>
        <v>0</v>
      </c>
      <c r="D117" s="63">
        <v>36000</v>
      </c>
    </row>
    <row r="118" spans="1:4" ht="24" customHeight="1" x14ac:dyDescent="0.2">
      <c r="A118" s="51" t="s">
        <v>261</v>
      </c>
      <c r="B118" s="85">
        <v>54000</v>
      </c>
      <c r="C118" s="67">
        <f t="shared" si="12"/>
        <v>0</v>
      </c>
      <c r="D118" s="63">
        <v>54000</v>
      </c>
    </row>
    <row r="119" spans="1:4" ht="24" customHeight="1" thickBot="1" x14ac:dyDescent="0.25">
      <c r="A119" s="51" t="s">
        <v>262</v>
      </c>
      <c r="B119" s="85">
        <v>36000</v>
      </c>
      <c r="C119" s="67">
        <f t="shared" si="12"/>
        <v>0</v>
      </c>
      <c r="D119" s="63">
        <v>36000</v>
      </c>
    </row>
    <row r="120" spans="1:4" ht="13.5" thickBot="1" x14ac:dyDescent="0.25">
      <c r="A120" s="7" t="s">
        <v>67</v>
      </c>
      <c r="B120" s="65">
        <f>SUM(B113:B119)</f>
        <v>291000</v>
      </c>
      <c r="C120" s="65">
        <f t="shared" ref="C120:D120" si="13">SUM(C113:C119)</f>
        <v>0</v>
      </c>
      <c r="D120" s="76">
        <f t="shared" si="13"/>
        <v>291000</v>
      </c>
    </row>
    <row r="121" spans="1:4" x14ac:dyDescent="0.2">
      <c r="A121" s="24"/>
      <c r="B121" s="26"/>
    </row>
    <row r="122" spans="1:4" ht="13.5" thickBot="1" x14ac:dyDescent="0.25">
      <c r="A122" s="3" t="s">
        <v>68</v>
      </c>
      <c r="D122" s="27" t="s">
        <v>25</v>
      </c>
    </row>
    <row r="123" spans="1:4" ht="45" customHeight="1" thickBot="1" x14ac:dyDescent="0.25">
      <c r="A123" s="4" t="s">
        <v>10</v>
      </c>
      <c r="B123" s="35" t="s">
        <v>105</v>
      </c>
      <c r="C123" s="35" t="s">
        <v>145</v>
      </c>
      <c r="D123" s="39" t="s">
        <v>146</v>
      </c>
    </row>
    <row r="124" spans="1:4" ht="24" customHeight="1" x14ac:dyDescent="0.2">
      <c r="A124" s="51" t="s">
        <v>153</v>
      </c>
      <c r="B124" s="85">
        <v>20000</v>
      </c>
      <c r="C124" s="67">
        <f>D124-B124</f>
        <v>0</v>
      </c>
      <c r="D124" s="63">
        <v>20000</v>
      </c>
    </row>
    <row r="125" spans="1:4" ht="12.95" customHeight="1" x14ac:dyDescent="0.2">
      <c r="A125" s="51" t="s">
        <v>154</v>
      </c>
      <c r="B125" s="85">
        <v>347000</v>
      </c>
      <c r="C125" s="67">
        <f t="shared" ref="C125:C159" si="14">D125-B125</f>
        <v>0</v>
      </c>
      <c r="D125" s="63">
        <v>347000</v>
      </c>
    </row>
    <row r="126" spans="1:4" ht="24" customHeight="1" x14ac:dyDescent="0.2">
      <c r="A126" s="51" t="s">
        <v>155</v>
      </c>
      <c r="B126" s="85">
        <v>20000</v>
      </c>
      <c r="C126" s="67">
        <f t="shared" si="14"/>
        <v>0</v>
      </c>
      <c r="D126" s="63">
        <v>20000</v>
      </c>
    </row>
    <row r="127" spans="1:4" ht="24" customHeight="1" x14ac:dyDescent="0.2">
      <c r="A127" s="51" t="s">
        <v>156</v>
      </c>
      <c r="B127" s="85">
        <v>36000</v>
      </c>
      <c r="C127" s="67">
        <f t="shared" si="14"/>
        <v>0</v>
      </c>
      <c r="D127" s="63">
        <v>36000</v>
      </c>
    </row>
    <row r="128" spans="1:4" ht="24" customHeight="1" x14ac:dyDescent="0.2">
      <c r="A128" s="51" t="s">
        <v>157</v>
      </c>
      <c r="B128" s="85">
        <v>20000</v>
      </c>
      <c r="C128" s="67">
        <f t="shared" si="14"/>
        <v>0</v>
      </c>
      <c r="D128" s="63">
        <v>20000</v>
      </c>
    </row>
    <row r="129" spans="1:4" ht="24" customHeight="1" x14ac:dyDescent="0.2">
      <c r="A129" s="51" t="s">
        <v>158</v>
      </c>
      <c r="B129" s="85">
        <v>146000</v>
      </c>
      <c r="C129" s="67">
        <f t="shared" si="14"/>
        <v>0</v>
      </c>
      <c r="D129" s="63">
        <v>146000</v>
      </c>
    </row>
    <row r="130" spans="1:4" ht="24" customHeight="1" x14ac:dyDescent="0.2">
      <c r="A130" s="51" t="s">
        <v>159</v>
      </c>
      <c r="B130" s="85">
        <v>20000</v>
      </c>
      <c r="C130" s="67">
        <f t="shared" si="14"/>
        <v>0</v>
      </c>
      <c r="D130" s="63">
        <v>20000</v>
      </c>
    </row>
    <row r="131" spans="1:4" ht="24" customHeight="1" x14ac:dyDescent="0.2">
      <c r="A131" s="51" t="s">
        <v>160</v>
      </c>
      <c r="B131" s="85">
        <v>54000</v>
      </c>
      <c r="C131" s="67">
        <f t="shared" si="14"/>
        <v>0</v>
      </c>
      <c r="D131" s="63">
        <v>54000</v>
      </c>
    </row>
    <row r="132" spans="1:4" ht="24" customHeight="1" x14ac:dyDescent="0.2">
      <c r="A132" s="51" t="s">
        <v>161</v>
      </c>
      <c r="B132" s="85">
        <v>292000</v>
      </c>
      <c r="C132" s="67">
        <f t="shared" si="14"/>
        <v>0</v>
      </c>
      <c r="D132" s="63">
        <v>292000</v>
      </c>
    </row>
    <row r="133" spans="1:4" ht="24" customHeight="1" x14ac:dyDescent="0.2">
      <c r="A133" s="51" t="s">
        <v>162</v>
      </c>
      <c r="B133" s="85">
        <v>20000</v>
      </c>
      <c r="C133" s="67">
        <f t="shared" si="14"/>
        <v>0</v>
      </c>
      <c r="D133" s="63">
        <v>20000</v>
      </c>
    </row>
    <row r="134" spans="1:4" ht="24" customHeight="1" x14ac:dyDescent="0.2">
      <c r="A134" s="51" t="s">
        <v>163</v>
      </c>
      <c r="B134" s="85">
        <v>329000</v>
      </c>
      <c r="C134" s="67">
        <f t="shared" si="14"/>
        <v>0</v>
      </c>
      <c r="D134" s="63">
        <v>329000</v>
      </c>
    </row>
    <row r="135" spans="1:4" ht="24" customHeight="1" x14ac:dyDescent="0.2">
      <c r="A135" s="51" t="s">
        <v>164</v>
      </c>
      <c r="B135" s="85">
        <v>256000</v>
      </c>
      <c r="C135" s="67">
        <f t="shared" si="14"/>
        <v>0</v>
      </c>
      <c r="D135" s="63">
        <v>256000</v>
      </c>
    </row>
    <row r="136" spans="1:4" ht="24" customHeight="1" x14ac:dyDescent="0.2">
      <c r="A136" s="51" t="s">
        <v>165</v>
      </c>
      <c r="B136" s="85">
        <v>201000</v>
      </c>
      <c r="C136" s="67">
        <f t="shared" si="14"/>
        <v>0</v>
      </c>
      <c r="D136" s="63">
        <v>201000</v>
      </c>
    </row>
    <row r="137" spans="1:4" ht="24" customHeight="1" x14ac:dyDescent="0.2">
      <c r="A137" s="51" t="s">
        <v>166</v>
      </c>
      <c r="B137" s="85">
        <v>91000</v>
      </c>
      <c r="C137" s="67">
        <f t="shared" si="14"/>
        <v>0</v>
      </c>
      <c r="D137" s="63">
        <v>91000</v>
      </c>
    </row>
    <row r="138" spans="1:4" ht="24" customHeight="1" x14ac:dyDescent="0.2">
      <c r="A138" s="51" t="s">
        <v>167</v>
      </c>
      <c r="B138" s="85">
        <v>347000</v>
      </c>
      <c r="C138" s="67">
        <f t="shared" si="14"/>
        <v>0</v>
      </c>
      <c r="D138" s="63">
        <v>347000</v>
      </c>
    </row>
    <row r="139" spans="1:4" ht="24" customHeight="1" x14ac:dyDescent="0.2">
      <c r="A139" s="51" t="s">
        <v>152</v>
      </c>
      <c r="B139" s="85">
        <v>183000</v>
      </c>
      <c r="C139" s="67">
        <f t="shared" si="14"/>
        <v>0</v>
      </c>
      <c r="D139" s="63">
        <v>183000</v>
      </c>
    </row>
    <row r="140" spans="1:4" ht="24" customHeight="1" x14ac:dyDescent="0.2">
      <c r="A140" s="51" t="s">
        <v>168</v>
      </c>
      <c r="B140" s="85">
        <v>183000</v>
      </c>
      <c r="C140" s="67">
        <f t="shared" si="14"/>
        <v>0</v>
      </c>
      <c r="D140" s="63">
        <v>183000</v>
      </c>
    </row>
    <row r="141" spans="1:4" ht="24" customHeight="1" x14ac:dyDescent="0.2">
      <c r="A141" s="51" t="s">
        <v>169</v>
      </c>
      <c r="B141" s="85">
        <v>274000</v>
      </c>
      <c r="C141" s="67">
        <f t="shared" si="14"/>
        <v>0</v>
      </c>
      <c r="D141" s="63">
        <v>274000</v>
      </c>
    </row>
    <row r="142" spans="1:4" ht="24" customHeight="1" x14ac:dyDescent="0.2">
      <c r="A142" s="51" t="s">
        <v>170</v>
      </c>
      <c r="B142" s="85">
        <v>256000</v>
      </c>
      <c r="C142" s="67">
        <f t="shared" si="14"/>
        <v>-820.5</v>
      </c>
      <c r="D142" s="63">
        <v>255179.5</v>
      </c>
    </row>
    <row r="143" spans="1:4" ht="24" customHeight="1" x14ac:dyDescent="0.2">
      <c r="A143" s="51" t="s">
        <v>171</v>
      </c>
      <c r="B143" s="85">
        <v>36000</v>
      </c>
      <c r="C143" s="67">
        <f t="shared" si="14"/>
        <v>0</v>
      </c>
      <c r="D143" s="63">
        <v>36000</v>
      </c>
    </row>
    <row r="144" spans="1:4" ht="24" customHeight="1" x14ac:dyDescent="0.2">
      <c r="A144" s="51" t="s">
        <v>172</v>
      </c>
      <c r="B144" s="85">
        <v>146000</v>
      </c>
      <c r="C144" s="67">
        <f t="shared" si="14"/>
        <v>0</v>
      </c>
      <c r="D144" s="63">
        <v>146000</v>
      </c>
    </row>
    <row r="145" spans="1:4" ht="24" customHeight="1" x14ac:dyDescent="0.2">
      <c r="A145" s="51" t="s">
        <v>173</v>
      </c>
      <c r="B145" s="85">
        <v>512000</v>
      </c>
      <c r="C145" s="67">
        <f t="shared" si="14"/>
        <v>0</v>
      </c>
      <c r="D145" s="63">
        <v>512000</v>
      </c>
    </row>
    <row r="146" spans="1:4" ht="24" customHeight="1" x14ac:dyDescent="0.2">
      <c r="A146" s="51" t="s">
        <v>174</v>
      </c>
      <c r="B146" s="85">
        <v>164000</v>
      </c>
      <c r="C146" s="67">
        <f t="shared" si="14"/>
        <v>0</v>
      </c>
      <c r="D146" s="63">
        <v>164000</v>
      </c>
    </row>
    <row r="147" spans="1:4" ht="24" customHeight="1" x14ac:dyDescent="0.2">
      <c r="A147" s="51" t="s">
        <v>175</v>
      </c>
      <c r="B147" s="85">
        <v>54000</v>
      </c>
      <c r="C147" s="67">
        <f t="shared" si="14"/>
        <v>0</v>
      </c>
      <c r="D147" s="63">
        <v>54000</v>
      </c>
    </row>
    <row r="148" spans="1:4" ht="24" customHeight="1" x14ac:dyDescent="0.2">
      <c r="A148" s="51" t="s">
        <v>176</v>
      </c>
      <c r="B148" s="85">
        <v>36000</v>
      </c>
      <c r="C148" s="67">
        <f t="shared" si="14"/>
        <v>-61</v>
      </c>
      <c r="D148" s="63">
        <v>35939</v>
      </c>
    </row>
    <row r="149" spans="1:4" ht="24" customHeight="1" x14ac:dyDescent="0.2">
      <c r="A149" s="51" t="s">
        <v>177</v>
      </c>
      <c r="B149" s="85">
        <v>420000</v>
      </c>
      <c r="C149" s="67">
        <f t="shared" si="14"/>
        <v>0</v>
      </c>
      <c r="D149" s="63">
        <v>420000</v>
      </c>
    </row>
    <row r="150" spans="1:4" ht="24" customHeight="1" x14ac:dyDescent="0.2">
      <c r="A150" s="51" t="s">
        <v>178</v>
      </c>
      <c r="B150" s="85">
        <v>20000</v>
      </c>
      <c r="C150" s="67">
        <f t="shared" si="14"/>
        <v>0</v>
      </c>
      <c r="D150" s="63">
        <v>20000</v>
      </c>
    </row>
    <row r="151" spans="1:4" ht="24" customHeight="1" x14ac:dyDescent="0.2">
      <c r="A151" s="51" t="s">
        <v>179</v>
      </c>
      <c r="B151" s="85">
        <v>20000</v>
      </c>
      <c r="C151" s="67">
        <f t="shared" si="14"/>
        <v>0</v>
      </c>
      <c r="D151" s="63">
        <v>20000</v>
      </c>
    </row>
    <row r="152" spans="1:4" ht="24" customHeight="1" x14ac:dyDescent="0.2">
      <c r="A152" s="51" t="s">
        <v>180</v>
      </c>
      <c r="B152" s="85">
        <v>20000</v>
      </c>
      <c r="C152" s="67">
        <f t="shared" si="14"/>
        <v>0</v>
      </c>
      <c r="D152" s="63">
        <v>20000</v>
      </c>
    </row>
    <row r="153" spans="1:4" ht="24" customHeight="1" x14ac:dyDescent="0.2">
      <c r="A153" s="51" t="s">
        <v>181</v>
      </c>
      <c r="B153" s="85">
        <v>36000</v>
      </c>
      <c r="C153" s="67">
        <f t="shared" si="14"/>
        <v>0</v>
      </c>
      <c r="D153" s="63">
        <v>36000</v>
      </c>
    </row>
    <row r="154" spans="1:4" ht="24" customHeight="1" x14ac:dyDescent="0.2">
      <c r="A154" s="51" t="s">
        <v>182</v>
      </c>
      <c r="B154" s="85">
        <v>20000</v>
      </c>
      <c r="C154" s="67">
        <f t="shared" si="14"/>
        <v>0</v>
      </c>
      <c r="D154" s="63">
        <v>20000</v>
      </c>
    </row>
    <row r="155" spans="1:4" ht="24" customHeight="1" x14ac:dyDescent="0.2">
      <c r="A155" s="51" t="s">
        <v>183</v>
      </c>
      <c r="B155" s="85">
        <v>73000</v>
      </c>
      <c r="C155" s="67">
        <f t="shared" si="14"/>
        <v>0</v>
      </c>
      <c r="D155" s="63">
        <v>73000</v>
      </c>
    </row>
    <row r="156" spans="1:4" ht="24" customHeight="1" x14ac:dyDescent="0.2">
      <c r="A156" s="51" t="s">
        <v>184</v>
      </c>
      <c r="B156" s="85">
        <v>128000</v>
      </c>
      <c r="C156" s="67">
        <f t="shared" si="14"/>
        <v>-23940</v>
      </c>
      <c r="D156" s="63">
        <v>104060</v>
      </c>
    </row>
    <row r="157" spans="1:4" ht="24" customHeight="1" x14ac:dyDescent="0.2">
      <c r="A157" s="51" t="s">
        <v>185</v>
      </c>
      <c r="B157" s="85">
        <v>20000</v>
      </c>
      <c r="C157" s="67">
        <f t="shared" si="14"/>
        <v>0</v>
      </c>
      <c r="D157" s="63">
        <v>20000</v>
      </c>
    </row>
    <row r="158" spans="1:4" ht="12.95" customHeight="1" x14ac:dyDescent="0.2">
      <c r="A158" s="51" t="s">
        <v>186</v>
      </c>
      <c r="B158" s="85">
        <v>91000</v>
      </c>
      <c r="C158" s="67">
        <f t="shared" si="14"/>
        <v>0</v>
      </c>
      <c r="D158" s="63">
        <v>91000</v>
      </c>
    </row>
    <row r="159" spans="1:4" ht="24" customHeight="1" thickBot="1" x14ac:dyDescent="0.25">
      <c r="A159" s="51" t="s">
        <v>187</v>
      </c>
      <c r="B159" s="85">
        <v>54000</v>
      </c>
      <c r="C159" s="67">
        <f t="shared" si="14"/>
        <v>0</v>
      </c>
      <c r="D159" s="63">
        <v>54000</v>
      </c>
    </row>
    <row r="160" spans="1:4" ht="13.5" thickBot="1" x14ac:dyDescent="0.25">
      <c r="A160" s="7" t="s">
        <v>69</v>
      </c>
      <c r="B160" s="65">
        <f>SUM(B124:B159)</f>
        <v>4945000</v>
      </c>
      <c r="C160" s="65">
        <f>SUM(C124:C159)</f>
        <v>-24821.5</v>
      </c>
      <c r="D160" s="76">
        <f t="shared" ref="D160" si="15">SUM(D124:D159)</f>
        <v>4920178.5</v>
      </c>
    </row>
    <row r="161" spans="1:4" x14ac:dyDescent="0.2">
      <c r="A161" s="24"/>
      <c r="B161" s="26"/>
    </row>
    <row r="162" spans="1:4" ht="13.5" thickBot="1" x14ac:dyDescent="0.25">
      <c r="A162" s="3" t="s">
        <v>70</v>
      </c>
      <c r="D162" s="27" t="s">
        <v>25</v>
      </c>
    </row>
    <row r="163" spans="1:4" ht="45" customHeight="1" thickBot="1" x14ac:dyDescent="0.25">
      <c r="A163" s="4" t="s">
        <v>10</v>
      </c>
      <c r="B163" s="35" t="s">
        <v>105</v>
      </c>
      <c r="C163" s="35" t="s">
        <v>145</v>
      </c>
      <c r="D163" s="39" t="s">
        <v>146</v>
      </c>
    </row>
    <row r="164" spans="1:4" ht="12.95" customHeight="1" x14ac:dyDescent="0.2">
      <c r="A164" s="51" t="s">
        <v>188</v>
      </c>
      <c r="B164" s="85">
        <v>366000</v>
      </c>
      <c r="C164" s="67">
        <f>D164-B164</f>
        <v>0</v>
      </c>
      <c r="D164" s="63">
        <v>366000</v>
      </c>
    </row>
    <row r="165" spans="1:4" ht="24" customHeight="1" x14ac:dyDescent="0.2">
      <c r="A165" s="51" t="s">
        <v>189</v>
      </c>
      <c r="B165" s="85">
        <v>439000</v>
      </c>
      <c r="C165" s="67">
        <f t="shared" ref="C165:C168" si="16">D165-B165</f>
        <v>0</v>
      </c>
      <c r="D165" s="63">
        <v>439000</v>
      </c>
    </row>
    <row r="166" spans="1:4" ht="24" customHeight="1" x14ac:dyDescent="0.2">
      <c r="A166" s="51" t="s">
        <v>190</v>
      </c>
      <c r="B166" s="85">
        <v>219000</v>
      </c>
      <c r="C166" s="67">
        <f t="shared" si="16"/>
        <v>0</v>
      </c>
      <c r="D166" s="63">
        <v>219000</v>
      </c>
    </row>
    <row r="167" spans="1:4" ht="24" customHeight="1" x14ac:dyDescent="0.2">
      <c r="A167" s="51" t="s">
        <v>191</v>
      </c>
      <c r="B167" s="85">
        <v>20000</v>
      </c>
      <c r="C167" s="67">
        <f t="shared" si="16"/>
        <v>0</v>
      </c>
      <c r="D167" s="63">
        <v>20000</v>
      </c>
    </row>
    <row r="168" spans="1:4" ht="24" customHeight="1" thickBot="1" x14ac:dyDescent="0.25">
      <c r="A168" s="51" t="s">
        <v>192</v>
      </c>
      <c r="B168" s="85">
        <v>20000</v>
      </c>
      <c r="C168" s="67">
        <f t="shared" si="16"/>
        <v>0</v>
      </c>
      <c r="D168" s="63">
        <v>20000</v>
      </c>
    </row>
    <row r="169" spans="1:4" ht="13.5" thickBot="1" x14ac:dyDescent="0.25">
      <c r="A169" s="7" t="s">
        <v>71</v>
      </c>
      <c r="B169" s="65">
        <f>SUM(B164:B168)</f>
        <v>1064000</v>
      </c>
      <c r="C169" s="65">
        <f t="shared" ref="C169:D169" si="17">SUM(C164:C168)</f>
        <v>0</v>
      </c>
      <c r="D169" s="76">
        <f t="shared" si="17"/>
        <v>1064000</v>
      </c>
    </row>
    <row r="170" spans="1:4" x14ac:dyDescent="0.2">
      <c r="A170" s="24"/>
      <c r="B170" s="26"/>
    </row>
    <row r="171" spans="1:4" ht="13.5" thickBot="1" x14ac:dyDescent="0.25">
      <c r="A171" s="3" t="s">
        <v>72</v>
      </c>
      <c r="D171" s="27" t="s">
        <v>25</v>
      </c>
    </row>
    <row r="172" spans="1:4" ht="45" customHeight="1" thickBot="1" x14ac:dyDescent="0.25">
      <c r="A172" s="4" t="s">
        <v>10</v>
      </c>
      <c r="B172" s="35" t="s">
        <v>105</v>
      </c>
      <c r="C172" s="35" t="s">
        <v>145</v>
      </c>
      <c r="D172" s="39" t="s">
        <v>146</v>
      </c>
    </row>
    <row r="173" spans="1:4" ht="24" customHeight="1" x14ac:dyDescent="0.2">
      <c r="A173" s="51" t="s">
        <v>193</v>
      </c>
      <c r="B173" s="85">
        <v>292000</v>
      </c>
      <c r="C173" s="67">
        <f>D173-B173</f>
        <v>0</v>
      </c>
      <c r="D173" s="63">
        <v>292000</v>
      </c>
    </row>
    <row r="174" spans="1:4" ht="24" customHeight="1" x14ac:dyDescent="0.2">
      <c r="A174" s="51" t="s">
        <v>194</v>
      </c>
      <c r="B174" s="85">
        <v>36000</v>
      </c>
      <c r="C174" s="67">
        <f t="shared" ref="C174:C179" si="18">D174-B174</f>
        <v>0</v>
      </c>
      <c r="D174" s="63">
        <v>36000</v>
      </c>
    </row>
    <row r="175" spans="1:4" ht="24" customHeight="1" x14ac:dyDescent="0.2">
      <c r="A175" s="51" t="s">
        <v>195</v>
      </c>
      <c r="B175" s="85">
        <v>20000</v>
      </c>
      <c r="C175" s="67">
        <f t="shared" si="18"/>
        <v>0</v>
      </c>
      <c r="D175" s="63">
        <v>20000</v>
      </c>
    </row>
    <row r="176" spans="1:4" ht="24" customHeight="1" x14ac:dyDescent="0.2">
      <c r="A176" s="51" t="s">
        <v>196</v>
      </c>
      <c r="B176" s="85">
        <v>36000</v>
      </c>
      <c r="C176" s="67">
        <f t="shared" si="18"/>
        <v>0</v>
      </c>
      <c r="D176" s="63">
        <v>36000</v>
      </c>
    </row>
    <row r="177" spans="1:4" ht="24" customHeight="1" x14ac:dyDescent="0.2">
      <c r="A177" s="51" t="s">
        <v>197</v>
      </c>
      <c r="B177" s="85">
        <v>164000</v>
      </c>
      <c r="C177" s="67">
        <f t="shared" si="18"/>
        <v>0</v>
      </c>
      <c r="D177" s="63">
        <v>164000</v>
      </c>
    </row>
    <row r="178" spans="1:4" ht="12.95" customHeight="1" x14ac:dyDescent="0.2">
      <c r="A178" s="51" t="s">
        <v>198</v>
      </c>
      <c r="B178" s="85">
        <v>20000</v>
      </c>
      <c r="C178" s="67">
        <f t="shared" si="18"/>
        <v>0</v>
      </c>
      <c r="D178" s="63">
        <v>20000</v>
      </c>
    </row>
    <row r="179" spans="1:4" ht="12.95" customHeight="1" thickBot="1" x14ac:dyDescent="0.25">
      <c r="A179" s="51" t="s">
        <v>73</v>
      </c>
      <c r="B179" s="85">
        <v>256000</v>
      </c>
      <c r="C179" s="67">
        <f t="shared" si="18"/>
        <v>0</v>
      </c>
      <c r="D179" s="63">
        <v>256000</v>
      </c>
    </row>
    <row r="180" spans="1:4" ht="13.5" thickBot="1" x14ac:dyDescent="0.25">
      <c r="A180" s="7" t="s">
        <v>74</v>
      </c>
      <c r="B180" s="65">
        <f>SUM(B173:B179)</f>
        <v>824000</v>
      </c>
      <c r="C180" s="65">
        <f t="shared" ref="C180:D180" si="19">SUM(C173:C179)</f>
        <v>0</v>
      </c>
      <c r="D180" s="76">
        <f t="shared" si="19"/>
        <v>824000</v>
      </c>
    </row>
    <row r="181" spans="1:4" ht="13.5" thickBot="1" x14ac:dyDescent="0.25">
      <c r="A181" s="24"/>
      <c r="B181" s="86"/>
      <c r="C181" s="86"/>
      <c r="D181" s="86"/>
    </row>
    <row r="182" spans="1:4" ht="13.5" thickBot="1" x14ac:dyDescent="0.25">
      <c r="A182" s="25" t="s">
        <v>3</v>
      </c>
      <c r="B182" s="87">
        <f>B120+B160+B169+B180</f>
        <v>7124000</v>
      </c>
      <c r="C182" s="87">
        <f t="shared" ref="C182:D182" si="20">C120+C160+C169+C180</f>
        <v>-24821.5</v>
      </c>
      <c r="D182" s="88">
        <f t="shared" si="20"/>
        <v>7099178.5</v>
      </c>
    </row>
    <row r="183" spans="1:4" x14ac:dyDescent="0.2">
      <c r="A183" s="24"/>
      <c r="B183" s="26"/>
    </row>
    <row r="184" spans="1:4" x14ac:dyDescent="0.2">
      <c r="A184" s="3" t="s">
        <v>4</v>
      </c>
      <c r="B184" s="26"/>
    </row>
    <row r="185" spans="1:4" x14ac:dyDescent="0.2">
      <c r="A185" s="24"/>
      <c r="B185" s="26"/>
    </row>
    <row r="186" spans="1:4" ht="13.5" thickBot="1" x14ac:dyDescent="0.25">
      <c r="A186" s="3" t="s">
        <v>75</v>
      </c>
      <c r="D186" s="27" t="s">
        <v>25</v>
      </c>
    </row>
    <row r="187" spans="1:4" ht="45" customHeight="1" thickBot="1" x14ac:dyDescent="0.25">
      <c r="A187" s="4" t="s">
        <v>10</v>
      </c>
      <c r="B187" s="35" t="s">
        <v>105</v>
      </c>
      <c r="C187" s="35" t="s">
        <v>145</v>
      </c>
      <c r="D187" s="39" t="s">
        <v>146</v>
      </c>
    </row>
    <row r="188" spans="1:4" ht="24" customHeight="1" x14ac:dyDescent="0.2">
      <c r="A188" s="51" t="s">
        <v>263</v>
      </c>
      <c r="B188" s="85">
        <v>219000</v>
      </c>
      <c r="C188" s="67">
        <f>D188-B188</f>
        <v>0</v>
      </c>
      <c r="D188" s="63">
        <v>219000</v>
      </c>
    </row>
    <row r="189" spans="1:4" ht="24" customHeight="1" x14ac:dyDescent="0.2">
      <c r="A189" s="51" t="s">
        <v>264</v>
      </c>
      <c r="B189" s="85">
        <v>91000</v>
      </c>
      <c r="C189" s="67">
        <f t="shared" ref="C189:C193" si="21">D189-B189</f>
        <v>0</v>
      </c>
      <c r="D189" s="63">
        <v>91000</v>
      </c>
    </row>
    <row r="190" spans="1:4" ht="24" customHeight="1" x14ac:dyDescent="0.2">
      <c r="A190" s="51" t="s">
        <v>265</v>
      </c>
      <c r="B190" s="85">
        <v>36000</v>
      </c>
      <c r="C190" s="67">
        <f t="shared" si="21"/>
        <v>0</v>
      </c>
      <c r="D190" s="63">
        <v>36000</v>
      </c>
    </row>
    <row r="191" spans="1:4" ht="12.95" customHeight="1" x14ac:dyDescent="0.2">
      <c r="A191" s="51" t="s">
        <v>266</v>
      </c>
      <c r="B191" s="85">
        <v>91000</v>
      </c>
      <c r="C191" s="67">
        <f t="shared" si="21"/>
        <v>0</v>
      </c>
      <c r="D191" s="63">
        <v>91000</v>
      </c>
    </row>
    <row r="192" spans="1:4" ht="35.25" customHeight="1" x14ac:dyDescent="0.2">
      <c r="A192" s="51" t="s">
        <v>267</v>
      </c>
      <c r="B192" s="85">
        <v>20000</v>
      </c>
      <c r="C192" s="67">
        <f t="shared" si="21"/>
        <v>0</v>
      </c>
      <c r="D192" s="63">
        <v>20000</v>
      </c>
    </row>
    <row r="193" spans="1:4" ht="24" customHeight="1" thickBot="1" x14ac:dyDescent="0.25">
      <c r="A193" s="51" t="s">
        <v>268</v>
      </c>
      <c r="B193" s="85">
        <v>54000</v>
      </c>
      <c r="C193" s="67">
        <f t="shared" si="21"/>
        <v>0</v>
      </c>
      <c r="D193" s="63">
        <v>54000</v>
      </c>
    </row>
    <row r="194" spans="1:4" ht="13.5" thickBot="1" x14ac:dyDescent="0.25">
      <c r="A194" s="7" t="s">
        <v>76</v>
      </c>
      <c r="B194" s="65">
        <f>SUM(B188:B193)</f>
        <v>511000</v>
      </c>
      <c r="C194" s="65">
        <f t="shared" ref="C194:D194" si="22">SUM(C188:C193)</f>
        <v>0</v>
      </c>
      <c r="D194" s="76">
        <f t="shared" si="22"/>
        <v>511000</v>
      </c>
    </row>
    <row r="195" spans="1:4" x14ac:dyDescent="0.2">
      <c r="A195" s="24"/>
      <c r="B195" s="26"/>
    </row>
    <row r="196" spans="1:4" ht="13.5" thickBot="1" x14ac:dyDescent="0.25">
      <c r="A196" s="3" t="s">
        <v>77</v>
      </c>
      <c r="D196" s="27" t="s">
        <v>25</v>
      </c>
    </row>
    <row r="197" spans="1:4" ht="45" customHeight="1" thickBot="1" x14ac:dyDescent="0.25">
      <c r="A197" s="4" t="s">
        <v>10</v>
      </c>
      <c r="B197" s="35" t="s">
        <v>105</v>
      </c>
      <c r="C197" s="35" t="s">
        <v>145</v>
      </c>
      <c r="D197" s="39" t="s">
        <v>146</v>
      </c>
    </row>
    <row r="198" spans="1:4" ht="12.95" customHeight="1" x14ac:dyDescent="0.2">
      <c r="A198" s="51" t="s">
        <v>211</v>
      </c>
      <c r="B198" s="85">
        <v>36000</v>
      </c>
      <c r="C198" s="67">
        <f t="shared" ref="C198:C226" si="23">D198-B198</f>
        <v>0</v>
      </c>
      <c r="D198" s="63">
        <v>36000</v>
      </c>
    </row>
    <row r="199" spans="1:4" ht="12.95" customHeight="1" x14ac:dyDescent="0.2">
      <c r="A199" s="51" t="s">
        <v>212</v>
      </c>
      <c r="B199" s="85">
        <v>256000</v>
      </c>
      <c r="C199" s="67">
        <f t="shared" si="23"/>
        <v>0</v>
      </c>
      <c r="D199" s="63">
        <v>256000</v>
      </c>
    </row>
    <row r="200" spans="1:4" ht="24" customHeight="1" x14ac:dyDescent="0.2">
      <c r="A200" s="51" t="s">
        <v>213</v>
      </c>
      <c r="B200" s="85">
        <v>73000</v>
      </c>
      <c r="C200" s="67">
        <f t="shared" si="23"/>
        <v>0</v>
      </c>
      <c r="D200" s="63">
        <v>73000</v>
      </c>
    </row>
    <row r="201" spans="1:4" ht="12.95" customHeight="1" x14ac:dyDescent="0.2">
      <c r="A201" s="51" t="s">
        <v>214</v>
      </c>
      <c r="B201" s="85">
        <v>36000</v>
      </c>
      <c r="C201" s="67">
        <f t="shared" si="23"/>
        <v>0</v>
      </c>
      <c r="D201" s="63">
        <v>36000</v>
      </c>
    </row>
    <row r="202" spans="1:4" ht="24" customHeight="1" x14ac:dyDescent="0.2">
      <c r="A202" s="51" t="s">
        <v>215</v>
      </c>
      <c r="B202" s="85">
        <v>36000</v>
      </c>
      <c r="C202" s="67">
        <f t="shared" si="23"/>
        <v>0</v>
      </c>
      <c r="D202" s="63">
        <v>36000</v>
      </c>
    </row>
    <row r="203" spans="1:4" ht="12.95" customHeight="1" x14ac:dyDescent="0.2">
      <c r="A203" s="51" t="s">
        <v>216</v>
      </c>
      <c r="B203" s="85">
        <v>20000</v>
      </c>
      <c r="C203" s="67">
        <f t="shared" si="23"/>
        <v>0</v>
      </c>
      <c r="D203" s="63">
        <v>20000</v>
      </c>
    </row>
    <row r="204" spans="1:4" ht="24" customHeight="1" x14ac:dyDescent="0.2">
      <c r="A204" s="51" t="s">
        <v>217</v>
      </c>
      <c r="B204" s="85">
        <v>36000</v>
      </c>
      <c r="C204" s="67">
        <f t="shared" si="23"/>
        <v>0</v>
      </c>
      <c r="D204" s="63">
        <v>36000</v>
      </c>
    </row>
    <row r="205" spans="1:4" ht="24" customHeight="1" x14ac:dyDescent="0.2">
      <c r="A205" s="51" t="s">
        <v>218</v>
      </c>
      <c r="B205" s="85">
        <v>73000</v>
      </c>
      <c r="C205" s="67">
        <f t="shared" si="23"/>
        <v>0</v>
      </c>
      <c r="D205" s="63">
        <v>73000</v>
      </c>
    </row>
    <row r="206" spans="1:4" ht="24" customHeight="1" x14ac:dyDescent="0.2">
      <c r="A206" s="51" t="s">
        <v>219</v>
      </c>
      <c r="B206" s="85">
        <v>54000</v>
      </c>
      <c r="C206" s="67">
        <f t="shared" si="23"/>
        <v>0</v>
      </c>
      <c r="D206" s="63">
        <v>54000</v>
      </c>
    </row>
    <row r="207" spans="1:4" ht="24" customHeight="1" x14ac:dyDescent="0.2">
      <c r="A207" s="51" t="s">
        <v>220</v>
      </c>
      <c r="B207" s="85">
        <v>20000</v>
      </c>
      <c r="C207" s="67">
        <f t="shared" si="23"/>
        <v>0</v>
      </c>
      <c r="D207" s="63">
        <v>20000</v>
      </c>
    </row>
    <row r="208" spans="1:4" ht="12.95" customHeight="1" x14ac:dyDescent="0.2">
      <c r="A208" s="51" t="s">
        <v>221</v>
      </c>
      <c r="B208" s="85">
        <v>292000</v>
      </c>
      <c r="C208" s="67">
        <f t="shared" si="23"/>
        <v>0</v>
      </c>
      <c r="D208" s="63">
        <v>292000</v>
      </c>
    </row>
    <row r="209" spans="1:4" ht="24" customHeight="1" x14ac:dyDescent="0.2">
      <c r="A209" s="51" t="s">
        <v>222</v>
      </c>
      <c r="B209" s="85">
        <v>329000</v>
      </c>
      <c r="C209" s="67">
        <f t="shared" si="23"/>
        <v>0</v>
      </c>
      <c r="D209" s="63">
        <v>329000</v>
      </c>
    </row>
    <row r="210" spans="1:4" ht="12.95" customHeight="1" x14ac:dyDescent="0.2">
      <c r="A210" s="51" t="s">
        <v>223</v>
      </c>
      <c r="B210" s="85">
        <v>20000</v>
      </c>
      <c r="C210" s="67">
        <f t="shared" si="23"/>
        <v>0</v>
      </c>
      <c r="D210" s="63">
        <v>20000</v>
      </c>
    </row>
    <row r="211" spans="1:4" ht="24" customHeight="1" x14ac:dyDescent="0.2">
      <c r="A211" s="51" t="s">
        <v>224</v>
      </c>
      <c r="B211" s="85">
        <v>36000</v>
      </c>
      <c r="C211" s="67">
        <f t="shared" si="23"/>
        <v>0</v>
      </c>
      <c r="D211" s="63">
        <v>36000</v>
      </c>
    </row>
    <row r="212" spans="1:4" ht="24" customHeight="1" x14ac:dyDescent="0.2">
      <c r="A212" s="51" t="s">
        <v>225</v>
      </c>
      <c r="B212" s="85">
        <v>36000</v>
      </c>
      <c r="C212" s="67">
        <f t="shared" si="23"/>
        <v>0</v>
      </c>
      <c r="D212" s="63">
        <v>36000</v>
      </c>
    </row>
    <row r="213" spans="1:4" ht="12.95" customHeight="1" x14ac:dyDescent="0.2">
      <c r="A213" s="51" t="s">
        <v>226</v>
      </c>
      <c r="B213" s="85">
        <v>384000</v>
      </c>
      <c r="C213" s="67">
        <f t="shared" si="23"/>
        <v>-8966</v>
      </c>
      <c r="D213" s="63">
        <v>375034</v>
      </c>
    </row>
    <row r="214" spans="1:4" ht="12.95" customHeight="1" x14ac:dyDescent="0.2">
      <c r="A214" s="51" t="s">
        <v>78</v>
      </c>
      <c r="B214" s="85">
        <v>54000</v>
      </c>
      <c r="C214" s="67">
        <f t="shared" si="23"/>
        <v>0</v>
      </c>
      <c r="D214" s="63">
        <v>54000</v>
      </c>
    </row>
    <row r="215" spans="1:4" ht="24" customHeight="1" x14ac:dyDescent="0.2">
      <c r="A215" s="51" t="s">
        <v>227</v>
      </c>
      <c r="B215" s="85">
        <v>384000</v>
      </c>
      <c r="C215" s="67">
        <f t="shared" si="23"/>
        <v>0</v>
      </c>
      <c r="D215" s="63">
        <v>384000</v>
      </c>
    </row>
    <row r="216" spans="1:4" ht="12.95" customHeight="1" x14ac:dyDescent="0.2">
      <c r="A216" s="51" t="s">
        <v>79</v>
      </c>
      <c r="B216" s="85">
        <v>201000</v>
      </c>
      <c r="C216" s="67">
        <f t="shared" si="23"/>
        <v>0</v>
      </c>
      <c r="D216" s="63">
        <v>201000</v>
      </c>
    </row>
    <row r="217" spans="1:4" ht="24" customHeight="1" x14ac:dyDescent="0.2">
      <c r="A217" s="51" t="s">
        <v>228</v>
      </c>
      <c r="B217" s="85">
        <v>164000</v>
      </c>
      <c r="C217" s="67">
        <f t="shared" si="23"/>
        <v>0</v>
      </c>
      <c r="D217" s="63">
        <v>164000</v>
      </c>
    </row>
    <row r="218" spans="1:4" ht="24" customHeight="1" x14ac:dyDescent="0.2">
      <c r="A218" s="51" t="s">
        <v>229</v>
      </c>
      <c r="B218" s="85">
        <v>475000</v>
      </c>
      <c r="C218" s="67">
        <f t="shared" si="23"/>
        <v>-56196</v>
      </c>
      <c r="D218" s="63">
        <v>418804</v>
      </c>
    </row>
    <row r="219" spans="1:4" ht="24" customHeight="1" x14ac:dyDescent="0.2">
      <c r="A219" s="51" t="s">
        <v>230</v>
      </c>
      <c r="B219" s="85">
        <v>311000</v>
      </c>
      <c r="C219" s="67">
        <f t="shared" si="23"/>
        <v>0</v>
      </c>
      <c r="D219" s="63">
        <v>311000</v>
      </c>
    </row>
    <row r="220" spans="1:4" ht="12.95" customHeight="1" x14ac:dyDescent="0.2">
      <c r="A220" s="51" t="s">
        <v>231</v>
      </c>
      <c r="B220" s="85">
        <v>20000</v>
      </c>
      <c r="C220" s="67">
        <f t="shared" si="23"/>
        <v>0</v>
      </c>
      <c r="D220" s="63">
        <v>20000</v>
      </c>
    </row>
    <row r="221" spans="1:4" ht="12.95" customHeight="1" x14ac:dyDescent="0.2">
      <c r="A221" s="51" t="s">
        <v>232</v>
      </c>
      <c r="B221" s="85">
        <v>36000</v>
      </c>
      <c r="C221" s="67">
        <f t="shared" si="23"/>
        <v>0</v>
      </c>
      <c r="D221" s="63">
        <v>36000</v>
      </c>
    </row>
    <row r="222" spans="1:4" ht="24" customHeight="1" x14ac:dyDescent="0.2">
      <c r="A222" s="51" t="s">
        <v>233</v>
      </c>
      <c r="B222" s="85">
        <v>54000</v>
      </c>
      <c r="C222" s="67">
        <f t="shared" si="23"/>
        <v>0</v>
      </c>
      <c r="D222" s="63">
        <v>54000</v>
      </c>
    </row>
    <row r="223" spans="1:4" ht="24" customHeight="1" x14ac:dyDescent="0.2">
      <c r="A223" s="51" t="s">
        <v>234</v>
      </c>
      <c r="B223" s="85">
        <v>36000</v>
      </c>
      <c r="C223" s="67">
        <f t="shared" si="23"/>
        <v>0</v>
      </c>
      <c r="D223" s="63">
        <v>36000</v>
      </c>
    </row>
    <row r="224" spans="1:4" ht="24" customHeight="1" x14ac:dyDescent="0.2">
      <c r="A224" s="51" t="s">
        <v>235</v>
      </c>
      <c r="B224" s="85">
        <v>20000</v>
      </c>
      <c r="C224" s="67">
        <f t="shared" si="23"/>
        <v>0</v>
      </c>
      <c r="D224" s="63">
        <v>20000</v>
      </c>
    </row>
    <row r="225" spans="1:4" ht="24" customHeight="1" x14ac:dyDescent="0.2">
      <c r="A225" s="51" t="s">
        <v>236</v>
      </c>
      <c r="B225" s="85">
        <v>20000</v>
      </c>
      <c r="C225" s="67">
        <f t="shared" si="23"/>
        <v>0</v>
      </c>
      <c r="D225" s="63">
        <v>20000</v>
      </c>
    </row>
    <row r="226" spans="1:4" ht="24" customHeight="1" thickBot="1" x14ac:dyDescent="0.25">
      <c r="A226" s="51" t="s">
        <v>237</v>
      </c>
      <c r="B226" s="85">
        <v>36000</v>
      </c>
      <c r="C226" s="67">
        <f t="shared" si="23"/>
        <v>0</v>
      </c>
      <c r="D226" s="63">
        <v>36000</v>
      </c>
    </row>
    <row r="227" spans="1:4" ht="13.5" thickBot="1" x14ac:dyDescent="0.25">
      <c r="A227" s="7" t="s">
        <v>80</v>
      </c>
      <c r="B227" s="65">
        <f>SUM(B198:B226)</f>
        <v>3548000</v>
      </c>
      <c r="C227" s="65">
        <f t="shared" ref="C227:D227" si="24">SUM(C198:C226)</f>
        <v>-65162</v>
      </c>
      <c r="D227" s="76">
        <f t="shared" si="24"/>
        <v>3482838</v>
      </c>
    </row>
    <row r="228" spans="1:4" ht="13.5" thickBot="1" x14ac:dyDescent="0.25">
      <c r="A228" s="24"/>
      <c r="B228" s="86"/>
      <c r="C228" s="86"/>
      <c r="D228" s="86"/>
    </row>
    <row r="229" spans="1:4" ht="13.5" thickBot="1" x14ac:dyDescent="0.25">
      <c r="A229" s="25" t="s">
        <v>5</v>
      </c>
      <c r="B229" s="87">
        <f>B194+B227</f>
        <v>4059000</v>
      </c>
      <c r="C229" s="87">
        <f t="shared" ref="C229:D229" si="25">C194+C227</f>
        <v>-65162</v>
      </c>
      <c r="D229" s="88">
        <f t="shared" si="25"/>
        <v>3993838</v>
      </c>
    </row>
    <row r="230" spans="1:4" x14ac:dyDescent="0.2">
      <c r="A230" s="3"/>
      <c r="B230" s="28"/>
    </row>
    <row r="231" spans="1:4" x14ac:dyDescent="0.2">
      <c r="A231" s="3" t="s">
        <v>6</v>
      </c>
      <c r="B231" s="26"/>
    </row>
    <row r="232" spans="1:4" x14ac:dyDescent="0.2">
      <c r="A232" s="24"/>
      <c r="B232" s="26"/>
    </row>
    <row r="233" spans="1:4" ht="13.5" thickBot="1" x14ac:dyDescent="0.25">
      <c r="A233" s="3" t="s">
        <v>81</v>
      </c>
      <c r="D233" s="27" t="s">
        <v>25</v>
      </c>
    </row>
    <row r="234" spans="1:4" ht="45" customHeight="1" thickBot="1" x14ac:dyDescent="0.25">
      <c r="A234" s="4" t="s">
        <v>10</v>
      </c>
      <c r="B234" s="35" t="s">
        <v>105</v>
      </c>
      <c r="C234" s="35" t="s">
        <v>145</v>
      </c>
      <c r="D234" s="39" t="s">
        <v>146</v>
      </c>
    </row>
    <row r="235" spans="1:4" ht="24" customHeight="1" x14ac:dyDescent="0.2">
      <c r="A235" s="51" t="s">
        <v>269</v>
      </c>
      <c r="B235" s="85">
        <v>91000</v>
      </c>
      <c r="C235" s="67">
        <f t="shared" ref="C235:C243" si="26">D235-B235</f>
        <v>0</v>
      </c>
      <c r="D235" s="63">
        <v>91000</v>
      </c>
    </row>
    <row r="236" spans="1:4" ht="24" customHeight="1" x14ac:dyDescent="0.2">
      <c r="A236" s="51" t="s">
        <v>270</v>
      </c>
      <c r="B236" s="85">
        <v>54000</v>
      </c>
      <c r="C236" s="67">
        <f t="shared" si="26"/>
        <v>0</v>
      </c>
      <c r="D236" s="63">
        <v>54000</v>
      </c>
    </row>
    <row r="237" spans="1:4" ht="24" customHeight="1" x14ac:dyDescent="0.2">
      <c r="A237" s="51" t="s">
        <v>289</v>
      </c>
      <c r="B237" s="85">
        <v>20000</v>
      </c>
      <c r="C237" s="67">
        <f t="shared" si="26"/>
        <v>0</v>
      </c>
      <c r="D237" s="63">
        <v>20000</v>
      </c>
    </row>
    <row r="238" spans="1:4" ht="24" customHeight="1" x14ac:dyDescent="0.2">
      <c r="A238" s="51" t="s">
        <v>271</v>
      </c>
      <c r="B238" s="85">
        <v>274000</v>
      </c>
      <c r="C238" s="67">
        <f t="shared" si="26"/>
        <v>0</v>
      </c>
      <c r="D238" s="63">
        <v>274000</v>
      </c>
    </row>
    <row r="239" spans="1:4" ht="24" customHeight="1" x14ac:dyDescent="0.2">
      <c r="A239" s="51" t="s">
        <v>272</v>
      </c>
      <c r="B239" s="85">
        <v>603000</v>
      </c>
      <c r="C239" s="67">
        <f t="shared" si="26"/>
        <v>0</v>
      </c>
      <c r="D239" s="63">
        <v>603000</v>
      </c>
    </row>
    <row r="240" spans="1:4" ht="24" customHeight="1" x14ac:dyDescent="0.2">
      <c r="A240" s="51" t="s">
        <v>273</v>
      </c>
      <c r="B240" s="85">
        <v>366000</v>
      </c>
      <c r="C240" s="67">
        <f t="shared" si="26"/>
        <v>0</v>
      </c>
      <c r="D240" s="63">
        <v>366000</v>
      </c>
    </row>
    <row r="241" spans="1:4" ht="24" customHeight="1" x14ac:dyDescent="0.2">
      <c r="A241" s="51" t="s">
        <v>274</v>
      </c>
      <c r="B241" s="85">
        <v>420000</v>
      </c>
      <c r="C241" s="67">
        <f t="shared" si="26"/>
        <v>0</v>
      </c>
      <c r="D241" s="63">
        <v>420000</v>
      </c>
    </row>
    <row r="242" spans="1:4" ht="12.95" customHeight="1" x14ac:dyDescent="0.2">
      <c r="A242" s="51" t="s">
        <v>275</v>
      </c>
      <c r="B242" s="85">
        <v>73000</v>
      </c>
      <c r="C242" s="67">
        <f t="shared" si="26"/>
        <v>0</v>
      </c>
      <c r="D242" s="63">
        <v>73000</v>
      </c>
    </row>
    <row r="243" spans="1:4" ht="24" customHeight="1" thickBot="1" x14ac:dyDescent="0.25">
      <c r="A243" s="51" t="s">
        <v>276</v>
      </c>
      <c r="B243" s="85">
        <v>20000</v>
      </c>
      <c r="C243" s="67">
        <f t="shared" si="26"/>
        <v>0</v>
      </c>
      <c r="D243" s="63">
        <v>20000</v>
      </c>
    </row>
    <row r="244" spans="1:4" ht="13.5" thickBot="1" x14ac:dyDescent="0.25">
      <c r="A244" s="7" t="s">
        <v>82</v>
      </c>
      <c r="B244" s="65">
        <f>SUM(B235:B243)</f>
        <v>1921000</v>
      </c>
      <c r="C244" s="65">
        <f t="shared" ref="C244:D244" si="27">SUM(C235:C243)</f>
        <v>0</v>
      </c>
      <c r="D244" s="76">
        <f t="shared" si="27"/>
        <v>1921000</v>
      </c>
    </row>
    <row r="245" spans="1:4" x14ac:dyDescent="0.2">
      <c r="A245" s="3"/>
      <c r="B245" s="26"/>
    </row>
    <row r="246" spans="1:4" ht="13.5" thickBot="1" x14ac:dyDescent="0.25">
      <c r="A246" s="3" t="s">
        <v>83</v>
      </c>
      <c r="D246" s="27" t="s">
        <v>25</v>
      </c>
    </row>
    <row r="247" spans="1:4" ht="45" customHeight="1" thickBot="1" x14ac:dyDescent="0.25">
      <c r="A247" s="4" t="s">
        <v>10</v>
      </c>
      <c r="B247" s="35" t="s">
        <v>105</v>
      </c>
      <c r="C247" s="35" t="s">
        <v>145</v>
      </c>
      <c r="D247" s="39" t="s">
        <v>146</v>
      </c>
    </row>
    <row r="248" spans="1:4" ht="24" customHeight="1" x14ac:dyDescent="0.2">
      <c r="A248" s="51" t="s">
        <v>290</v>
      </c>
      <c r="B248" s="85">
        <v>20000</v>
      </c>
      <c r="C248" s="67">
        <f t="shared" ref="C248:C253" si="28">D248-B248</f>
        <v>0</v>
      </c>
      <c r="D248" s="63">
        <v>20000</v>
      </c>
    </row>
    <row r="249" spans="1:4" ht="24" customHeight="1" x14ac:dyDescent="0.2">
      <c r="A249" s="51" t="s">
        <v>291</v>
      </c>
      <c r="B249" s="85">
        <v>91000</v>
      </c>
      <c r="C249" s="67">
        <f t="shared" si="28"/>
        <v>0</v>
      </c>
      <c r="D249" s="63">
        <v>91000</v>
      </c>
    </row>
    <row r="250" spans="1:4" ht="24" customHeight="1" x14ac:dyDescent="0.2">
      <c r="A250" s="51" t="s">
        <v>292</v>
      </c>
      <c r="B250" s="85">
        <v>36000</v>
      </c>
      <c r="C250" s="67">
        <f t="shared" si="28"/>
        <v>0</v>
      </c>
      <c r="D250" s="63">
        <v>36000</v>
      </c>
    </row>
    <row r="251" spans="1:4" ht="24" customHeight="1" x14ac:dyDescent="0.2">
      <c r="A251" s="51" t="s">
        <v>293</v>
      </c>
      <c r="B251" s="85">
        <v>36000</v>
      </c>
      <c r="C251" s="67">
        <f t="shared" si="28"/>
        <v>0</v>
      </c>
      <c r="D251" s="63">
        <v>36000</v>
      </c>
    </row>
    <row r="252" spans="1:4" ht="24" customHeight="1" x14ac:dyDescent="0.2">
      <c r="A252" s="51" t="s">
        <v>294</v>
      </c>
      <c r="B252" s="85">
        <v>109000</v>
      </c>
      <c r="C252" s="67">
        <f t="shared" si="28"/>
        <v>0</v>
      </c>
      <c r="D252" s="63">
        <v>109000</v>
      </c>
    </row>
    <row r="253" spans="1:4" ht="24" customHeight="1" thickBot="1" x14ac:dyDescent="0.25">
      <c r="A253" s="51" t="s">
        <v>295</v>
      </c>
      <c r="B253" s="85">
        <v>36000</v>
      </c>
      <c r="C253" s="67">
        <f t="shared" si="28"/>
        <v>0</v>
      </c>
      <c r="D253" s="63">
        <v>36000</v>
      </c>
    </row>
    <row r="254" spans="1:4" ht="13.5" thickBot="1" x14ac:dyDescent="0.25">
      <c r="A254" s="7" t="s">
        <v>84</v>
      </c>
      <c r="B254" s="65">
        <f>SUM(B248:B253)</f>
        <v>328000</v>
      </c>
      <c r="C254" s="65">
        <f t="shared" ref="C254:D254" si="29">SUM(C248:C253)</f>
        <v>0</v>
      </c>
      <c r="D254" s="76">
        <f t="shared" si="29"/>
        <v>328000</v>
      </c>
    </row>
    <row r="255" spans="1:4" x14ac:dyDescent="0.2">
      <c r="A255" s="24"/>
      <c r="B255" s="26"/>
    </row>
    <row r="256" spans="1:4" ht="13.5" thickBot="1" x14ac:dyDescent="0.25">
      <c r="A256" s="3" t="s">
        <v>85</v>
      </c>
      <c r="D256" s="27" t="s">
        <v>25</v>
      </c>
    </row>
    <row r="257" spans="1:4" ht="45" customHeight="1" thickBot="1" x14ac:dyDescent="0.25">
      <c r="A257" s="4" t="s">
        <v>10</v>
      </c>
      <c r="B257" s="35" t="s">
        <v>105</v>
      </c>
      <c r="C257" s="35" t="s">
        <v>145</v>
      </c>
      <c r="D257" s="39" t="s">
        <v>146</v>
      </c>
    </row>
    <row r="258" spans="1:4" ht="24" customHeight="1" x14ac:dyDescent="0.2">
      <c r="A258" s="51" t="s">
        <v>300</v>
      </c>
      <c r="B258" s="85">
        <v>20000</v>
      </c>
      <c r="C258" s="67">
        <f t="shared" ref="C258:C274" si="30">D258-B258</f>
        <v>0</v>
      </c>
      <c r="D258" s="63">
        <v>20000</v>
      </c>
    </row>
    <row r="259" spans="1:4" ht="12.95" customHeight="1" x14ac:dyDescent="0.2">
      <c r="A259" s="51" t="s">
        <v>301</v>
      </c>
      <c r="B259" s="85">
        <v>109000</v>
      </c>
      <c r="C259" s="67">
        <f t="shared" si="30"/>
        <v>0</v>
      </c>
      <c r="D259" s="63">
        <v>109000</v>
      </c>
    </row>
    <row r="260" spans="1:4" ht="24" customHeight="1" x14ac:dyDescent="0.2">
      <c r="A260" s="51" t="s">
        <v>302</v>
      </c>
      <c r="B260" s="85">
        <v>128000</v>
      </c>
      <c r="C260" s="67">
        <f t="shared" si="30"/>
        <v>0</v>
      </c>
      <c r="D260" s="63">
        <v>128000</v>
      </c>
    </row>
    <row r="261" spans="1:4" ht="24" customHeight="1" x14ac:dyDescent="0.2">
      <c r="A261" s="51" t="s">
        <v>303</v>
      </c>
      <c r="B261" s="85">
        <v>36000</v>
      </c>
      <c r="C261" s="67">
        <f t="shared" si="30"/>
        <v>0</v>
      </c>
      <c r="D261" s="63">
        <v>36000</v>
      </c>
    </row>
    <row r="262" spans="1:4" ht="24" customHeight="1" x14ac:dyDescent="0.2">
      <c r="A262" s="51" t="s">
        <v>304</v>
      </c>
      <c r="B262" s="85">
        <v>73000</v>
      </c>
      <c r="C262" s="67">
        <f t="shared" si="30"/>
        <v>0</v>
      </c>
      <c r="D262" s="63">
        <v>73000</v>
      </c>
    </row>
    <row r="263" spans="1:4" ht="12.95" customHeight="1" x14ac:dyDescent="0.2">
      <c r="A263" s="51" t="s">
        <v>305</v>
      </c>
      <c r="B263" s="85">
        <v>420000</v>
      </c>
      <c r="C263" s="67">
        <f t="shared" si="30"/>
        <v>0</v>
      </c>
      <c r="D263" s="63">
        <v>420000</v>
      </c>
    </row>
    <row r="264" spans="1:4" ht="24" customHeight="1" x14ac:dyDescent="0.2">
      <c r="A264" s="51" t="s">
        <v>306</v>
      </c>
      <c r="B264" s="85">
        <v>366000</v>
      </c>
      <c r="C264" s="67">
        <f t="shared" si="30"/>
        <v>0</v>
      </c>
      <c r="D264" s="63">
        <v>366000</v>
      </c>
    </row>
    <row r="265" spans="1:4" ht="24" customHeight="1" x14ac:dyDescent="0.2">
      <c r="A265" s="51" t="s">
        <v>307</v>
      </c>
      <c r="B265" s="85">
        <v>54000</v>
      </c>
      <c r="C265" s="67">
        <f t="shared" si="30"/>
        <v>0</v>
      </c>
      <c r="D265" s="63">
        <v>54000</v>
      </c>
    </row>
    <row r="266" spans="1:4" ht="24" customHeight="1" x14ac:dyDescent="0.2">
      <c r="A266" s="51" t="s">
        <v>308</v>
      </c>
      <c r="B266" s="85">
        <v>201000</v>
      </c>
      <c r="C266" s="67">
        <f t="shared" si="30"/>
        <v>-201000</v>
      </c>
      <c r="D266" s="63">
        <v>0</v>
      </c>
    </row>
    <row r="267" spans="1:4" ht="24" customHeight="1" x14ac:dyDescent="0.2">
      <c r="A267" s="51" t="s">
        <v>309</v>
      </c>
      <c r="B267" s="85">
        <v>36000</v>
      </c>
      <c r="C267" s="67">
        <f t="shared" si="30"/>
        <v>0</v>
      </c>
      <c r="D267" s="63">
        <v>36000</v>
      </c>
    </row>
    <row r="268" spans="1:4" ht="12.95" customHeight="1" x14ac:dyDescent="0.2">
      <c r="A268" s="51" t="s">
        <v>310</v>
      </c>
      <c r="B268" s="85">
        <v>402000</v>
      </c>
      <c r="C268" s="67">
        <f t="shared" si="30"/>
        <v>0</v>
      </c>
      <c r="D268" s="63">
        <v>402000</v>
      </c>
    </row>
    <row r="269" spans="1:4" ht="24" customHeight="1" x14ac:dyDescent="0.2">
      <c r="A269" s="51" t="s">
        <v>311</v>
      </c>
      <c r="B269" s="85">
        <v>36000</v>
      </c>
      <c r="C269" s="67">
        <f t="shared" si="30"/>
        <v>0</v>
      </c>
      <c r="D269" s="63">
        <v>36000</v>
      </c>
    </row>
    <row r="270" spans="1:4" ht="12.95" customHeight="1" x14ac:dyDescent="0.2">
      <c r="A270" s="51" t="s">
        <v>86</v>
      </c>
      <c r="B270" s="85">
        <v>457000</v>
      </c>
      <c r="C270" s="67">
        <f t="shared" si="30"/>
        <v>0</v>
      </c>
      <c r="D270" s="63">
        <v>457000</v>
      </c>
    </row>
    <row r="271" spans="1:4" ht="12.95" customHeight="1" x14ac:dyDescent="0.2">
      <c r="A271" s="51" t="s">
        <v>88</v>
      </c>
      <c r="B271" s="85">
        <v>109000</v>
      </c>
      <c r="C271" s="67">
        <f t="shared" si="30"/>
        <v>0</v>
      </c>
      <c r="D271" s="63">
        <v>109000</v>
      </c>
    </row>
    <row r="272" spans="1:4" ht="12.95" customHeight="1" x14ac:dyDescent="0.2">
      <c r="A272" s="51" t="s">
        <v>89</v>
      </c>
      <c r="B272" s="85">
        <v>219000</v>
      </c>
      <c r="C272" s="67">
        <f t="shared" si="30"/>
        <v>0</v>
      </c>
      <c r="D272" s="63">
        <v>219000</v>
      </c>
    </row>
    <row r="273" spans="1:4" ht="24" customHeight="1" x14ac:dyDescent="0.2">
      <c r="A273" s="51" t="s">
        <v>312</v>
      </c>
      <c r="B273" s="85">
        <v>36000</v>
      </c>
      <c r="C273" s="67">
        <f t="shared" si="30"/>
        <v>0</v>
      </c>
      <c r="D273" s="63">
        <v>36000</v>
      </c>
    </row>
    <row r="274" spans="1:4" ht="12.95" customHeight="1" thickBot="1" x14ac:dyDescent="0.25">
      <c r="A274" s="51" t="s">
        <v>59</v>
      </c>
      <c r="B274" s="85">
        <v>183000</v>
      </c>
      <c r="C274" s="67">
        <f t="shared" si="30"/>
        <v>0</v>
      </c>
      <c r="D274" s="63">
        <v>183000</v>
      </c>
    </row>
    <row r="275" spans="1:4" ht="13.5" thickBot="1" x14ac:dyDescent="0.25">
      <c r="A275" s="7" t="s">
        <v>90</v>
      </c>
      <c r="B275" s="65">
        <f>SUM(B258:B274)</f>
        <v>2885000</v>
      </c>
      <c r="C275" s="65">
        <f t="shared" ref="C275:D275" si="31">SUM(C258:C274)</f>
        <v>-201000</v>
      </c>
      <c r="D275" s="76">
        <f t="shared" si="31"/>
        <v>2684000</v>
      </c>
    </row>
    <row r="276" spans="1:4" ht="13.5" thickBot="1" x14ac:dyDescent="0.25">
      <c r="A276" s="24"/>
      <c r="B276" s="86"/>
      <c r="C276" s="86"/>
      <c r="D276" s="86"/>
    </row>
    <row r="277" spans="1:4" ht="13.5" thickBot="1" x14ac:dyDescent="0.25">
      <c r="A277" s="25" t="s">
        <v>7</v>
      </c>
      <c r="B277" s="87">
        <f>B244+B254+B275</f>
        <v>5134000</v>
      </c>
      <c r="C277" s="87">
        <f t="shared" ref="C277:D277" si="32">C244+C254+C275</f>
        <v>-201000</v>
      </c>
      <c r="D277" s="88">
        <f t="shared" si="32"/>
        <v>4933000</v>
      </c>
    </row>
    <row r="278" spans="1:4" x14ac:dyDescent="0.2">
      <c r="A278" s="3"/>
      <c r="B278" s="28"/>
    </row>
    <row r="279" spans="1:4" x14ac:dyDescent="0.2">
      <c r="A279" s="3" t="s">
        <v>8</v>
      </c>
      <c r="B279" s="26"/>
    </row>
    <row r="280" spans="1:4" x14ac:dyDescent="0.2">
      <c r="A280" s="24"/>
      <c r="B280" s="26"/>
    </row>
    <row r="281" spans="1:4" ht="13.5" thickBot="1" x14ac:dyDescent="0.25">
      <c r="A281" s="3" t="s">
        <v>91</v>
      </c>
      <c r="D281" s="27" t="s">
        <v>25</v>
      </c>
    </row>
    <row r="282" spans="1:4" ht="45" customHeight="1" thickBot="1" x14ac:dyDescent="0.25">
      <c r="A282" s="4" t="s">
        <v>10</v>
      </c>
      <c r="B282" s="35" t="s">
        <v>105</v>
      </c>
      <c r="C282" s="35" t="s">
        <v>145</v>
      </c>
      <c r="D282" s="39" t="s">
        <v>146</v>
      </c>
    </row>
    <row r="283" spans="1:4" ht="24" customHeight="1" x14ac:dyDescent="0.2">
      <c r="A283" s="51" t="s">
        <v>296</v>
      </c>
      <c r="B283" s="85">
        <v>73000</v>
      </c>
      <c r="C283" s="67">
        <f t="shared" ref="C283:C287" si="33">D283-B283</f>
        <v>0</v>
      </c>
      <c r="D283" s="63">
        <v>73000</v>
      </c>
    </row>
    <row r="284" spans="1:4" ht="12.95" customHeight="1" x14ac:dyDescent="0.2">
      <c r="A284" s="89" t="s">
        <v>299</v>
      </c>
      <c r="B284" s="85">
        <v>366000</v>
      </c>
      <c r="C284" s="67">
        <f t="shared" si="33"/>
        <v>0</v>
      </c>
      <c r="D284" s="63">
        <v>366000</v>
      </c>
    </row>
    <row r="285" spans="1:4" ht="12.95" customHeight="1" x14ac:dyDescent="0.2">
      <c r="A285" s="89" t="s">
        <v>92</v>
      </c>
      <c r="B285" s="85">
        <v>128000</v>
      </c>
      <c r="C285" s="67">
        <f t="shared" si="33"/>
        <v>0</v>
      </c>
      <c r="D285" s="63">
        <v>128000</v>
      </c>
    </row>
    <row r="286" spans="1:4" ht="24" customHeight="1" x14ac:dyDescent="0.2">
      <c r="A286" s="51" t="s">
        <v>297</v>
      </c>
      <c r="B286" s="85">
        <v>20000</v>
      </c>
      <c r="C286" s="67">
        <f t="shared" si="33"/>
        <v>0</v>
      </c>
      <c r="D286" s="63">
        <v>20000</v>
      </c>
    </row>
    <row r="287" spans="1:4" ht="24" customHeight="1" thickBot="1" x14ac:dyDescent="0.25">
      <c r="A287" s="51" t="s">
        <v>298</v>
      </c>
      <c r="B287" s="85">
        <v>20000</v>
      </c>
      <c r="C287" s="67">
        <f t="shared" si="33"/>
        <v>0</v>
      </c>
      <c r="D287" s="63">
        <v>20000</v>
      </c>
    </row>
    <row r="288" spans="1:4" ht="14.1" customHeight="1" thickBot="1" x14ac:dyDescent="0.25">
      <c r="A288" s="7" t="s">
        <v>93</v>
      </c>
      <c r="B288" s="65">
        <f>SUM(B283:B287)</f>
        <v>607000</v>
      </c>
      <c r="C288" s="65">
        <f t="shared" ref="C288:D288" si="34">SUM(C283:C287)</f>
        <v>0</v>
      </c>
      <c r="D288" s="76">
        <f t="shared" si="34"/>
        <v>607000</v>
      </c>
    </row>
    <row r="289" spans="1:4" x14ac:dyDescent="0.2">
      <c r="A289" s="24"/>
      <c r="B289" s="26"/>
    </row>
    <row r="290" spans="1:4" ht="13.5" thickBot="1" x14ac:dyDescent="0.25">
      <c r="A290" s="3" t="s">
        <v>94</v>
      </c>
      <c r="D290" s="27" t="s">
        <v>25</v>
      </c>
    </row>
    <row r="291" spans="1:4" ht="45" customHeight="1" thickBot="1" x14ac:dyDescent="0.25">
      <c r="A291" s="4" t="s">
        <v>10</v>
      </c>
      <c r="B291" s="35" t="s">
        <v>105</v>
      </c>
      <c r="C291" s="35" t="s">
        <v>145</v>
      </c>
      <c r="D291" s="39" t="s">
        <v>146</v>
      </c>
    </row>
    <row r="292" spans="1:4" ht="12.95" customHeight="1" x14ac:dyDescent="0.2">
      <c r="A292" s="51" t="s">
        <v>238</v>
      </c>
      <c r="B292" s="85">
        <v>292000</v>
      </c>
      <c r="C292" s="67">
        <f t="shared" ref="C292:C310" si="35">D292-B292</f>
        <v>0</v>
      </c>
      <c r="D292" s="63">
        <v>292000</v>
      </c>
    </row>
    <row r="293" spans="1:4" ht="24" customHeight="1" x14ac:dyDescent="0.2">
      <c r="A293" s="51" t="s">
        <v>239</v>
      </c>
      <c r="B293" s="85">
        <v>20000</v>
      </c>
      <c r="C293" s="67">
        <f t="shared" si="35"/>
        <v>0</v>
      </c>
      <c r="D293" s="63">
        <v>20000</v>
      </c>
    </row>
    <row r="294" spans="1:4" ht="24" customHeight="1" x14ac:dyDescent="0.2">
      <c r="A294" s="51" t="s">
        <v>240</v>
      </c>
      <c r="B294" s="85">
        <v>20000</v>
      </c>
      <c r="C294" s="67">
        <f t="shared" si="35"/>
        <v>0</v>
      </c>
      <c r="D294" s="63">
        <v>20000</v>
      </c>
    </row>
    <row r="295" spans="1:4" ht="24" customHeight="1" x14ac:dyDescent="0.2">
      <c r="A295" s="51" t="s">
        <v>241</v>
      </c>
      <c r="B295" s="85">
        <v>366000</v>
      </c>
      <c r="C295" s="67">
        <f t="shared" si="35"/>
        <v>0</v>
      </c>
      <c r="D295" s="63">
        <v>366000</v>
      </c>
    </row>
    <row r="296" spans="1:4" ht="24" customHeight="1" x14ac:dyDescent="0.2">
      <c r="A296" s="51" t="s">
        <v>242</v>
      </c>
      <c r="B296" s="85">
        <v>20000</v>
      </c>
      <c r="C296" s="67">
        <f t="shared" si="35"/>
        <v>0</v>
      </c>
      <c r="D296" s="63">
        <v>20000</v>
      </c>
    </row>
    <row r="297" spans="1:4" ht="24" customHeight="1" x14ac:dyDescent="0.2">
      <c r="A297" s="51" t="s">
        <v>243</v>
      </c>
      <c r="B297" s="85">
        <v>36000</v>
      </c>
      <c r="C297" s="67">
        <f t="shared" si="35"/>
        <v>0</v>
      </c>
      <c r="D297" s="63">
        <v>36000</v>
      </c>
    </row>
    <row r="298" spans="1:4" ht="24" customHeight="1" x14ac:dyDescent="0.2">
      <c r="A298" s="51" t="s">
        <v>244</v>
      </c>
      <c r="B298" s="85">
        <v>73000</v>
      </c>
      <c r="C298" s="67">
        <f t="shared" si="35"/>
        <v>0</v>
      </c>
      <c r="D298" s="63">
        <v>73000</v>
      </c>
    </row>
    <row r="299" spans="1:4" ht="12.95" customHeight="1" x14ac:dyDescent="0.2">
      <c r="A299" s="51" t="s">
        <v>245</v>
      </c>
      <c r="B299" s="85">
        <v>54000</v>
      </c>
      <c r="C299" s="67">
        <f t="shared" si="35"/>
        <v>0</v>
      </c>
      <c r="D299" s="63">
        <v>54000</v>
      </c>
    </row>
    <row r="300" spans="1:4" ht="24" customHeight="1" x14ac:dyDescent="0.2">
      <c r="A300" s="51" t="s">
        <v>246</v>
      </c>
      <c r="B300" s="85">
        <v>20000</v>
      </c>
      <c r="C300" s="67">
        <f t="shared" si="35"/>
        <v>0</v>
      </c>
      <c r="D300" s="63">
        <v>20000</v>
      </c>
    </row>
    <row r="301" spans="1:4" ht="24" customHeight="1" x14ac:dyDescent="0.2">
      <c r="A301" s="51" t="s">
        <v>247</v>
      </c>
      <c r="B301" s="85">
        <v>146000</v>
      </c>
      <c r="C301" s="67">
        <f t="shared" si="35"/>
        <v>0</v>
      </c>
      <c r="D301" s="63">
        <v>146000</v>
      </c>
    </row>
    <row r="302" spans="1:4" ht="12.95" customHeight="1" x14ac:dyDescent="0.2">
      <c r="A302" s="51" t="s">
        <v>248</v>
      </c>
      <c r="B302" s="85">
        <v>36000</v>
      </c>
      <c r="C302" s="67">
        <f t="shared" si="35"/>
        <v>0</v>
      </c>
      <c r="D302" s="63">
        <v>36000</v>
      </c>
    </row>
    <row r="303" spans="1:4" ht="24" customHeight="1" x14ac:dyDescent="0.2">
      <c r="A303" s="51" t="s">
        <v>249</v>
      </c>
      <c r="B303" s="85">
        <v>420000</v>
      </c>
      <c r="C303" s="67">
        <f t="shared" si="35"/>
        <v>0</v>
      </c>
      <c r="D303" s="63">
        <v>420000</v>
      </c>
    </row>
    <row r="304" spans="1:4" ht="24" customHeight="1" x14ac:dyDescent="0.2">
      <c r="A304" s="51" t="s">
        <v>250</v>
      </c>
      <c r="B304" s="85">
        <v>36000</v>
      </c>
      <c r="C304" s="67">
        <f t="shared" si="35"/>
        <v>0</v>
      </c>
      <c r="D304" s="63">
        <v>36000</v>
      </c>
    </row>
    <row r="305" spans="1:4" ht="12.95" customHeight="1" x14ac:dyDescent="0.2">
      <c r="A305" s="51" t="s">
        <v>251</v>
      </c>
      <c r="B305" s="85">
        <v>183000</v>
      </c>
      <c r="C305" s="67">
        <f t="shared" si="35"/>
        <v>0</v>
      </c>
      <c r="D305" s="63">
        <v>183000</v>
      </c>
    </row>
    <row r="306" spans="1:4" ht="12.95" customHeight="1" x14ac:dyDescent="0.2">
      <c r="A306" s="51" t="s">
        <v>252</v>
      </c>
      <c r="B306" s="85">
        <v>219000</v>
      </c>
      <c r="C306" s="67">
        <f t="shared" si="35"/>
        <v>0</v>
      </c>
      <c r="D306" s="63">
        <v>219000</v>
      </c>
    </row>
    <row r="307" spans="1:4" ht="12.95" customHeight="1" x14ac:dyDescent="0.2">
      <c r="A307" s="51" t="s">
        <v>253</v>
      </c>
      <c r="B307" s="85">
        <v>329000</v>
      </c>
      <c r="C307" s="67">
        <f t="shared" si="35"/>
        <v>0</v>
      </c>
      <c r="D307" s="63">
        <v>329000</v>
      </c>
    </row>
    <row r="308" spans="1:4" ht="12.95" customHeight="1" x14ac:dyDescent="0.2">
      <c r="A308" s="51" t="s">
        <v>95</v>
      </c>
      <c r="B308" s="85">
        <v>219000</v>
      </c>
      <c r="C308" s="67">
        <f t="shared" si="35"/>
        <v>0</v>
      </c>
      <c r="D308" s="63">
        <v>219000</v>
      </c>
    </row>
    <row r="309" spans="1:4" ht="12.95" customHeight="1" x14ac:dyDescent="0.2">
      <c r="A309" s="51" t="s">
        <v>254</v>
      </c>
      <c r="B309" s="85">
        <v>146000</v>
      </c>
      <c r="C309" s="67">
        <f t="shared" si="35"/>
        <v>0</v>
      </c>
      <c r="D309" s="63">
        <v>146000</v>
      </c>
    </row>
    <row r="310" spans="1:4" ht="24" customHeight="1" thickBot="1" x14ac:dyDescent="0.25">
      <c r="A310" s="51" t="s">
        <v>255</v>
      </c>
      <c r="B310" s="85">
        <v>36000</v>
      </c>
      <c r="C310" s="67">
        <f t="shared" si="35"/>
        <v>0</v>
      </c>
      <c r="D310" s="63">
        <v>36000</v>
      </c>
    </row>
    <row r="311" spans="1:4" ht="17.850000000000001" customHeight="1" thickBot="1" x14ac:dyDescent="0.25">
      <c r="A311" s="7" t="s">
        <v>96</v>
      </c>
      <c r="B311" s="65">
        <f>SUM(B292:B310)</f>
        <v>2671000</v>
      </c>
      <c r="C311" s="65">
        <f t="shared" ref="C311:D311" si="36">SUM(C292:C310)</f>
        <v>0</v>
      </c>
      <c r="D311" s="76">
        <f t="shared" si="36"/>
        <v>2671000</v>
      </c>
    </row>
    <row r="312" spans="1:4" x14ac:dyDescent="0.2">
      <c r="A312" s="24"/>
      <c r="B312" s="26"/>
    </row>
    <row r="313" spans="1:4" ht="13.5" thickBot="1" x14ac:dyDescent="0.25">
      <c r="A313" s="3" t="s">
        <v>97</v>
      </c>
      <c r="D313" s="27" t="s">
        <v>25</v>
      </c>
    </row>
    <row r="314" spans="1:4" ht="45" customHeight="1" thickBot="1" x14ac:dyDescent="0.25">
      <c r="A314" s="4" t="s">
        <v>10</v>
      </c>
      <c r="B314" s="35" t="s">
        <v>105</v>
      </c>
      <c r="C314" s="35" t="s">
        <v>145</v>
      </c>
      <c r="D314" s="39" t="s">
        <v>146</v>
      </c>
    </row>
    <row r="315" spans="1:4" ht="24" customHeight="1" x14ac:dyDescent="0.2">
      <c r="A315" s="51" t="s">
        <v>199</v>
      </c>
      <c r="B315" s="85">
        <v>91000</v>
      </c>
      <c r="C315" s="67">
        <f t="shared" ref="C315:C326" si="37">D315-B315</f>
        <v>0</v>
      </c>
      <c r="D315" s="63">
        <v>91000</v>
      </c>
    </row>
    <row r="316" spans="1:4" ht="24" customHeight="1" x14ac:dyDescent="0.2">
      <c r="A316" s="51" t="s">
        <v>200</v>
      </c>
      <c r="B316" s="85">
        <v>36000</v>
      </c>
      <c r="C316" s="67">
        <f t="shared" si="37"/>
        <v>0</v>
      </c>
      <c r="D316" s="63">
        <v>36000</v>
      </c>
    </row>
    <row r="317" spans="1:4" ht="24" customHeight="1" x14ac:dyDescent="0.2">
      <c r="A317" s="51" t="s">
        <v>201</v>
      </c>
      <c r="B317" s="85">
        <v>36000</v>
      </c>
      <c r="C317" s="67">
        <f t="shared" si="37"/>
        <v>0</v>
      </c>
      <c r="D317" s="63">
        <v>36000</v>
      </c>
    </row>
    <row r="318" spans="1:4" ht="24" customHeight="1" x14ac:dyDescent="0.2">
      <c r="A318" s="51" t="s">
        <v>202</v>
      </c>
      <c r="B318" s="85">
        <v>20000</v>
      </c>
      <c r="C318" s="67">
        <f t="shared" si="37"/>
        <v>0</v>
      </c>
      <c r="D318" s="63">
        <v>20000</v>
      </c>
    </row>
    <row r="319" spans="1:4" ht="24" customHeight="1" x14ac:dyDescent="0.2">
      <c r="A319" s="51" t="s">
        <v>203</v>
      </c>
      <c r="B319" s="85">
        <v>20000</v>
      </c>
      <c r="C319" s="67">
        <f t="shared" si="37"/>
        <v>0</v>
      </c>
      <c r="D319" s="63">
        <v>20000</v>
      </c>
    </row>
    <row r="320" spans="1:4" ht="24" customHeight="1" x14ac:dyDescent="0.2">
      <c r="A320" s="51" t="s">
        <v>204</v>
      </c>
      <c r="B320" s="85">
        <v>36000</v>
      </c>
      <c r="C320" s="67">
        <f t="shared" si="37"/>
        <v>0</v>
      </c>
      <c r="D320" s="63">
        <v>36000</v>
      </c>
    </row>
    <row r="321" spans="1:4" ht="24" customHeight="1" x14ac:dyDescent="0.2">
      <c r="A321" s="51" t="s">
        <v>205</v>
      </c>
      <c r="B321" s="85">
        <v>20000</v>
      </c>
      <c r="C321" s="67">
        <f t="shared" si="37"/>
        <v>0</v>
      </c>
      <c r="D321" s="63">
        <v>20000</v>
      </c>
    </row>
    <row r="322" spans="1:4" ht="24" customHeight="1" x14ac:dyDescent="0.2">
      <c r="A322" s="51" t="s">
        <v>206</v>
      </c>
      <c r="B322" s="85">
        <v>20000</v>
      </c>
      <c r="C322" s="67">
        <f t="shared" si="37"/>
        <v>0</v>
      </c>
      <c r="D322" s="63">
        <v>20000</v>
      </c>
    </row>
    <row r="323" spans="1:4" ht="12.95" customHeight="1" x14ac:dyDescent="0.2">
      <c r="A323" s="51" t="s">
        <v>207</v>
      </c>
      <c r="B323" s="85">
        <v>237000</v>
      </c>
      <c r="C323" s="67">
        <f t="shared" si="37"/>
        <v>0</v>
      </c>
      <c r="D323" s="63">
        <v>237000</v>
      </c>
    </row>
    <row r="324" spans="1:4" ht="24" customHeight="1" x14ac:dyDescent="0.2">
      <c r="A324" s="51" t="s">
        <v>208</v>
      </c>
      <c r="B324" s="85">
        <v>20000</v>
      </c>
      <c r="C324" s="67">
        <f t="shared" si="37"/>
        <v>0</v>
      </c>
      <c r="D324" s="63">
        <v>20000</v>
      </c>
    </row>
    <row r="325" spans="1:4" ht="24" customHeight="1" x14ac:dyDescent="0.2">
      <c r="A325" s="51" t="s">
        <v>209</v>
      </c>
      <c r="B325" s="85">
        <v>183000</v>
      </c>
      <c r="C325" s="67">
        <f t="shared" si="37"/>
        <v>0</v>
      </c>
      <c r="D325" s="63">
        <v>183000</v>
      </c>
    </row>
    <row r="326" spans="1:4" ht="24" customHeight="1" thickBot="1" x14ac:dyDescent="0.25">
      <c r="A326" s="51" t="s">
        <v>210</v>
      </c>
      <c r="B326" s="85">
        <v>256000</v>
      </c>
      <c r="C326" s="67">
        <f t="shared" si="37"/>
        <v>0</v>
      </c>
      <c r="D326" s="63">
        <v>256000</v>
      </c>
    </row>
    <row r="327" spans="1:4" ht="14.1" customHeight="1" thickBot="1" x14ac:dyDescent="0.25">
      <c r="A327" s="7" t="s">
        <v>98</v>
      </c>
      <c r="B327" s="65">
        <f>SUM(B315:B326)</f>
        <v>975000</v>
      </c>
      <c r="C327" s="65">
        <f>SUM(C315:C326)</f>
        <v>0</v>
      </c>
      <c r="D327" s="76">
        <f>SUM(D315:D326)</f>
        <v>975000</v>
      </c>
    </row>
    <row r="328" spans="1:4" ht="13.5" thickBot="1" x14ac:dyDescent="0.25">
      <c r="A328" s="24"/>
      <c r="B328" s="86"/>
      <c r="C328" s="86"/>
      <c r="D328" s="86"/>
    </row>
    <row r="329" spans="1:4" ht="13.5" thickBot="1" x14ac:dyDescent="0.25">
      <c r="A329" s="25" t="s">
        <v>9</v>
      </c>
      <c r="B329" s="87">
        <f>B288+B311+B327</f>
        <v>4253000</v>
      </c>
      <c r="C329" s="87">
        <f t="shared" ref="C329:D329" si="38">C288+C311+C327</f>
        <v>0</v>
      </c>
      <c r="D329" s="88">
        <f t="shared" si="38"/>
        <v>4253000</v>
      </c>
    </row>
    <row r="330" spans="1:4" ht="13.5" thickBot="1" x14ac:dyDescent="0.25">
      <c r="A330" s="24"/>
      <c r="B330" s="86"/>
      <c r="C330" s="86"/>
      <c r="D330" s="86"/>
    </row>
    <row r="331" spans="1:4" ht="30" customHeight="1" thickBot="1" x14ac:dyDescent="0.25">
      <c r="A331" s="18" t="s">
        <v>99</v>
      </c>
      <c r="B331" s="75">
        <f>B107+B182+B229+B277+B329</f>
        <v>23165000</v>
      </c>
      <c r="C331" s="75">
        <f t="shared" ref="C331:D331" si="39">C107+C182+C229+C277+C329</f>
        <v>-290983.5</v>
      </c>
      <c r="D331" s="72">
        <f t="shared" si="39"/>
        <v>22874016.5</v>
      </c>
    </row>
    <row r="332" spans="1:4" x14ac:dyDescent="0.2">
      <c r="B332" s="86"/>
      <c r="C332" s="86"/>
      <c r="D332" s="86"/>
    </row>
    <row r="333" spans="1:4" ht="13.5" thickBot="1" x14ac:dyDescent="0.25">
      <c r="B333" s="86"/>
      <c r="C333" s="86"/>
      <c r="D333" s="86"/>
    </row>
    <row r="334" spans="1:4" ht="30" customHeight="1" thickBot="1" x14ac:dyDescent="0.25">
      <c r="A334" s="21" t="s">
        <v>60</v>
      </c>
      <c r="B334" s="73">
        <f>B82+B331</f>
        <v>32179000</v>
      </c>
      <c r="C334" s="73">
        <f>C82+C331</f>
        <v>-320028.71999999997</v>
      </c>
      <c r="D334" s="90">
        <f>D82+D331</f>
        <v>31858971.280000001</v>
      </c>
    </row>
    <row r="335" spans="1:4" x14ac:dyDescent="0.2">
      <c r="B335" s="26"/>
    </row>
    <row r="336" spans="1:4" ht="24" customHeight="1" x14ac:dyDescent="0.2">
      <c r="B336" s="26"/>
    </row>
    <row r="337" spans="1:4" ht="15" customHeight="1" x14ac:dyDescent="0.2">
      <c r="B337" s="26"/>
    </row>
    <row r="338" spans="1:4" ht="50.1" customHeight="1" x14ac:dyDescent="0.2">
      <c r="A338" s="102" t="s">
        <v>106</v>
      </c>
      <c r="B338" s="102"/>
      <c r="C338" s="102"/>
      <c r="D338" s="102"/>
    </row>
    <row r="339" spans="1:4" ht="15.75" x14ac:dyDescent="0.25">
      <c r="A339" s="30" t="s">
        <v>107</v>
      </c>
      <c r="B339" s="30"/>
    </row>
    <row r="341" spans="1:4" ht="15.75" x14ac:dyDescent="0.2">
      <c r="A341" s="31" t="s">
        <v>61</v>
      </c>
      <c r="B341" s="31"/>
    </row>
    <row r="342" spans="1:4" ht="13.5" thickBot="1" x14ac:dyDescent="0.25">
      <c r="D342" s="27" t="s">
        <v>25</v>
      </c>
    </row>
    <row r="343" spans="1:4" ht="45" customHeight="1" thickBot="1" x14ac:dyDescent="0.25">
      <c r="A343" s="32" t="s">
        <v>10</v>
      </c>
      <c r="B343" s="35" t="s">
        <v>105</v>
      </c>
      <c r="C343" s="35" t="s">
        <v>145</v>
      </c>
      <c r="D343" s="39" t="s">
        <v>146</v>
      </c>
    </row>
    <row r="344" spans="1:4" x14ac:dyDescent="0.2">
      <c r="A344" s="55" t="s">
        <v>109</v>
      </c>
      <c r="B344" s="38">
        <v>23365</v>
      </c>
      <c r="C344" s="38">
        <f t="shared" ref="C344:C349" si="40">D344-B344</f>
        <v>0</v>
      </c>
      <c r="D344" s="59">
        <v>23365</v>
      </c>
    </row>
    <row r="345" spans="1:4" x14ac:dyDescent="0.2">
      <c r="A345" s="33" t="s">
        <v>110</v>
      </c>
      <c r="B345" s="37">
        <v>23365</v>
      </c>
      <c r="C345" s="38">
        <f t="shared" si="40"/>
        <v>70098</v>
      </c>
      <c r="D345" s="60">
        <v>93463</v>
      </c>
    </row>
    <row r="346" spans="1:4" ht="36" x14ac:dyDescent="0.2">
      <c r="A346" s="58" t="s">
        <v>111</v>
      </c>
      <c r="B346" s="41">
        <v>23365</v>
      </c>
      <c r="C346" s="56">
        <f t="shared" si="40"/>
        <v>35049</v>
      </c>
      <c r="D346" s="61">
        <v>58414</v>
      </c>
    </row>
    <row r="347" spans="1:4" ht="24" x14ac:dyDescent="0.2">
      <c r="A347" s="51" t="s">
        <v>115</v>
      </c>
      <c r="B347" s="37">
        <v>0</v>
      </c>
      <c r="C347" s="37">
        <f t="shared" si="40"/>
        <v>35049</v>
      </c>
      <c r="D347" s="60">
        <v>35049</v>
      </c>
    </row>
    <row r="348" spans="1:4" ht="24.95" customHeight="1" x14ac:dyDescent="0.2">
      <c r="A348" s="51" t="s">
        <v>14</v>
      </c>
      <c r="B348" s="37">
        <v>0</v>
      </c>
      <c r="C348" s="37">
        <f t="shared" si="40"/>
        <v>23366</v>
      </c>
      <c r="D348" s="60">
        <v>23366</v>
      </c>
    </row>
    <row r="349" spans="1:4" ht="24.75" thickBot="1" x14ac:dyDescent="0.25">
      <c r="A349" s="71" t="s">
        <v>112</v>
      </c>
      <c r="B349" s="69">
        <v>0</v>
      </c>
      <c r="C349" s="69">
        <f t="shared" si="40"/>
        <v>11683</v>
      </c>
      <c r="D349" s="70">
        <v>11683</v>
      </c>
    </row>
    <row r="350" spans="1:4" ht="30" customHeight="1" thickBot="1" x14ac:dyDescent="0.25">
      <c r="A350" s="18" t="s">
        <v>11</v>
      </c>
      <c r="B350" s="45">
        <f>SUM(B344:B349)</f>
        <v>70095</v>
      </c>
      <c r="C350" s="45">
        <f t="shared" ref="C350:D350" si="41">SUM(C344:C349)</f>
        <v>175245</v>
      </c>
      <c r="D350" s="92">
        <f t="shared" si="41"/>
        <v>245340</v>
      </c>
    </row>
    <row r="351" spans="1:4" x14ac:dyDescent="0.2">
      <c r="B351" s="26"/>
    </row>
    <row r="352" spans="1:4" x14ac:dyDescent="0.2">
      <c r="B352" s="26"/>
    </row>
    <row r="353" spans="1:4" ht="15.75" x14ac:dyDescent="0.2">
      <c r="A353" s="31" t="s">
        <v>100</v>
      </c>
      <c r="B353" s="26"/>
    </row>
    <row r="354" spans="1:4" ht="13.5" thickBot="1" x14ac:dyDescent="0.25">
      <c r="B354" s="26"/>
      <c r="D354" s="27" t="s">
        <v>25</v>
      </c>
    </row>
    <row r="355" spans="1:4" ht="45" customHeight="1" thickBot="1" x14ac:dyDescent="0.25">
      <c r="A355" s="32" t="s">
        <v>10</v>
      </c>
      <c r="B355" s="35" t="s">
        <v>105</v>
      </c>
      <c r="C355" s="35" t="s">
        <v>145</v>
      </c>
      <c r="D355" s="39" t="s">
        <v>146</v>
      </c>
    </row>
    <row r="356" spans="1:4" x14ac:dyDescent="0.2">
      <c r="A356" s="49" t="s">
        <v>123</v>
      </c>
      <c r="B356" s="38">
        <v>46730</v>
      </c>
      <c r="C356" s="38">
        <f t="shared" ref="C356:C368" si="42">D356-B356</f>
        <v>35049</v>
      </c>
      <c r="D356" s="59">
        <v>81779</v>
      </c>
    </row>
    <row r="357" spans="1:4" x14ac:dyDescent="0.2">
      <c r="A357" s="50" t="s">
        <v>125</v>
      </c>
      <c r="B357" s="37">
        <v>23365</v>
      </c>
      <c r="C357" s="38">
        <f t="shared" si="42"/>
        <v>11683</v>
      </c>
      <c r="D357" s="60">
        <v>35048</v>
      </c>
    </row>
    <row r="358" spans="1:4" x14ac:dyDescent="0.2">
      <c r="A358" s="50" t="s">
        <v>127</v>
      </c>
      <c r="B358" s="37">
        <v>23365</v>
      </c>
      <c r="C358" s="38">
        <f t="shared" si="42"/>
        <v>23366</v>
      </c>
      <c r="D358" s="60">
        <v>46731</v>
      </c>
    </row>
    <row r="359" spans="1:4" x14ac:dyDescent="0.2">
      <c r="A359" s="50" t="s">
        <v>128</v>
      </c>
      <c r="B359" s="37">
        <v>140190</v>
      </c>
      <c r="C359" s="38">
        <f t="shared" si="42"/>
        <v>58415</v>
      </c>
      <c r="D359" s="60">
        <v>198605</v>
      </c>
    </row>
    <row r="360" spans="1:4" x14ac:dyDescent="0.2">
      <c r="A360" s="50" t="s">
        <v>129</v>
      </c>
      <c r="B360" s="37">
        <v>70095</v>
      </c>
      <c r="C360" s="38">
        <f t="shared" si="42"/>
        <v>70098</v>
      </c>
      <c r="D360" s="60">
        <v>140193</v>
      </c>
    </row>
    <row r="361" spans="1:4" x14ac:dyDescent="0.2">
      <c r="A361" s="50" t="s">
        <v>130</v>
      </c>
      <c r="B361" s="37">
        <v>140190</v>
      </c>
      <c r="C361" s="38">
        <f t="shared" si="42"/>
        <v>70098</v>
      </c>
      <c r="D361" s="60">
        <v>210288</v>
      </c>
    </row>
    <row r="362" spans="1:4" x14ac:dyDescent="0.2">
      <c r="A362" s="50" t="s">
        <v>131</v>
      </c>
      <c r="B362" s="37">
        <v>210285</v>
      </c>
      <c r="C362" s="38">
        <f t="shared" si="42"/>
        <v>116830</v>
      </c>
      <c r="D362" s="60">
        <v>327115</v>
      </c>
    </row>
    <row r="363" spans="1:4" x14ac:dyDescent="0.2">
      <c r="A363" s="50" t="s">
        <v>132</v>
      </c>
      <c r="B363" s="37">
        <v>116825</v>
      </c>
      <c r="C363" s="38">
        <f t="shared" si="42"/>
        <v>58415</v>
      </c>
      <c r="D363" s="60">
        <v>175240</v>
      </c>
    </row>
    <row r="364" spans="1:4" x14ac:dyDescent="0.2">
      <c r="A364" s="50" t="s">
        <v>134</v>
      </c>
      <c r="B364" s="37">
        <v>46730</v>
      </c>
      <c r="C364" s="37">
        <f t="shared" si="42"/>
        <v>46732</v>
      </c>
      <c r="D364" s="60">
        <v>93462</v>
      </c>
    </row>
    <row r="365" spans="1:4" ht="24" x14ac:dyDescent="0.2">
      <c r="A365" s="91" t="s">
        <v>149</v>
      </c>
      <c r="B365" s="37">
        <v>0</v>
      </c>
      <c r="C365" s="37">
        <f t="shared" si="42"/>
        <v>23366</v>
      </c>
      <c r="D365" s="60">
        <v>23366</v>
      </c>
    </row>
    <row r="366" spans="1:4" ht="24" x14ac:dyDescent="0.2">
      <c r="A366" s="91" t="s">
        <v>150</v>
      </c>
      <c r="B366" s="37">
        <v>0</v>
      </c>
      <c r="C366" s="37">
        <f t="shared" si="42"/>
        <v>11683</v>
      </c>
      <c r="D366" s="60">
        <v>11683</v>
      </c>
    </row>
    <row r="367" spans="1:4" ht="24" x14ac:dyDescent="0.2">
      <c r="A367" s="91" t="s">
        <v>151</v>
      </c>
      <c r="B367" s="37">
        <v>0</v>
      </c>
      <c r="C367" s="37">
        <f t="shared" si="42"/>
        <v>23366</v>
      </c>
      <c r="D367" s="60">
        <v>23366</v>
      </c>
    </row>
    <row r="368" spans="1:4" ht="24.75" thickBot="1" x14ac:dyDescent="0.25">
      <c r="A368" s="91" t="s">
        <v>152</v>
      </c>
      <c r="B368" s="37">
        <v>0</v>
      </c>
      <c r="C368" s="37">
        <f t="shared" si="42"/>
        <v>23366</v>
      </c>
      <c r="D368" s="60">
        <v>23366</v>
      </c>
    </row>
    <row r="369" spans="1:4" ht="30" customHeight="1" thickBot="1" x14ac:dyDescent="0.25">
      <c r="A369" s="18" t="s">
        <v>99</v>
      </c>
      <c r="B369" s="45">
        <f>SUM(B356:B368)</f>
        <v>817775</v>
      </c>
      <c r="C369" s="45">
        <f t="shared" ref="C369:D369" si="43">SUM(C356:C368)</f>
        <v>572467</v>
      </c>
      <c r="D369" s="92">
        <f t="shared" si="43"/>
        <v>1390242</v>
      </c>
    </row>
    <row r="371" spans="1:4" ht="13.5" thickBot="1" x14ac:dyDescent="0.25"/>
    <row r="372" spans="1:4" ht="30" customHeight="1" thickBot="1" x14ac:dyDescent="0.25">
      <c r="A372" s="21" t="s">
        <v>60</v>
      </c>
      <c r="B372" s="46">
        <f>B350+B369</f>
        <v>887870</v>
      </c>
      <c r="C372" s="46">
        <f>C350+C369</f>
        <v>747712</v>
      </c>
      <c r="D372" s="29">
        <f>D350+D369</f>
        <v>1635582</v>
      </c>
    </row>
    <row r="376" spans="1:4" ht="50.1" customHeight="1" x14ac:dyDescent="0.2">
      <c r="A376" s="102" t="s">
        <v>144</v>
      </c>
      <c r="B376" s="102"/>
      <c r="C376" s="102"/>
      <c r="D376" s="102"/>
    </row>
    <row r="377" spans="1:4" ht="15.75" x14ac:dyDescent="0.25">
      <c r="A377" s="30" t="s">
        <v>108</v>
      </c>
      <c r="B377" s="30"/>
    </row>
    <row r="379" spans="1:4" ht="15.75" x14ac:dyDescent="0.2">
      <c r="A379" s="31" t="s">
        <v>100</v>
      </c>
      <c r="B379" s="31"/>
    </row>
    <row r="380" spans="1:4" ht="13.5" thickBot="1" x14ac:dyDescent="0.25">
      <c r="D380" s="27" t="s">
        <v>25</v>
      </c>
    </row>
    <row r="381" spans="1:4" ht="45" customHeight="1" thickBot="1" x14ac:dyDescent="0.25">
      <c r="A381" s="32" t="s">
        <v>10</v>
      </c>
      <c r="B381" s="35" t="s">
        <v>105</v>
      </c>
      <c r="C381" s="35" t="s">
        <v>145</v>
      </c>
      <c r="D381" s="39" t="s">
        <v>146</v>
      </c>
    </row>
    <row r="382" spans="1:4" ht="14.1" customHeight="1" x14ac:dyDescent="0.2">
      <c r="A382" s="53" t="s">
        <v>138</v>
      </c>
      <c r="B382" s="93">
        <v>467001</v>
      </c>
      <c r="C382" s="66">
        <f t="shared" ref="C382:C404" si="44">D382-B382</f>
        <v>-155667</v>
      </c>
      <c r="D382" s="62">
        <v>311334</v>
      </c>
    </row>
    <row r="383" spans="1:4" ht="14.1" customHeight="1" x14ac:dyDescent="0.2">
      <c r="A383" s="54" t="s">
        <v>139</v>
      </c>
      <c r="B383" s="94">
        <v>311334</v>
      </c>
      <c r="C383" s="66">
        <f t="shared" si="44"/>
        <v>-65095</v>
      </c>
      <c r="D383" s="63">
        <v>246239</v>
      </c>
    </row>
    <row r="384" spans="1:4" ht="14.1" customHeight="1" x14ac:dyDescent="0.2">
      <c r="A384" s="33" t="s">
        <v>121</v>
      </c>
      <c r="B384" s="94">
        <v>311334</v>
      </c>
      <c r="C384" s="66">
        <f t="shared" si="44"/>
        <v>0</v>
      </c>
      <c r="D384" s="63">
        <v>311334</v>
      </c>
    </row>
    <row r="385" spans="1:4" ht="14.1" customHeight="1" x14ac:dyDescent="0.2">
      <c r="A385" s="33" t="s">
        <v>64</v>
      </c>
      <c r="B385" s="94">
        <v>467001</v>
      </c>
      <c r="C385" s="66">
        <f t="shared" si="44"/>
        <v>-230155.88</v>
      </c>
      <c r="D385" s="63">
        <v>236845.12</v>
      </c>
    </row>
    <row r="386" spans="1:4" ht="14.1" customHeight="1" x14ac:dyDescent="0.2">
      <c r="A386" s="33" t="s">
        <v>120</v>
      </c>
      <c r="B386" s="94">
        <v>155667</v>
      </c>
      <c r="C386" s="66">
        <f t="shared" si="44"/>
        <v>-8913.6300000000047</v>
      </c>
      <c r="D386" s="63">
        <v>146753.37</v>
      </c>
    </row>
    <row r="387" spans="1:4" ht="14.1" customHeight="1" x14ac:dyDescent="0.2">
      <c r="A387" s="48" t="s">
        <v>122</v>
      </c>
      <c r="B387" s="94">
        <v>155667</v>
      </c>
      <c r="C387" s="66">
        <f t="shared" si="44"/>
        <v>0</v>
      </c>
      <c r="D387" s="63">
        <v>155667</v>
      </c>
    </row>
    <row r="388" spans="1:4" ht="14.1" customHeight="1" x14ac:dyDescent="0.2">
      <c r="A388" s="54" t="s">
        <v>141</v>
      </c>
      <c r="B388" s="94">
        <v>155667</v>
      </c>
      <c r="C388" s="66">
        <f t="shared" si="44"/>
        <v>-21370.76999999999</v>
      </c>
      <c r="D388" s="63">
        <v>134296.23000000001</v>
      </c>
    </row>
    <row r="389" spans="1:4" ht="14.1" customHeight="1" x14ac:dyDescent="0.2">
      <c r="A389" s="50" t="s">
        <v>134</v>
      </c>
      <c r="B389" s="94">
        <v>311334</v>
      </c>
      <c r="C389" s="66">
        <f t="shared" si="44"/>
        <v>0</v>
      </c>
      <c r="D389" s="63">
        <v>311334</v>
      </c>
    </row>
    <row r="390" spans="1:4" ht="14.1" customHeight="1" x14ac:dyDescent="0.2">
      <c r="A390" s="50" t="s">
        <v>129</v>
      </c>
      <c r="B390" s="94">
        <v>622668</v>
      </c>
      <c r="C390" s="66">
        <f t="shared" si="44"/>
        <v>0</v>
      </c>
      <c r="D390" s="63">
        <v>622668</v>
      </c>
    </row>
    <row r="391" spans="1:4" ht="14.1" customHeight="1" x14ac:dyDescent="0.2">
      <c r="A391" s="50" t="s">
        <v>126</v>
      </c>
      <c r="B391" s="94">
        <v>467001</v>
      </c>
      <c r="C391" s="66">
        <f t="shared" si="44"/>
        <v>0</v>
      </c>
      <c r="D391" s="63">
        <v>467001</v>
      </c>
    </row>
    <row r="392" spans="1:4" ht="14.1" customHeight="1" x14ac:dyDescent="0.2">
      <c r="A392" s="50" t="s">
        <v>133</v>
      </c>
      <c r="B392" s="94">
        <v>155667</v>
      </c>
      <c r="C392" s="66">
        <f t="shared" si="44"/>
        <v>-18713</v>
      </c>
      <c r="D392" s="63">
        <v>136954</v>
      </c>
    </row>
    <row r="393" spans="1:4" ht="14.1" customHeight="1" x14ac:dyDescent="0.2">
      <c r="A393" s="50" t="s">
        <v>127</v>
      </c>
      <c r="B393" s="94">
        <v>311334</v>
      </c>
      <c r="C393" s="66">
        <f t="shared" si="44"/>
        <v>0</v>
      </c>
      <c r="D393" s="63">
        <v>311334</v>
      </c>
    </row>
    <row r="394" spans="1:4" ht="14.1" customHeight="1" x14ac:dyDescent="0.2">
      <c r="A394" s="50" t="s">
        <v>124</v>
      </c>
      <c r="B394" s="94">
        <v>467001</v>
      </c>
      <c r="C394" s="66">
        <f t="shared" si="44"/>
        <v>-51064</v>
      </c>
      <c r="D394" s="63">
        <v>415937</v>
      </c>
    </row>
    <row r="395" spans="1:4" ht="24.95" customHeight="1" x14ac:dyDescent="0.2">
      <c r="A395" s="52" t="s">
        <v>137</v>
      </c>
      <c r="B395" s="94">
        <v>155667</v>
      </c>
      <c r="C395" s="66">
        <f t="shared" si="44"/>
        <v>-500.20000000001164</v>
      </c>
      <c r="D395" s="63">
        <v>155166.79999999999</v>
      </c>
    </row>
    <row r="396" spans="1:4" ht="14.1" customHeight="1" x14ac:dyDescent="0.2">
      <c r="A396" s="48" t="s">
        <v>136</v>
      </c>
      <c r="B396" s="94">
        <v>467001</v>
      </c>
      <c r="C396" s="66">
        <f t="shared" si="44"/>
        <v>-99263.93</v>
      </c>
      <c r="D396" s="63">
        <v>367737.07</v>
      </c>
    </row>
    <row r="397" spans="1:4" ht="14.1" customHeight="1" x14ac:dyDescent="0.2">
      <c r="A397" s="48" t="s">
        <v>135</v>
      </c>
      <c r="B397" s="94">
        <v>155667</v>
      </c>
      <c r="C397" s="66">
        <f t="shared" si="44"/>
        <v>-447.42999999999302</v>
      </c>
      <c r="D397" s="63">
        <v>155219.57</v>
      </c>
    </row>
    <row r="398" spans="1:4" ht="14.1" customHeight="1" x14ac:dyDescent="0.2">
      <c r="A398" s="54" t="s">
        <v>89</v>
      </c>
      <c r="B398" s="94">
        <v>311334</v>
      </c>
      <c r="C398" s="66">
        <f t="shared" si="44"/>
        <v>-30532</v>
      </c>
      <c r="D398" s="63">
        <v>280802</v>
      </c>
    </row>
    <row r="399" spans="1:4" ht="14.1" customHeight="1" x14ac:dyDescent="0.2">
      <c r="A399" s="54" t="s">
        <v>140</v>
      </c>
      <c r="B399" s="94">
        <v>155667</v>
      </c>
      <c r="C399" s="66">
        <f t="shared" si="44"/>
        <v>-12526.130000000005</v>
      </c>
      <c r="D399" s="63">
        <v>143140.87</v>
      </c>
    </row>
    <row r="400" spans="1:4" ht="14.1" customHeight="1" x14ac:dyDescent="0.2">
      <c r="A400" s="54" t="s">
        <v>58</v>
      </c>
      <c r="B400" s="94">
        <v>155667</v>
      </c>
      <c r="C400" s="66">
        <f t="shared" si="44"/>
        <v>0</v>
      </c>
      <c r="D400" s="63">
        <v>155667</v>
      </c>
    </row>
    <row r="401" spans="1:4" ht="14.1" customHeight="1" x14ac:dyDescent="0.2">
      <c r="A401" s="54" t="s">
        <v>87</v>
      </c>
      <c r="B401" s="94">
        <v>155667</v>
      </c>
      <c r="C401" s="66">
        <f t="shared" si="44"/>
        <v>0</v>
      </c>
      <c r="D401" s="63">
        <v>155667</v>
      </c>
    </row>
    <row r="402" spans="1:4" ht="14.1" customHeight="1" x14ac:dyDescent="0.2">
      <c r="A402" s="54" t="s">
        <v>88</v>
      </c>
      <c r="B402" s="94">
        <v>155667</v>
      </c>
      <c r="C402" s="66">
        <f t="shared" si="44"/>
        <v>0</v>
      </c>
      <c r="D402" s="63">
        <v>155667</v>
      </c>
    </row>
    <row r="403" spans="1:4" ht="14.1" customHeight="1" x14ac:dyDescent="0.2">
      <c r="A403" s="33" t="s">
        <v>142</v>
      </c>
      <c r="B403" s="94">
        <v>311334</v>
      </c>
      <c r="C403" s="66">
        <f t="shared" si="44"/>
        <v>0</v>
      </c>
      <c r="D403" s="63">
        <v>311334</v>
      </c>
    </row>
    <row r="404" spans="1:4" ht="24.95" customHeight="1" thickBot="1" x14ac:dyDescent="0.25">
      <c r="A404" s="57" t="s">
        <v>143</v>
      </c>
      <c r="B404" s="95">
        <v>311334</v>
      </c>
      <c r="C404" s="74">
        <f t="shared" si="44"/>
        <v>0</v>
      </c>
      <c r="D404" s="64">
        <v>311334</v>
      </c>
    </row>
    <row r="405" spans="1:4" ht="30" customHeight="1" thickBot="1" x14ac:dyDescent="0.25">
      <c r="A405" s="18" t="s">
        <v>99</v>
      </c>
      <c r="B405" s="96">
        <f>SUM(B382:B404)</f>
        <v>6693681</v>
      </c>
      <c r="C405" s="75">
        <f t="shared" ref="C405:D405" si="45">SUM(C382:C404)</f>
        <v>-694248.96999999986</v>
      </c>
      <c r="D405" s="72">
        <f t="shared" si="45"/>
        <v>5999432.0300000003</v>
      </c>
    </row>
    <row r="406" spans="1:4" x14ac:dyDescent="0.2">
      <c r="B406" s="97"/>
    </row>
    <row r="407" spans="1:4" ht="13.5" thickBot="1" x14ac:dyDescent="0.25">
      <c r="B407" s="97"/>
    </row>
    <row r="408" spans="1:4" ht="30" customHeight="1" thickBot="1" x14ac:dyDescent="0.25">
      <c r="A408" s="21" t="s">
        <v>60</v>
      </c>
      <c r="B408" s="98">
        <f>B405</f>
        <v>6693681</v>
      </c>
      <c r="C408" s="73">
        <f t="shared" ref="C408:D408" si="46">C405</f>
        <v>-694248.96999999986</v>
      </c>
      <c r="D408" s="90">
        <f t="shared" si="46"/>
        <v>5999432.0300000003</v>
      </c>
    </row>
    <row r="412" spans="1:4" ht="50.1" customHeight="1" x14ac:dyDescent="0.2">
      <c r="A412" s="102" t="s">
        <v>147</v>
      </c>
      <c r="B412" s="102"/>
      <c r="C412" s="102"/>
      <c r="D412" s="102"/>
    </row>
    <row r="413" spans="1:4" ht="15.75" x14ac:dyDescent="0.25">
      <c r="A413" s="30" t="s">
        <v>148</v>
      </c>
    </row>
    <row r="415" spans="1:4" ht="15.75" x14ac:dyDescent="0.2">
      <c r="A415" s="31" t="s">
        <v>100</v>
      </c>
      <c r="B415" s="31"/>
    </row>
    <row r="416" spans="1:4" ht="13.5" thickBot="1" x14ac:dyDescent="0.25">
      <c r="D416" s="27" t="s">
        <v>25</v>
      </c>
    </row>
    <row r="417" spans="1:4" ht="36.75" thickBot="1" x14ac:dyDescent="0.25">
      <c r="A417" s="32" t="s">
        <v>10</v>
      </c>
      <c r="B417" s="35" t="s">
        <v>105</v>
      </c>
      <c r="C417" s="35" t="s">
        <v>145</v>
      </c>
      <c r="D417" s="39" t="s">
        <v>146</v>
      </c>
    </row>
    <row r="418" spans="1:4" ht="13.5" thickBot="1" x14ac:dyDescent="0.25">
      <c r="A418" s="99" t="s">
        <v>64</v>
      </c>
      <c r="B418" s="56">
        <v>195500</v>
      </c>
      <c r="C418" s="56">
        <f t="shared" ref="C418" si="47">D418-B418</f>
        <v>0</v>
      </c>
      <c r="D418" s="100">
        <v>195500</v>
      </c>
    </row>
    <row r="419" spans="1:4" ht="30" customHeight="1" thickBot="1" x14ac:dyDescent="0.25">
      <c r="A419" s="18" t="s">
        <v>99</v>
      </c>
      <c r="B419" s="45">
        <f>SUM(B418)</f>
        <v>195500</v>
      </c>
      <c r="C419" s="45">
        <f t="shared" ref="C419:D419" si="48">SUM(C418)</f>
        <v>0</v>
      </c>
      <c r="D419" s="92">
        <f t="shared" si="48"/>
        <v>195500</v>
      </c>
    </row>
    <row r="421" spans="1:4" ht="13.5" thickBot="1" x14ac:dyDescent="0.25"/>
    <row r="422" spans="1:4" ht="30" customHeight="1" thickBot="1" x14ac:dyDescent="0.25">
      <c r="A422" s="21" t="s">
        <v>60</v>
      </c>
      <c r="B422" s="46">
        <f>B419</f>
        <v>195500</v>
      </c>
      <c r="C422" s="46">
        <f>C419</f>
        <v>0</v>
      </c>
      <c r="D422" s="29">
        <f>D419</f>
        <v>195500</v>
      </c>
    </row>
  </sheetData>
  <mergeCells count="4">
    <mergeCell ref="A1:D1"/>
    <mergeCell ref="A338:D338"/>
    <mergeCell ref="A376:D376"/>
    <mergeCell ref="A412:D412"/>
  </mergeCells>
  <phoneticPr fontId="2" type="noConversion"/>
  <conditionalFormatting sqref="E74">
    <cfRule type="cellIs" dxfId="0" priority="1" operator="lessThan">
      <formula>0</formula>
    </cfRule>
  </conditionalFormatting>
  <pageMargins left="0.78740157480314965" right="0.78740157480314965" top="1.1811023622047245" bottom="1.1811023622047245" header="0.51181102362204722" footer="0.51181102362204722"/>
  <pageSetup paperSize="9" firstPageNumber="28" orientation="portrait" useFirstPageNumber="1" r:id="rId1"/>
  <headerFooter alignWithMargins="0">
    <oddHeader>&amp;C&amp;"Arial,Kurzíva"&amp;12Příloha č. 3 - Rozpis rozpočtu dalších finančních prostředků z MŠMT v roce 2024 na jednotlivé školy a školská zařízení zřizovaná Olomouckým krajem a obcemi na území Olomouckého kraje</oddHeader>
    <oddFooter>&amp;L&amp;"Arial,Kurzíva"Zastupitelstvo Olomouckého kraje 24. 2. 2025
33. - Rozpis rozpočtu škol a školských zařízení v působnosti OK v roce 2024
Příloha č. 3 - Rozpis rozpočtu dalších prostředků z MŠMT v roce 2024&amp;R&amp;"Arial,Kurzíva"Strana &amp;P (celkem 40)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Rozpočet další prostř. z MŠMT</vt:lpstr>
      <vt:lpstr>'Rozpočet další prostř. z MŠMT'!Oblast_tisku</vt:lpstr>
    </vt:vector>
  </TitlesOfParts>
  <Company>KUOK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Alžběta Švihálková</dc:creator>
  <cp:lastModifiedBy>Macáková Martina</cp:lastModifiedBy>
  <cp:lastPrinted>2024-05-15T14:29:15Z</cp:lastPrinted>
  <dcterms:created xsi:type="dcterms:W3CDTF">2003-03-18T09:23:49Z</dcterms:created>
  <dcterms:modified xsi:type="dcterms:W3CDTF">2025-02-17T13:43:33Z</dcterms:modified>
</cp:coreProperties>
</file>