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materiály do ZOK\2025\rozpočet za rok 2024\ZOK 24.2.2025\"/>
    </mc:Choice>
  </mc:AlternateContent>
  <xr:revisionPtr revIDLastSave="0" documentId="13_ncr:1_{9096E0A8-265C-407D-9639-8FB48DF05DB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ozpočet PN 2024 obecní škol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48" i="1" l="1"/>
  <c r="D529" i="1"/>
  <c r="D490" i="1"/>
  <c r="D448" i="1"/>
  <c r="D425" i="1"/>
  <c r="D363" i="1"/>
  <c r="D308" i="1"/>
  <c r="D227" i="1"/>
  <c r="D205" i="1"/>
  <c r="D184" i="1"/>
  <c r="D157" i="1"/>
  <c r="D74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2" i="1"/>
  <c r="C361" i="1"/>
  <c r="C360" i="1"/>
  <c r="C359" i="1"/>
  <c r="C358" i="1"/>
  <c r="C357" i="1"/>
  <c r="C356" i="1"/>
  <c r="C355" i="1"/>
  <c r="C354" i="1"/>
  <c r="C353" i="1"/>
  <c r="C352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D46" i="1"/>
  <c r="D48" i="1" s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8" i="1"/>
  <c r="C184" i="1" l="1"/>
  <c r="D427" i="1"/>
  <c r="C157" i="1"/>
  <c r="C348" i="1"/>
  <c r="C363" i="1"/>
  <c r="D310" i="1"/>
  <c r="C74" i="1"/>
  <c r="C308" i="1"/>
  <c r="C425" i="1"/>
  <c r="C46" i="1"/>
  <c r="C48" i="1" s="1"/>
  <c r="C490" i="1"/>
  <c r="C205" i="1"/>
  <c r="C227" i="1"/>
  <c r="C448" i="1"/>
  <c r="D207" i="1"/>
  <c r="D531" i="1"/>
  <c r="C529" i="1"/>
  <c r="C207" i="1" l="1"/>
  <c r="C310" i="1"/>
  <c r="C427" i="1"/>
  <c r="C531" i="1"/>
  <c r="D533" i="1"/>
  <c r="B529" i="1"/>
  <c r="B490" i="1"/>
  <c r="B448" i="1"/>
  <c r="B425" i="1"/>
  <c r="B363" i="1"/>
  <c r="B348" i="1"/>
  <c r="B308" i="1"/>
  <c r="B227" i="1"/>
  <c r="B205" i="1"/>
  <c r="B184" i="1"/>
  <c r="B157" i="1"/>
  <c r="B46" i="1"/>
  <c r="B74" i="1"/>
  <c r="B310" i="1" l="1"/>
  <c r="C533" i="1"/>
  <c r="B427" i="1"/>
  <c r="B531" i="1"/>
  <c r="B207" i="1"/>
  <c r="B48" i="1"/>
  <c r="B533" i="1" l="1"/>
</calcChain>
</file>

<file path=xl/sharedStrings.xml><?xml version="1.0" encoding="utf-8"?>
<sst xmlns="http://schemas.openxmlformats.org/spreadsheetml/2006/main" count="566" uniqueCount="505">
  <si>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</si>
  <si>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</si>
  <si>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</si>
  <si>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</si>
  <si>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</si>
  <si>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</si>
  <si>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</si>
  <si>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</si>
  <si>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</si>
  <si>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</si>
  <si>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</si>
  <si>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</si>
  <si>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</si>
  <si>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</si>
  <si>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</si>
  <si>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</si>
  <si>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</si>
  <si>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</si>
  <si>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</si>
  <si>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</si>
  <si>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</si>
  <si>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</si>
  <si>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</si>
  <si>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</si>
  <si>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</si>
  <si>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</si>
  <si>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</si>
  <si>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</si>
  <si>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</si>
  <si>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</si>
  <si>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</si>
  <si>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</si>
  <si>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</si>
  <si>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</si>
  <si>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</si>
  <si>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</si>
  <si>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</si>
  <si>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Mateřská škola Česká Ves, Holanova 417</t>
  </si>
  <si>
    <t>Základní škola Česká Ves</t>
  </si>
  <si>
    <t>Mateřská škola Javorník, Polská 488</t>
  </si>
  <si>
    <t>Základní škola Javorník, Školní 72</t>
  </si>
  <si>
    <t>Mateřská škola Jeseník, Jiráskova 799</t>
  </si>
  <si>
    <t>Mateřská škola Mikulovice</t>
  </si>
  <si>
    <t>Základní škola Zlaté Hory</t>
  </si>
  <si>
    <t>Základní škola Žulová</t>
  </si>
  <si>
    <t>Mateřská škola Doloplazy</t>
  </si>
  <si>
    <t>Mateřská škola Liboš</t>
  </si>
  <si>
    <t>Mateřská škola Mrsklesy</t>
  </si>
  <si>
    <t>Základní škola Olomouc, Gagarinova 19</t>
  </si>
  <si>
    <t>Základní škola Olomouc, Heyrovského 33</t>
  </si>
  <si>
    <t>Základní škola Olomouc, Mozartova 48</t>
  </si>
  <si>
    <t>Mateřská škola Olomouc, Jílová 41</t>
  </si>
  <si>
    <t>Mateřská škola Olomouc, Mozartova 6</t>
  </si>
  <si>
    <t>Mateřská škola Olomouc, Rooseveltova 101</t>
  </si>
  <si>
    <t>Mateřská škola Olomouc, Žižkovo nám. 3</t>
  </si>
  <si>
    <t>Základní škola Štěpánov, Dolní 78</t>
  </si>
  <si>
    <t>Mateřská škola Štěpánov, Sídliště 555</t>
  </si>
  <si>
    <t>Mateřská škola Toveř</t>
  </si>
  <si>
    <t>Mateřská škola Hnojice</t>
  </si>
  <si>
    <t>Základní škola Moravský Beroun, Opavská 128</t>
  </si>
  <si>
    <t>Základní umělecká škola Šternberk, Olomoucká 32</t>
  </si>
  <si>
    <t>Dům dětí a mládeže Šternberk, Opavská 14</t>
  </si>
  <si>
    <t>Základní škola Nová Hradečná</t>
  </si>
  <si>
    <t>Základní škola Paseka</t>
  </si>
  <si>
    <t>Základní škola Troubelice</t>
  </si>
  <si>
    <t>Základní škola Uničov, J. Haška 211</t>
  </si>
  <si>
    <t>Základní škola a gymnázium Konice, Tyršova 609</t>
  </si>
  <si>
    <t>Mateřská škola Skřípov</t>
  </si>
  <si>
    <t>Mateřská škola Stražisko</t>
  </si>
  <si>
    <t>Mateřská škola Brodek u Prostějova, Zámecká 348</t>
  </si>
  <si>
    <t xml:space="preserve">Mateřská škola Čehovice </t>
  </si>
  <si>
    <t>Mateřská škola Čelčice</t>
  </si>
  <si>
    <t>Mateřská škola Klenovice na Hané</t>
  </si>
  <si>
    <t>Mateřská škola Malé Hradisko</t>
  </si>
  <si>
    <t>Základní škola Němčice nad Hanou, Tyršova 360</t>
  </si>
  <si>
    <t>Mateřská škola Otinoves</t>
  </si>
  <si>
    <t>Základní škola Prostějov, ul. Vl. Majakovského 1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</si>
  <si>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</si>
  <si>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</si>
  <si>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</si>
  <si>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</si>
  <si>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>Mateřská škola Vranovice-Kelčice</t>
  </si>
  <si>
    <t>Mateřská škola Hrabůvka</t>
  </si>
  <si>
    <t>Dům dětí a mládeže Hranice, Galašova 1746</t>
  </si>
  <si>
    <t>Základní škola Hustopeče nad Bečvou, Školní 223</t>
  </si>
  <si>
    <t>Mateřská škola Brodek u Přerova, Tyršova 217</t>
  </si>
  <si>
    <t>Mateřská škola Buk</t>
  </si>
  <si>
    <t>Školní jídelna Kojetín, Hanusíkova 283</t>
  </si>
  <si>
    <t>Mateřská škola Přerov, Komenského 25</t>
  </si>
  <si>
    <t>Mateřská škola Radost Přerov, Kozlovská 44</t>
  </si>
  <si>
    <t>Mateřská škola Přerov, Máchova 8</t>
  </si>
  <si>
    <t>Mateřská škola Přerov, Máchova 14</t>
  </si>
  <si>
    <t>Mateřská škola Přerov, U tenisu 2</t>
  </si>
  <si>
    <t>Základní škola Přerov, Trávník 27</t>
  </si>
  <si>
    <t>Základní škola Přerov, U tenisu 4</t>
  </si>
  <si>
    <t>Mateřská škola Sušice</t>
  </si>
  <si>
    <t>Mateřská škola Loštice, Trávník</t>
  </si>
  <si>
    <t>Základní škola Mohelnice, Vodní 27</t>
  </si>
  <si>
    <t>Základní škola Ruda nad Moravou</t>
  </si>
  <si>
    <t>Mateřská škola Sluníčko Šumperk, Evaldova 25</t>
  </si>
  <si>
    <t>Mateřská škola Pohádka Zábřeh, ČSA 13</t>
  </si>
  <si>
    <t>Základní škola Zábřeh, B. Němcové 15</t>
  </si>
  <si>
    <t>Celkem obecní školství Olomouckého kraje</t>
  </si>
  <si>
    <t>ÚZ 33 353</t>
  </si>
  <si>
    <t>Mateřská škola Vícov</t>
  </si>
  <si>
    <t>ZŠ a MŠ Bělkovice-Lašťany</t>
  </si>
  <si>
    <t>ZŠ a MŠ Blatec</t>
  </si>
  <si>
    <t>ZŠ a MŠ Bohuňovice</t>
  </si>
  <si>
    <t>ZŠ a MŠ Bystročice</t>
  </si>
  <si>
    <t>ZŠ a MŠ Grygov</t>
  </si>
  <si>
    <t>ZŠ a MŠ Horka nad Moravou, Lidická 9</t>
  </si>
  <si>
    <t>ZŠ a MŠ Charváty</t>
  </si>
  <si>
    <t>ZŠ a MŠ Kožušany-Tážaly</t>
  </si>
  <si>
    <t>ZŠ a MŠ Křelov, Lipové nám. 18</t>
  </si>
  <si>
    <t>ZŠ a MŠ Lutín, Školní 80</t>
  </si>
  <si>
    <t>ZŠ a MŠ Majetín, Školní 126</t>
  </si>
  <si>
    <t>ZŠ a MŠ Olomouc, Demlova 18</t>
  </si>
  <si>
    <t>ZŠ a MŠ Olomouc, Dvorského 33</t>
  </si>
  <si>
    <t>Fakultní základní škola Olomouc, Hálkova 4</t>
  </si>
  <si>
    <t>ZŠ a MŠ Olomouc, Náves Svobody 41</t>
  </si>
  <si>
    <t>ZŠ a MŠ Olomouc, Nedvědova 17</t>
  </si>
  <si>
    <t>ZŠ a MŠ Olomouc-Nemilany, Raisova 1</t>
  </si>
  <si>
    <t>Fakultní ZŠ a MŠ Olomouc, Rožňavská 21</t>
  </si>
  <si>
    <t>ZŠ a MŠ Olomouc, Řezníčkova 1</t>
  </si>
  <si>
    <t>ZŠ a MŠ Přáslavice</t>
  </si>
  <si>
    <t>ZŠ a MŠ Jindřichov</t>
  </si>
  <si>
    <t>Základní škola Bludov, Nová Dědina 368</t>
  </si>
  <si>
    <t>ZŠ a MŠ Nový Malín</t>
  </si>
  <si>
    <t>ZŠ a MŠ Olšany</t>
  </si>
  <si>
    <t>ZŠ a MŠ Vikýřovice</t>
  </si>
  <si>
    <t>ZŠ a MŠ Hoštejn</t>
  </si>
  <si>
    <t>ZŠ a MŠ Zvole</t>
  </si>
  <si>
    <t>ZŠ, MŠ, ŠJ a ŠD Bouzov</t>
  </si>
  <si>
    <t>ZŠ a MŠ Náklo</t>
  </si>
  <si>
    <t>ZŠ a MŠ Pňovice</t>
  </si>
  <si>
    <t>ZŠ a MŠ Hvozd u Prostějova</t>
  </si>
  <si>
    <t>ZŠ a MŠ Kladky</t>
  </si>
  <si>
    <t xml:space="preserve">ZŠ a MŠ Bedihošť </t>
  </si>
  <si>
    <t>ZŠ a MŠ Čechy pod  Kosířem, Komenského 5</t>
  </si>
  <si>
    <t>ZŠ a MŠ Olšany u Prostějova</t>
  </si>
  <si>
    <t>ZŠ npor. letectva J. Františka a MŠ Otaslavice</t>
  </si>
  <si>
    <t>ZŠ a MŠ Prostějov, Melantrichova ul. 60</t>
  </si>
  <si>
    <t>ZŠ a MŠ Prostějov, Palackého třída 14</t>
  </si>
  <si>
    <t>ZŠ a MŠ Určice</t>
  </si>
  <si>
    <t>Mateřská škola Víceměřice</t>
  </si>
  <si>
    <t>Mateřská škola Bukovany</t>
  </si>
  <si>
    <t>ZŠ a MŠ Drahanovice</t>
  </si>
  <si>
    <t>Základní škola Hlubočky, Olomoucká 116</t>
  </si>
  <si>
    <t>Fakultní základní škola Olomouc, Tererovo nám. 1</t>
  </si>
  <si>
    <t>Základní škola Uničov, Pionýrů 685</t>
  </si>
  <si>
    <t>Základní škola Klenovice na Hané</t>
  </si>
  <si>
    <t>ZŠ a MŠ Prostějov, Kollárova ul. 4</t>
  </si>
  <si>
    <t>Základní škola Dřevohostice, Školní 355</t>
  </si>
  <si>
    <t>Základní škola Bohutín</t>
  </si>
  <si>
    <t>Základní škola Zdeny Kaprálové a MŠ Vrbátky</t>
  </si>
  <si>
    <t>Základní škola Jeseník, Nábřežní 413</t>
  </si>
  <si>
    <t>Základní škola Litovel, Jungmannova 655</t>
  </si>
  <si>
    <t>Základní škola Olomouc, Fr. Stupky 16</t>
  </si>
  <si>
    <t>Základní škola Velký Týnec</t>
  </si>
  <si>
    <t>Základní škola Šternberk, nám. Svobody 3</t>
  </si>
  <si>
    <t>Základní škola Plumlov, Rudé armády 300</t>
  </si>
  <si>
    <t>Mateřská škola Přerov, Lešetínská 5</t>
  </si>
  <si>
    <t>Základní škola Přerov, Želatovská 8</t>
  </si>
  <si>
    <t>Základní škola Šumperk, dr. E. Beneše 1</t>
  </si>
  <si>
    <t>Základní škola Šumperk, Sluneční 38</t>
  </si>
  <si>
    <t>Základní škola Šumperk, Vrchlického 22</t>
  </si>
  <si>
    <t>ZŠ a MŠ Ptení</t>
  </si>
  <si>
    <t>ZŠ a MŠ Sudkov</t>
  </si>
  <si>
    <t xml:space="preserve">ZŠ a MŠ Vřesovice </t>
  </si>
  <si>
    <t>Základní škola Olomouc, Zeyerova 28</t>
  </si>
  <si>
    <t>Mateřská škola Šternberk, Komenského 44</t>
  </si>
  <si>
    <t>Základní škola Bohuslavice</t>
  </si>
  <si>
    <t>Mateřská škola Držovice</t>
  </si>
  <si>
    <t xml:space="preserve">ZŠ a MŠ Kostelec na Hané </t>
  </si>
  <si>
    <t xml:space="preserve">Mateřská škola Mořice </t>
  </si>
  <si>
    <t>Základní škola Prostějov, ul. E. Valenty 52</t>
  </si>
  <si>
    <t xml:space="preserve">ZŠ a MŠ Rozstání </t>
  </si>
  <si>
    <t>Základní škola Lipník nad Bečvou, Osecká 315</t>
  </si>
  <si>
    <t>Základní škola Brodek u Přerova, Majetínská 275</t>
  </si>
  <si>
    <t>Mateřská škola Kojetín, Hanusíkova 10</t>
  </si>
  <si>
    <t>Základní škola Přerov, Svisle 13</t>
  </si>
  <si>
    <t>Mateřská škola Želatovice</t>
  </si>
  <si>
    <t xml:space="preserve">Základní škola Loštice, Komenského 17 </t>
  </si>
  <si>
    <t xml:space="preserve">ZŠ a MŠ Hanušovice, Hlavní 145 </t>
  </si>
  <si>
    <t xml:space="preserve">ZŠ a MŠ Staré Město, Nádražní 77 </t>
  </si>
  <si>
    <t xml:space="preserve">Základní škola a mateřská škola Údolí Desné </t>
  </si>
  <si>
    <t xml:space="preserve">ZŠ a MŠ Jedlí </t>
  </si>
  <si>
    <t xml:space="preserve">Základní škola Zábřeh, Školská 11 </t>
  </si>
  <si>
    <t>v Kč</t>
  </si>
  <si>
    <t>Základní umělecká škola Javorník</t>
  </si>
  <si>
    <t xml:space="preserve">Základní škola Mikulovice, Hlavní 346 </t>
  </si>
  <si>
    <t xml:space="preserve">Základní škola Vápenná </t>
  </si>
  <si>
    <t xml:space="preserve">Mateřská škola Velké Kunětice </t>
  </si>
  <si>
    <t xml:space="preserve">Mateřská škola Štěpánov-Moravská Huzová </t>
  </si>
  <si>
    <t xml:space="preserve">Masarykova ZŠ a MŠ Velká Bystřice, 8. května 67 </t>
  </si>
  <si>
    <t xml:space="preserve">ZŠ a MŠ Čelechovice na Hané, U sokolovny 275 </t>
  </si>
  <si>
    <t xml:space="preserve">Mateřská škola Stařechovice </t>
  </si>
  <si>
    <t xml:space="preserve">Mateřská škola Bezuchov </t>
  </si>
  <si>
    <t xml:space="preserve">Základní škola Bochoř, Školní 213/13 </t>
  </si>
  <si>
    <t xml:space="preserve">Mateřská škola Tučín </t>
  </si>
  <si>
    <t xml:space="preserve">Mateřská škola Uhřičice </t>
  </si>
  <si>
    <t xml:space="preserve">Základní škola Mohelnice, Mlýnská 1 </t>
  </si>
  <si>
    <t xml:space="preserve">ZŠ a MŠ Bohdíkov </t>
  </si>
  <si>
    <t xml:space="preserve">ZŠ a MŠ Loučná nad Desnou </t>
  </si>
  <si>
    <t xml:space="preserve">ZŠ a MŠ Písařov </t>
  </si>
  <si>
    <t xml:space="preserve">ZŠ a MŠ Nemile </t>
  </si>
  <si>
    <t xml:space="preserve">Mateřská škola Severáček Zábřeh, Severovýchod 25 </t>
  </si>
  <si>
    <t xml:space="preserve">Základní škola Zábřeh, Severovýchod 26 </t>
  </si>
  <si>
    <t>Zařízení školního stravování Přerov, Kratochvílova 30</t>
  </si>
  <si>
    <t xml:space="preserve">Mateřská škola Nová Hradečná </t>
  </si>
  <si>
    <t xml:space="preserve">Mateřská škola Biskupice </t>
  </si>
  <si>
    <t xml:space="preserve">Mateřská škola Pivín </t>
  </si>
  <si>
    <t xml:space="preserve">Mateřská škola Lipník nad Bečvou, Na Zelince 1185 </t>
  </si>
  <si>
    <t>Dům dětí a mládeže Kojetín, Sv. Čecha 586</t>
  </si>
  <si>
    <t xml:space="preserve">Mateřská škola Drozdov </t>
  </si>
  <si>
    <t xml:space="preserve">ZŠ a MŠ Kamenná </t>
  </si>
  <si>
    <t xml:space="preserve">MŠ Kosov </t>
  </si>
  <si>
    <t xml:space="preserve">Mateřská škola Jeseník, Křížkovského 1217 </t>
  </si>
  <si>
    <t xml:space="preserve">Základní škola Olomouc, 8. května 29 </t>
  </si>
  <si>
    <t xml:space="preserve">ZŠ a MŠ Samotišky </t>
  </si>
  <si>
    <t>ZŠ a MŠ Jívová</t>
  </si>
  <si>
    <t xml:space="preserve">Mateřská škola Hluchov </t>
  </si>
  <si>
    <t xml:space="preserve">Základní škola Hrubčice </t>
  </si>
  <si>
    <t xml:space="preserve">ZŠ a MŠ Myslejovice </t>
  </si>
  <si>
    <t xml:space="preserve">Mateřská škola Milotice nad Bečvou </t>
  </si>
  <si>
    <t xml:space="preserve">Mateřská škola Rakov </t>
  </si>
  <si>
    <t xml:space="preserve">Mateřská škola Mohelnice, Hálkova 12 </t>
  </si>
  <si>
    <t xml:space="preserve">ZŠ a MŠ Ruda nad Moravou-Hrabenov, Školní 175 </t>
  </si>
  <si>
    <t xml:space="preserve">Mateřská škola Postřelmov </t>
  </si>
  <si>
    <t>Mateřská škola Suchdol-Jednov</t>
  </si>
  <si>
    <t xml:space="preserve">Mateřská škola Mírov </t>
  </si>
  <si>
    <t>ZŠ a MŠ Náměšť na Hané, Komenského 283</t>
  </si>
  <si>
    <t>Základní umělecká škola Jeseník</t>
  </si>
  <si>
    <t xml:space="preserve">Mateřská škola Široký Brod </t>
  </si>
  <si>
    <t>Mateřská škola Uhelná</t>
  </si>
  <si>
    <t xml:space="preserve">Mateřská škola Bílá Lhota </t>
  </si>
  <si>
    <t xml:space="preserve">Mateřská škola Domašov nad Bystřicí </t>
  </si>
  <si>
    <t xml:space="preserve">Mateřská škola Konice, Smetanova 202 </t>
  </si>
  <si>
    <t xml:space="preserve">ZŠ a MŠ Lipová </t>
  </si>
  <si>
    <t xml:space="preserve">Mateřská škola Raková </t>
  </si>
  <si>
    <t xml:space="preserve">Mateřská škola Šubířov </t>
  </si>
  <si>
    <t>Mateřská škola Bílovice-Lutotín</t>
  </si>
  <si>
    <t>Základní škola Krumsín</t>
  </si>
  <si>
    <t xml:space="preserve">Mateřská škola Protivanov </t>
  </si>
  <si>
    <t xml:space="preserve">ZŠ a MŠ Přemyslovice </t>
  </si>
  <si>
    <t xml:space="preserve">Mateřská škola Slatinky </t>
  </si>
  <si>
    <t xml:space="preserve">ZŠ a MŠ Smržice, Zákostelí 133 </t>
  </si>
  <si>
    <t xml:space="preserve">ZŠ a MŠ Vrchoslavice </t>
  </si>
  <si>
    <t xml:space="preserve">Mateřská škola Výkleky </t>
  </si>
  <si>
    <t xml:space="preserve">Mateřská škola Libina </t>
  </si>
  <si>
    <t xml:space="preserve">ZŠ a MŠ Brníčko </t>
  </si>
  <si>
    <t xml:space="preserve">ZŠ a MŠ Kolšov </t>
  </si>
  <si>
    <t xml:space="preserve">ZŠ a MŠ Lesnice </t>
  </si>
  <si>
    <t>Mateřská škola Šternberk, Nádražní 7</t>
  </si>
  <si>
    <t>ZŠ a MŠ Daskabát</t>
  </si>
  <si>
    <t>Mateřská škola Hlubočky, Dukelských hrdinů 220</t>
  </si>
  <si>
    <t xml:space="preserve">Mateřská škola Hlušovice </t>
  </si>
  <si>
    <t>Mateřská škola Dřevnovice</t>
  </si>
  <si>
    <t>Mateřská škola Ivaň</t>
  </si>
  <si>
    <t>Mateřská škola Němčice nad Hanou, Trávnická 201</t>
  </si>
  <si>
    <t>Základní škola Pivín</t>
  </si>
  <si>
    <t xml:space="preserve">ZŠ a MŠ Tištín </t>
  </si>
  <si>
    <t>Mateřská škola Malhotice</t>
  </si>
  <si>
    <t>Mateřská škola Špičky</t>
  </si>
  <si>
    <t>Mateřská škola Veselíčko</t>
  </si>
  <si>
    <t xml:space="preserve">Základní škola Přerov, B. Němcové 16 </t>
  </si>
  <si>
    <t>Základní škola Chromeč</t>
  </si>
  <si>
    <t>Mateřská škola Zábřeh, Strejcova 2a</t>
  </si>
  <si>
    <t>Školní jídelna Šternberk, Svatoplukova 1419/7</t>
  </si>
  <si>
    <t>Základní škola a Mateřská škola Bělá pod Pradědem</t>
  </si>
  <si>
    <t>Základní škola a Mateřská škola Skorošice</t>
  </si>
  <si>
    <t>Mateřská škola Beruška, Zlaté Hory, Nádražní 306</t>
  </si>
  <si>
    <t>Základní škola a Mateřská škola Bělotín</t>
  </si>
  <si>
    <t>Základní škola a mateřská škola Černotín</t>
  </si>
  <si>
    <t>Mateřská škola Míček, Galášova 1747, Hranice</t>
  </si>
  <si>
    <t>Základní škola a mateřská škola Hranice, Hranická 100</t>
  </si>
  <si>
    <t>Základní škola a mateřská škola Hranice, Struhlovsko</t>
  </si>
  <si>
    <t>Základní škola a mateřská škola Hranice, Šromotovo</t>
  </si>
  <si>
    <t>Základní škola a Mateřská škola Jindřichov</t>
  </si>
  <si>
    <t>Základní škola a mateřská škola Opatovice</t>
  </si>
  <si>
    <t>Základní škola a Mateřská škola Partutovice</t>
  </si>
  <si>
    <t>Mateřská škola Polom</t>
  </si>
  <si>
    <t>Základní škola a Mateřská škola Potštát</t>
  </si>
  <si>
    <t>Základní škola a mateřská škola Skalička</t>
  </si>
  <si>
    <t>Mateřská škola Pramínek Teplice nad Bečvou</t>
  </si>
  <si>
    <t>Základní škola a mateřská škola Všechovice</t>
  </si>
  <si>
    <t>Základní škola Dolní Újezd a Mateřská škola Staměřice</t>
  </si>
  <si>
    <t>Základní škola a mateřská škola Lipník nad Bečvou, ulice Hranická 511</t>
  </si>
  <si>
    <t>Základní škola a Mateřská škola Soběchleby</t>
  </si>
  <si>
    <t>Základní škola a Mateřská škola Beňov</t>
  </si>
  <si>
    <t>Mateřská škola Pramínek, Dřevohostice, Školní 367</t>
  </si>
  <si>
    <t xml:space="preserve">Základní škola a Mateřská škola Kokory </t>
  </si>
  <si>
    <t>Základní škola a Mateřská škola Křenovice</t>
  </si>
  <si>
    <t>Základní škola a mateřská škola Lobodice</t>
  </si>
  <si>
    <t>Základní škola a mateřská škola, Pavlovice u Přerova</t>
  </si>
  <si>
    <t>Základní škola a mateřská škola Polkovice</t>
  </si>
  <si>
    <t>Základní škola a Mateřská škola Prosenice</t>
  </si>
  <si>
    <t>Základní škola J. A. Komenského a Mateřská škola, Přerov-Předmostí, Hranická 14</t>
  </si>
  <si>
    <t>Základní škola a mateřská škola Rokytnice</t>
  </si>
  <si>
    <t>Základní škola a mateřská škola Stará Ves</t>
  </si>
  <si>
    <t>Základní škola a Mateřská škola Troubky</t>
  </si>
  <si>
    <t>Mateřská škola Klopina</t>
  </si>
  <si>
    <t>Základní škola a Mateřská škola Pavlov</t>
  </si>
  <si>
    <t>Základní škola a Mateřská škola Úsov</t>
  </si>
  <si>
    <t>Základní škola a Mateřská škola Černá Voda</t>
  </si>
  <si>
    <t>Základní škola a Mateřská škola Stará Červená Voda</t>
  </si>
  <si>
    <t>Mateřská škola Vlčice</t>
  </si>
  <si>
    <t>Základní škola Bílá Lhota</t>
  </si>
  <si>
    <t>ZŠ a MŠ Červenka, Komenského 31</t>
  </si>
  <si>
    <t>ZŠ a MŠ Střeň</t>
  </si>
  <si>
    <t>Základní škola Vilémov</t>
  </si>
  <si>
    <t xml:space="preserve">ZŠ a MŠ Loučany </t>
  </si>
  <si>
    <t>Fakultní ZŠ a MŠ Olomouc, Holečkova 10</t>
  </si>
  <si>
    <t xml:space="preserve">Mateřská škola Olomouc, Wolkerova 34 </t>
  </si>
  <si>
    <t>ZŠ a MŠ Babice</t>
  </si>
  <si>
    <t>ZŠ a MŠ Huzová</t>
  </si>
  <si>
    <t>ZŠ a MŠ Libavá, Náměstí 150, 783 07 Město Libavá</t>
  </si>
  <si>
    <t>Základní umělecká škola Moravský Beroun, Dvořákova 349</t>
  </si>
  <si>
    <t>Jubilejní Masarykova ZŠ a MŠ Drahany</t>
  </si>
  <si>
    <t>ZŠ a MŠ Laškov</t>
  </si>
  <si>
    <t>Mateřská škola Ohrozim</t>
  </si>
  <si>
    <t>Mateřská škola Želeč</t>
  </si>
  <si>
    <t>Základní škola Hranice, tř. 1. máje 357</t>
  </si>
  <si>
    <t>Mateřská škola Hustopeče nad Bečvou, V zahradách 274</t>
  </si>
  <si>
    <t>Základní škola a mateřská škola Ústí</t>
  </si>
  <si>
    <t>Základní škola a mateřská škola Loučka</t>
  </si>
  <si>
    <t>Základní škola Kojetín, Svatopluka Čecha 586</t>
  </si>
  <si>
    <t>Základní škola Moravičany</t>
  </si>
  <si>
    <t>Mateřská škola Třeština</t>
  </si>
  <si>
    <t>ZŠ a MŠ Bratrušov</t>
  </si>
  <si>
    <t>ZŠ a MŠ Rovensko</t>
  </si>
  <si>
    <t xml:space="preserve">ZŠ a MŠ Svébohov </t>
  </si>
  <si>
    <t>Mateřská škola Vidnava</t>
  </si>
  <si>
    <t>Mateřská škola Žulová</t>
  </si>
  <si>
    <t>ZŠ a MŠ Cholina</t>
  </si>
  <si>
    <t>Mateřská škola Velký Týnec</t>
  </si>
  <si>
    <t>Mateřská škola Domašov u Šternberka</t>
  </si>
  <si>
    <t>Mateřská škola Moravský Beroun, nám. 9.května 595</t>
  </si>
  <si>
    <t>ZŠ a MŠ Štarnov</t>
  </si>
  <si>
    <t>Mateřská škola Šternberk, Světlov 21</t>
  </si>
  <si>
    <t>Mateřská škola Dlouhá Loučka, 1.máje 31</t>
  </si>
  <si>
    <t>Mateřská škola Paseka</t>
  </si>
  <si>
    <t>Mateřská škola Šumvald</t>
  </si>
  <si>
    <t>Mateřská škola Troubelice</t>
  </si>
  <si>
    <t>Základní škola Kralice na Hané</t>
  </si>
  <si>
    <t>ORION - SVČ Němčice nad Hanou, Tyršova 360</t>
  </si>
  <si>
    <t>Mateřská škola Prostějov, Moravská ul. 30</t>
  </si>
  <si>
    <t>Mateřská škola Prostějov, Partyzánská ul. 34</t>
  </si>
  <si>
    <t>Mateřská škola Pohádka, Palackého, Hranice</t>
  </si>
  <si>
    <t>Mateřská škola Sluníčko, Plynárenská 1791, Hranice</t>
  </si>
  <si>
    <t>Mateřská škola Citov</t>
  </si>
  <si>
    <t>Mateřská škola Přerov-Újezdec, Hlavní 61</t>
  </si>
  <si>
    <t>Mateřská škola Mohelnice, Na zámečku 10</t>
  </si>
  <si>
    <t>Mateřská škola Bohutín</t>
  </si>
  <si>
    <t>ZŠ a MŠ Bušín</t>
  </si>
  <si>
    <t>Mateřská škola Malá Morava, Vysoký potok</t>
  </si>
  <si>
    <t>Mateřská škola Pohádka Šumperk, Nerudova 4b</t>
  </si>
  <si>
    <t>ZŠ a MŠ Horní Studénky</t>
  </si>
  <si>
    <t>ZŠ a MŠ Leština, 7. května 134</t>
  </si>
  <si>
    <t>ZŠ a MŠ Lukavice</t>
  </si>
  <si>
    <t>ZŠ a MŠ Zábřeh, R. Pavlů 4, Skalička</t>
  </si>
  <si>
    <t xml:space="preserve">Školní jídelna Zábřeh, B. Němcové 15 </t>
  </si>
  <si>
    <t>MŠ a ZŠ Slatinice</t>
  </si>
  <si>
    <t>Reálné gymnázium a základní škola Otto Wichterleho Prostějov, Studentská 2</t>
  </si>
  <si>
    <t>MŠ a ZŠ Věrovany</t>
  </si>
  <si>
    <t>Schválený rozpočet roku 2024</t>
  </si>
  <si>
    <t>Úpravy rozpočtu v roce 2024</t>
  </si>
  <si>
    <t>Konečný rozpočet roku 2024</t>
  </si>
  <si>
    <t>Rozpis upraveného rozpočtu přímých nákladů na rok 2024 na jednotlivé školy
a školská zařízení zřizovaná obcemi na území Olomouckého kraje</t>
  </si>
  <si>
    <t>Poznámka:</t>
  </si>
  <si>
    <r>
      <t xml:space="preserve">    *) </t>
    </r>
    <r>
      <rPr>
        <sz val="10"/>
        <rFont val="Arial"/>
        <family val="2"/>
        <charset val="238"/>
      </rPr>
      <t>školy, kterým byl rozpočet snížen z důvodu ukončení podpůrného opatření</t>
    </r>
  </si>
  <si>
    <r>
      <t xml:space="preserve"> ****) </t>
    </r>
    <r>
      <rPr>
        <sz val="10"/>
        <rFont val="Arial"/>
        <family val="2"/>
        <charset val="238"/>
      </rPr>
      <t>školy, kterým byl rozpočet snížen z důvodu organizačních změn</t>
    </r>
  </si>
  <si>
    <r>
      <t xml:space="preserve">   **) </t>
    </r>
    <r>
      <rPr>
        <sz val="10"/>
        <rFont val="Arial"/>
        <family val="2"/>
        <charset val="238"/>
      </rPr>
      <t>školská zařízení, kterým byl rozpočet snížen z důvodu poklesu výkonů od 1. 9. 2024</t>
    </r>
  </si>
  <si>
    <r>
      <t xml:space="preserve"> *****) </t>
    </r>
    <r>
      <rPr>
        <sz val="10"/>
        <rFont val="Arial"/>
        <family val="2"/>
        <charset val="238"/>
      </rPr>
      <t>školy, kterým byly upraveny závazné ukazatele</t>
    </r>
  </si>
  <si>
    <t>ZŠ a MŠ Žerotín *****)</t>
  </si>
  <si>
    <t>Základní škola Šternberk, Svatoplukova 7 *)</t>
  </si>
  <si>
    <t>Základní škola Šternberk, Dr. Hrubého 2 *)</t>
  </si>
  <si>
    <t>ZŠ a MŠ Mladějovice *) *****)</t>
  </si>
  <si>
    <t>Mateřská škola Lužice *)</t>
  </si>
  <si>
    <t>Základní škola Dlouhá Loučka, Šumvaldská 220 *)</t>
  </si>
  <si>
    <t>ZŠ a MŠ Medlov *)</t>
  </si>
  <si>
    <t>Základní škola Šumvald *)</t>
  </si>
  <si>
    <t>ZŠ a MŠ Újezd *)</t>
  </si>
  <si>
    <t>Základní škola Uničov, U stadionu 849*)</t>
  </si>
  <si>
    <t>Mateřská škola Uničov, Komenského 680 *)</t>
  </si>
  <si>
    <t>Mateřská škola Horní Újezd *)</t>
  </si>
  <si>
    <t>Školní jídelna Hranice, tř. 1. máje 353 *****)</t>
  </si>
  <si>
    <t>Mateřská škola Čtyřlístek Milenov *****)</t>
  </si>
  <si>
    <t>Základní škola a mateřská škola Olšovec *)</t>
  </si>
  <si>
    <t>Mateřská škola Paršovice *)</t>
  </si>
  <si>
    <t>Základní škola a mateřská škola Střítež nad Ludinou *) *****)</t>
  </si>
  <si>
    <t>Školní jídelna Zábřeh, Severovýchod 26 ****)</t>
  </si>
  <si>
    <t>ZŠ a MŠ Bohuslavice *)</t>
  </si>
  <si>
    <t>ZŠ a MŠ Dubicko, Zábřežská 143 *)</t>
  </si>
  <si>
    <t>ZŠ a MŠ Hrabová *)</t>
  </si>
  <si>
    <t>ZŠ a MŠ Jestřebí *)</t>
  </si>
  <si>
    <t>Základní škola Postřelmov *)</t>
  </si>
  <si>
    <t>MŠ Postřelmůvek *)</t>
  </si>
  <si>
    <t>ZŠ a MŠ Rájec *****)</t>
  </si>
  <si>
    <t>ZŠ a MŠ Rohle *****)</t>
  </si>
  <si>
    <t>Základní škola Štíty, Školní 98 *)</t>
  </si>
  <si>
    <t>Mateřská škola Zábřeh, Zahradní 20 *****)</t>
  </si>
  <si>
    <t>ZŠ a MŠ Bystrovany *) *****)</t>
  </si>
  <si>
    <t>ZŠ a MŠ Dolany *) *****)</t>
  </si>
  <si>
    <t>Základní škola Doloplazy *) *****)</t>
  </si>
  <si>
    <t>ZŠ a MŠ Dub nad Moravou *)</t>
  </si>
  <si>
    <t>Mateřská škola Hlubočky, Boční 437 *)</t>
  </si>
  <si>
    <t>ZŠ a MŠ Hněvotín *) *****)</t>
  </si>
  <si>
    <t>Mateřská škola Krčmaň *****)</t>
  </si>
  <si>
    <t>Mateřská škola Luběnice *)</t>
  </si>
  <si>
    <t>ZŠ a MŠ Olomouc, M. Gorkého 39 *) *****)</t>
  </si>
  <si>
    <t>ZŠ a MŠ Olomouc, Svatoplukova 11 *)</t>
  </si>
  <si>
    <t>Základní škola Olomouc, tř. Spojenců 8 *) *****)</t>
  </si>
  <si>
    <t>Mateřská škola Olomouc, Dělnická 17b *)</t>
  </si>
  <si>
    <t>Mateřská škola Olomouc, Helsinská 11 *) *****)</t>
  </si>
  <si>
    <t>Mateřská škola Olomouc, I. Herrmanna 1 *****)</t>
  </si>
  <si>
    <t>Mateřská škola Olomouc, kpt. Nálepky 10 *)</t>
  </si>
  <si>
    <t>Mateřská škola Olomouc, Michalské stromořadí 11 *)</t>
  </si>
  <si>
    <t>Mateřská škola Olomouc, Škrétova 2 *)</t>
  </si>
  <si>
    <t>Mateřská škola Olomouc, Zeyerova 23 *)</t>
  </si>
  <si>
    <t>ZŠ a MŠ Příkazy *)</t>
  </si>
  <si>
    <t>ZŠ a MŠ Skrbeň *) *****)</t>
  </si>
  <si>
    <t>Mateřská škola Suchonice *)</t>
  </si>
  <si>
    <t>ZŠ a MŠ Těšetice *)</t>
  </si>
  <si>
    <t>ZŠ a MŠ Tršice *)</t>
  </si>
  <si>
    <t>Mateřská škola Ústín *)</t>
  </si>
  <si>
    <t>ZŠ a MŠ Velký Újezd *)</t>
  </si>
  <si>
    <r>
      <t xml:space="preserve">  ***) </t>
    </r>
    <r>
      <rPr>
        <sz val="10"/>
        <rFont val="Arial"/>
        <family val="2"/>
        <charset val="238"/>
      </rPr>
      <t>školy, které byly v roce 2024 sloučeny s jinou školou</t>
    </r>
  </si>
  <si>
    <t>Mateřská škola Bochoř, Náves 16 ***)</t>
  </si>
  <si>
    <t>Základní škola a mateřská škola Domaželice *)</t>
  </si>
  <si>
    <t>Základní škola Horní Moštěnice, Pod Vinohrady 30 *****)</t>
  </si>
  <si>
    <t>Základní škola a Mateřská škola Měrovice nad Hanou ****)</t>
  </si>
  <si>
    <t>Základní škola Kojetín, náměstí Míru 83 *)</t>
  </si>
  <si>
    <t>Základní škola a Mateřská škola Lazníky *)</t>
  </si>
  <si>
    <t>Mateřská škola Včelka, Líšná *)</t>
  </si>
  <si>
    <t>Mateřská škola Přerov, Dvořákova 23 *)</t>
  </si>
  <si>
    <t>Mateřská škola Přerov, Kouřilkova 2 *****)</t>
  </si>
  <si>
    <t>Mateřská škola Přerov, Kratochvílova 19 *)</t>
  </si>
  <si>
    <t>Mateřská škola Přerov, Optiky 14 *)</t>
  </si>
  <si>
    <t>Základní škola Přerov, Za mlýnem 1 *****)</t>
  </si>
  <si>
    <t>Základní škola Přerov, Velká Dlážka 5 *)</t>
  </si>
  <si>
    <t>Základní škola a Slaměníkova mateřská škola Radslavice *)</t>
  </si>
  <si>
    <t>Základní škola a Mateřská škola Tovačov *****)</t>
  </si>
  <si>
    <t>Základní škola a Mateřská škola Vlkoš *)</t>
  </si>
  <si>
    <t>Základní škola Želatovice *) *****)</t>
  </si>
  <si>
    <t>Základní škola a mateřská škola Bernartice, okres Jeseník *) *****)</t>
  </si>
  <si>
    <t>Mateřská škola Česká Ves, Jesenická 98 *)</t>
  </si>
  <si>
    <t>Mateřská škola Javorník, Míru 356 *) *****)</t>
  </si>
  <si>
    <t>Mateřská škola Kopretina Jeseník, Tyršova 307 *)</t>
  </si>
  <si>
    <t>Mateřská škola Jeseník, Karla Čapka *****)</t>
  </si>
  <si>
    <t>Středisko volného času DUHA Jeseník *****)</t>
  </si>
  <si>
    <t>Základní škola a Mateřská škola Kobylá nad Vidnavkou *)</t>
  </si>
  <si>
    <t>Základní škola a mateřská škola J. Schrotha, Lipová - lázně *) *****)</t>
  </si>
  <si>
    <t>Základní škola a Mateřská škola Písečná u Jeseníku *)</t>
  </si>
  <si>
    <t>Základní škola a Mateřská škola Supíkovice *) *****)</t>
  </si>
  <si>
    <t>Mateřská škola Vápenná *****)</t>
  </si>
  <si>
    <t>Mateřská škola Velká Kraš *)</t>
  </si>
  <si>
    <t>Základní škola Vidnava *)</t>
  </si>
  <si>
    <t>ZŠ a MŠ Haňovice *)</t>
  </si>
  <si>
    <t>Mateřská škola Litovel, Frištenského 917 *) *****)</t>
  </si>
  <si>
    <t>Mateřská škola Litovel, Gemerská 506 *) *****)</t>
  </si>
  <si>
    <t>ZŠ a MŠ Litovel, Nasobůrky 91 *) *****)</t>
  </si>
  <si>
    <t>Základní škola Litovel, Vítězná 1250 *) *****)</t>
  </si>
  <si>
    <t>Školní jídelna Litovel, Studentů 91 *****)</t>
  </si>
  <si>
    <t>ZŠ a MŠ Luká *)</t>
  </si>
  <si>
    <t>ZŠ a MŠ Senice na Hané, Žižkov 300 *)</t>
  </si>
  <si>
    <t>Mateřská škola Slavětín *****)</t>
  </si>
  <si>
    <t>Mateřská škola Vilémov *****)</t>
  </si>
  <si>
    <t>ZŠ a MŠ T. G. Masaryka Brodek u Konice *)</t>
  </si>
  <si>
    <t>Masarykova jubilejní ZŠ a MŠ Horní Štěpánov *) *****)</t>
  </si>
  <si>
    <t>Základní škola Brodek u Prostějova, Císařská 65 *) *****)</t>
  </si>
  <si>
    <t>Mateřská škola Dobromilice *)</t>
  </si>
  <si>
    <t>Mateřská škola Hrubčice *)</t>
  </si>
  <si>
    <t>Mateřská škola Kralice na Hané *)</t>
  </si>
  <si>
    <t>ZŠ a MŠ Mostkovice *) *****)</t>
  </si>
  <si>
    <t>Základní umělecká škola Němčice nad Hanou, Komenského nám. 168 *****)</t>
  </si>
  <si>
    <t>Masarykova ZŠ a MŠ Nezamyslice, 1. máje 234 *) *****)</t>
  </si>
  <si>
    <t>Mateřská škola Niva *)</t>
  </si>
  <si>
    <t>ZŠ a MŠ Pěnčín *)</t>
  </si>
  <si>
    <t>Mateřská škola Plumlov , Na stráži 512 *)</t>
  </si>
  <si>
    <t>Základní umělecká škola Plumlov, Na aleji 44 *****)</t>
  </si>
  <si>
    <t>Základní škola Prostějov, ul. dr. Horáka 24 *) *****)</t>
  </si>
  <si>
    <t>ZŠ a MŠ Jana Železného Prostějov, sídliště Svobody 3578/79 *) *****)</t>
  </si>
  <si>
    <t>Základní umělecká škola Vladimíra Ambrose Prostějov, Kravařova 14 *****)</t>
  </si>
  <si>
    <t>Sportcentrum Dům dětí a mládeže Prostějov, Olympijská 4 *****)</t>
  </si>
  <si>
    <t>Základní škola Protivanov *) *****)</t>
  </si>
  <si>
    <t>Základní škola a mateřská škola Jezernice *) *****)</t>
  </si>
  <si>
    <t>Gymnázium Lipník nad Bečvou, Komenského sady 62 *****)</t>
  </si>
  <si>
    <t>Základní škola a Mateřská škola Osek nad Bečvou *) *****)</t>
  </si>
  <si>
    <t>Základní škola a Mateřská škola Týn nad Bečvou *) *****)</t>
  </si>
  <si>
    <t>Základní umělecká škola Loštice, Trávník 596 *****)</t>
  </si>
  <si>
    <t>Základní škola a Mateřská škola Maletín *)</t>
  </si>
  <si>
    <t>Mateřská škola Moravičany *****)</t>
  </si>
  <si>
    <t>Mateřská škola Chromeč *****)</t>
  </si>
  <si>
    <t>Mateřská škola Bludov, Polní 502 *)</t>
  </si>
  <si>
    <t>ZŠ a MŠ Hrabišín *) *****)</t>
  </si>
  <si>
    <t>Základní škola Libina *) *****)</t>
  </si>
  <si>
    <t>ZŠ a MŠ Dolní Studénky *) *****)</t>
  </si>
  <si>
    <t>ZŠ a MŠ Oskava *) *****)</t>
  </si>
  <si>
    <t>Mateřská škola Ruda nad Moravou, Dlouhá 195 *****)</t>
  </si>
  <si>
    <t>Základní škola Šumperk, 8. května 63 *)</t>
  </si>
  <si>
    <t>Základní škola Šumperk, Šumavská 21 *) *****)</t>
  </si>
  <si>
    <t>SVČ a ZpDVPP Doris Šumperk, Komenského 9 *)</t>
  </si>
  <si>
    <t>ZŠ s MŠ Velké Losiny, Osvobození 350 *)</t>
  </si>
  <si>
    <t>Mateřská škola Veselá školka Šumperk, Prievidzská 1 *) ****)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</si>
</sst>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  <font>
      <sz val="8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5">
    <xf numFmtId="0" fontId="0" fillId="0" borderId="0" xfId="0"/>
    <xf numFmtId="0" fontId="1" fillId="0" borderId="0" xfId="0" applyFont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/>
    <xf numFmtId="0" fontId="7" fillId="0" borderId="0" xfId="0" applyFont="1" applyAlignment="1">
      <alignment horizontal="right"/>
    </xf>
    <xf numFmtId="0" fontId="7" fillId="0" borderId="2" xfId="0" applyFont="1" applyFill="1" applyBorder="1" applyAlignment="1">
      <alignment vertical="center" wrapText="1"/>
    </xf>
    <xf numFmtId="0" fontId="11" fillId="0" borderId="0" xfId="0" applyFont="1"/>
    <xf numFmtId="0" fontId="7" fillId="0" borderId="5" xfId="0" applyFont="1" applyBorder="1" applyAlignment="1">
      <alignment horizontal="center" vertical="center" wrapText="1"/>
    </xf>
    <xf numFmtId="3" fontId="7" fillId="0" borderId="6" xfId="0" applyNumberFormat="1" applyFont="1" applyBorder="1" applyAlignment="1">
      <alignment horizontal="right" vertical="center"/>
    </xf>
    <xf numFmtId="3" fontId="7" fillId="0" borderId="6" xfId="0" applyNumberFormat="1" applyFont="1" applyBorder="1" applyAlignment="1">
      <alignment vertical="center"/>
    </xf>
    <xf numFmtId="3" fontId="7" fillId="0" borderId="8" xfId="0" applyNumberFormat="1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 wrapText="1"/>
    </xf>
    <xf numFmtId="3" fontId="7" fillId="0" borderId="10" xfId="0" applyNumberFormat="1" applyFont="1" applyBorder="1" applyAlignment="1">
      <alignment horizontal="right" vertical="center"/>
    </xf>
    <xf numFmtId="0" fontId="12" fillId="0" borderId="0" xfId="0" applyFont="1"/>
    <xf numFmtId="0" fontId="7" fillId="0" borderId="2" xfId="0" applyFont="1" applyBorder="1" applyAlignment="1">
      <alignment horizontal="left" vertical="center" wrapText="1"/>
    </xf>
    <xf numFmtId="3" fontId="7" fillId="0" borderId="7" xfId="0" applyNumberFormat="1" applyFont="1" applyBorder="1" applyAlignment="1">
      <alignment horizontal="right" vertical="center"/>
    </xf>
    <xf numFmtId="3" fontId="7" fillId="0" borderId="8" xfId="0" applyNumberFormat="1" applyFont="1" applyBorder="1" applyAlignment="1">
      <alignment vertical="center"/>
    </xf>
    <xf numFmtId="3" fontId="7" fillId="0" borderId="1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3" fontId="7" fillId="0" borderId="10" xfId="0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5" xfId="0" applyNumberFormat="1" applyFont="1" applyFill="1" applyBorder="1" applyAlignment="1">
      <alignment vertical="center"/>
    </xf>
    <xf numFmtId="3" fontId="7" fillId="2" borderId="9" xfId="0" applyNumberFormat="1" applyFont="1" applyFill="1" applyBorder="1" applyAlignment="1">
      <alignment vertical="center"/>
    </xf>
    <xf numFmtId="49" fontId="7" fillId="3" borderId="1" xfId="0" applyNumberFormat="1" applyFont="1" applyFill="1" applyBorder="1" applyAlignment="1">
      <alignment vertical="center"/>
    </xf>
    <xf numFmtId="3" fontId="7" fillId="3" borderId="5" xfId="0" applyNumberFormat="1" applyFont="1" applyFill="1" applyBorder="1" applyAlignment="1">
      <alignment vertical="center"/>
    </xf>
    <xf numFmtId="3" fontId="7" fillId="3" borderId="9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49" fontId="7" fillId="2" borderId="1" xfId="0" applyNumberFormat="1" applyFont="1" applyFill="1" applyBorder="1" applyAlignment="1">
      <alignment vertical="center" wrapText="1"/>
    </xf>
    <xf numFmtId="1" fontId="7" fillId="0" borderId="4" xfId="0" applyNumberFormat="1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9" fontId="7" fillId="4" borderId="1" xfId="0" applyNumberFormat="1" applyFont="1" applyFill="1" applyBorder="1" applyAlignment="1">
      <alignment vertical="center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" fontId="7" fillId="0" borderId="3" xfId="0" applyNumberFormat="1" applyFont="1" applyBorder="1" applyAlignment="1">
      <alignment horizontal="left"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left" vertical="center" wrapText="1"/>
    </xf>
    <xf numFmtId="0" fontId="7" fillId="0" borderId="4" xfId="1" applyFont="1" applyFill="1" applyBorder="1" applyAlignment="1">
      <alignment horizontal="left" vertical="center" wrapText="1"/>
    </xf>
    <xf numFmtId="3" fontId="7" fillId="0" borderId="12" xfId="0" applyNumberFormat="1" applyFont="1" applyBorder="1" applyAlignment="1">
      <alignment vertical="center"/>
    </xf>
    <xf numFmtId="3" fontId="7" fillId="0" borderId="7" xfId="0" applyNumberFormat="1" applyFont="1" applyBorder="1" applyAlignment="1">
      <alignment vertical="center"/>
    </xf>
    <xf numFmtId="4" fontId="7" fillId="0" borderId="8" xfId="0" applyNumberFormat="1" applyFont="1" applyBorder="1" applyAlignment="1">
      <alignment vertical="center"/>
    </xf>
    <xf numFmtId="4" fontId="7" fillId="0" borderId="8" xfId="0" applyNumberFormat="1" applyFont="1" applyBorder="1" applyAlignment="1">
      <alignment horizontal="right" vertical="center"/>
    </xf>
    <xf numFmtId="4" fontId="7" fillId="0" borderId="11" xfId="0" applyNumberFormat="1" applyFont="1" applyBorder="1" applyAlignment="1">
      <alignment vertical="center"/>
    </xf>
    <xf numFmtId="4" fontId="7" fillId="0" borderId="6" xfId="0" applyNumberFormat="1" applyFont="1" applyBorder="1" applyAlignment="1">
      <alignment vertical="center"/>
    </xf>
    <xf numFmtId="4" fontId="7" fillId="0" borderId="6" xfId="0" applyNumberFormat="1" applyFont="1" applyBorder="1" applyAlignment="1">
      <alignment horizontal="right" vertical="center"/>
    </xf>
    <xf numFmtId="4" fontId="7" fillId="0" borderId="12" xfId="0" applyNumberFormat="1" applyFont="1" applyBorder="1" applyAlignment="1">
      <alignment vertical="center"/>
    </xf>
    <xf numFmtId="4" fontId="7" fillId="0" borderId="10" xfId="0" applyNumberFormat="1" applyFont="1" applyBorder="1" applyAlignment="1">
      <alignment vertical="center"/>
    </xf>
    <xf numFmtId="4" fontId="7" fillId="0" borderId="10" xfId="0" applyNumberFormat="1" applyFont="1" applyBorder="1" applyAlignment="1">
      <alignment horizontal="right" vertical="center"/>
    </xf>
    <xf numFmtId="4" fontId="7" fillId="0" borderId="7" xfId="0" applyNumberFormat="1" applyFont="1" applyBorder="1" applyAlignment="1">
      <alignment vertical="center"/>
    </xf>
    <xf numFmtId="4" fontId="7" fillId="2" borderId="5" xfId="0" applyNumberFormat="1" applyFont="1" applyFill="1" applyBorder="1" applyAlignment="1">
      <alignment vertical="center"/>
    </xf>
    <xf numFmtId="4" fontId="7" fillId="2" borderId="9" xfId="0" applyNumberFormat="1" applyFont="1" applyFill="1" applyBorder="1" applyAlignment="1">
      <alignment vertical="center"/>
    </xf>
    <xf numFmtId="4" fontId="7" fillId="3" borderId="5" xfId="0" applyNumberFormat="1" applyFont="1" applyFill="1" applyBorder="1" applyAlignment="1">
      <alignment vertical="center"/>
    </xf>
    <xf numFmtId="4" fontId="7" fillId="3" borderId="9" xfId="0" applyNumberFormat="1" applyFont="1" applyFill="1" applyBorder="1" applyAlignment="1">
      <alignment vertical="center"/>
    </xf>
    <xf numFmtId="4" fontId="7" fillId="4" borderId="5" xfId="0" applyNumberFormat="1" applyFont="1" applyFill="1" applyBorder="1" applyAlignment="1">
      <alignment vertical="center"/>
    </xf>
    <xf numFmtId="4" fontId="7" fillId="4" borderId="9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_Lis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2"/>
  <sheetViews>
    <sheetView tabSelected="1" view="pageLayout" topLeftCell="A508" zoomScaleNormal="100" zoomScaleSheetLayoutView="75" workbookViewId="0">
      <selection activeCell="B542" sqref="B542"/>
    </sheetView>
  </sheetViews>
  <sheetFormatPr defaultColWidth="9.28515625" defaultRowHeight="12.75" x14ac:dyDescent="0.2"/>
  <cols>
    <col min="1" max="1" width="44.28515625" style="1" customWidth="1"/>
    <col min="2" max="2" width="15" style="1" customWidth="1"/>
    <col min="3" max="3" width="13.7109375" style="1" customWidth="1"/>
    <col min="4" max="4" width="14.42578125" style="1" customWidth="1"/>
    <col min="5" max="16384" width="9.28515625" style="1"/>
  </cols>
  <sheetData>
    <row r="1" spans="1:4" ht="50.25" customHeight="1" x14ac:dyDescent="0.2">
      <c r="A1" s="74" t="s">
        <v>368</v>
      </c>
      <c r="B1" s="74"/>
      <c r="C1" s="74"/>
      <c r="D1" s="74"/>
    </row>
    <row r="2" spans="1:4" ht="15.75" x14ac:dyDescent="0.25">
      <c r="A2" s="3" t="s">
        <v>103</v>
      </c>
    </row>
    <row r="3" spans="1:4" ht="14.1" customHeight="1" x14ac:dyDescent="0.2">
      <c r="A3" s="2"/>
    </row>
    <row r="4" spans="1:4" ht="14.1" customHeight="1" x14ac:dyDescent="0.2">
      <c r="A4" s="4" t="s">
        <v>0</v>
      </c>
    </row>
    <row r="5" spans="1:4" ht="14.1" customHeight="1" x14ac:dyDescent="0.2">
      <c r="A5" s="6"/>
    </row>
    <row r="6" spans="1:4" ht="14.1" customHeight="1" thickBot="1" x14ac:dyDescent="0.25">
      <c r="A6" s="4" t="s">
        <v>10</v>
      </c>
      <c r="D6" s="9" t="s">
        <v>188</v>
      </c>
    </row>
    <row r="7" spans="1:4" ht="45" customHeight="1" thickBot="1" x14ac:dyDescent="0.25">
      <c r="A7" s="7" t="s">
        <v>36</v>
      </c>
      <c r="B7" s="12" t="s">
        <v>365</v>
      </c>
      <c r="C7" s="12" t="s">
        <v>366</v>
      </c>
      <c r="D7" s="16" t="s">
        <v>367</v>
      </c>
    </row>
    <row r="8" spans="1:4" s="23" customFormat="1" ht="24" customHeight="1" x14ac:dyDescent="0.2">
      <c r="A8" s="47" t="s">
        <v>269</v>
      </c>
      <c r="B8" s="21">
        <v>21318940</v>
      </c>
      <c r="C8" s="15">
        <f>D8-B8</f>
        <v>136128</v>
      </c>
      <c r="D8" s="22">
        <v>21455068</v>
      </c>
    </row>
    <row r="9" spans="1:4" s="24" customFormat="1" ht="24" customHeight="1" x14ac:dyDescent="0.2">
      <c r="A9" s="19" t="s">
        <v>445</v>
      </c>
      <c r="B9" s="14">
        <v>9242522</v>
      </c>
      <c r="C9" s="13">
        <f t="shared" ref="C9:C45" si="0">D9-B9</f>
        <v>-341607</v>
      </c>
      <c r="D9" s="57">
        <v>8900915</v>
      </c>
    </row>
    <row r="10" spans="1:4" s="23" customFormat="1" ht="24" customHeight="1" x14ac:dyDescent="0.2">
      <c r="A10" s="19" t="s">
        <v>304</v>
      </c>
      <c r="B10" s="14">
        <v>5593847</v>
      </c>
      <c r="C10" s="13">
        <f t="shared" si="0"/>
        <v>38918</v>
      </c>
      <c r="D10" s="57">
        <v>5632765</v>
      </c>
    </row>
    <row r="11" spans="1:4" s="23" customFormat="1" ht="24" customHeight="1" x14ac:dyDescent="0.2">
      <c r="A11" s="19" t="s">
        <v>446</v>
      </c>
      <c r="B11" s="14">
        <v>2862305</v>
      </c>
      <c r="C11" s="13">
        <f t="shared" si="0"/>
        <v>-77805</v>
      </c>
      <c r="D11" s="57">
        <v>2784500</v>
      </c>
    </row>
    <row r="12" spans="1:4" s="23" customFormat="1" ht="24" customHeight="1" x14ac:dyDescent="0.2">
      <c r="A12" s="19" t="s">
        <v>37</v>
      </c>
      <c r="B12" s="14">
        <v>4197523</v>
      </c>
      <c r="C12" s="13">
        <f t="shared" si="0"/>
        <v>0</v>
      </c>
      <c r="D12" s="57">
        <v>4197523</v>
      </c>
    </row>
    <row r="13" spans="1:4" s="23" customFormat="1" ht="24" customHeight="1" x14ac:dyDescent="0.2">
      <c r="A13" s="19" t="s">
        <v>38</v>
      </c>
      <c r="B13" s="14">
        <v>32928782</v>
      </c>
      <c r="C13" s="13">
        <f t="shared" si="0"/>
        <v>564950</v>
      </c>
      <c r="D13" s="57">
        <v>33493732</v>
      </c>
    </row>
    <row r="14" spans="1:4" s="23" customFormat="1" ht="24" customHeight="1" x14ac:dyDescent="0.2">
      <c r="A14" s="19" t="s">
        <v>447</v>
      </c>
      <c r="B14" s="14">
        <v>6809348</v>
      </c>
      <c r="C14" s="13">
        <f t="shared" si="0"/>
        <v>-272463</v>
      </c>
      <c r="D14" s="57">
        <v>6536885</v>
      </c>
    </row>
    <row r="15" spans="1:4" s="23" customFormat="1" ht="24" customHeight="1" x14ac:dyDescent="0.2">
      <c r="A15" s="19" t="s">
        <v>39</v>
      </c>
      <c r="B15" s="14">
        <v>6332997</v>
      </c>
      <c r="C15" s="13">
        <f t="shared" si="0"/>
        <v>9730</v>
      </c>
      <c r="D15" s="57">
        <v>6342727</v>
      </c>
    </row>
    <row r="16" spans="1:4" s="23" customFormat="1" ht="24" customHeight="1" x14ac:dyDescent="0.2">
      <c r="A16" s="19" t="s">
        <v>40</v>
      </c>
      <c r="B16" s="14">
        <v>30458156</v>
      </c>
      <c r="C16" s="13">
        <f t="shared" si="0"/>
        <v>196590</v>
      </c>
      <c r="D16" s="57">
        <v>30654746</v>
      </c>
    </row>
    <row r="17" spans="1:4" s="23" customFormat="1" ht="24" customHeight="1" x14ac:dyDescent="0.2">
      <c r="A17" s="19" t="s">
        <v>189</v>
      </c>
      <c r="B17" s="14">
        <v>7695073</v>
      </c>
      <c r="C17" s="13">
        <f t="shared" si="0"/>
        <v>0</v>
      </c>
      <c r="D17" s="57">
        <v>7695073</v>
      </c>
    </row>
    <row r="18" spans="1:4" s="23" customFormat="1" ht="24" customHeight="1" x14ac:dyDescent="0.2">
      <c r="A18" s="19" t="s">
        <v>217</v>
      </c>
      <c r="B18" s="14">
        <v>9014944</v>
      </c>
      <c r="C18" s="13">
        <f t="shared" si="0"/>
        <v>80834</v>
      </c>
      <c r="D18" s="57">
        <v>9095778</v>
      </c>
    </row>
    <row r="19" spans="1:4" s="23" customFormat="1" ht="24" customHeight="1" x14ac:dyDescent="0.2">
      <c r="A19" s="19" t="s">
        <v>41</v>
      </c>
      <c r="B19" s="14">
        <v>5555925</v>
      </c>
      <c r="C19" s="13">
        <f t="shared" si="0"/>
        <v>81159</v>
      </c>
      <c r="D19" s="57">
        <v>5637084</v>
      </c>
    </row>
    <row r="20" spans="1:4" s="23" customFormat="1" ht="24" customHeight="1" x14ac:dyDescent="0.2">
      <c r="A20" s="19" t="s">
        <v>448</v>
      </c>
      <c r="B20" s="14">
        <v>13831429</v>
      </c>
      <c r="C20" s="13">
        <f t="shared" si="0"/>
        <v>-9730</v>
      </c>
      <c r="D20" s="57">
        <v>13821699</v>
      </c>
    </row>
    <row r="21" spans="1:4" s="23" customFormat="1" ht="24" customHeight="1" x14ac:dyDescent="0.2">
      <c r="A21" s="19" t="s">
        <v>449</v>
      </c>
      <c r="B21" s="14">
        <v>7785913</v>
      </c>
      <c r="C21" s="13">
        <f t="shared" si="0"/>
        <v>-255</v>
      </c>
      <c r="D21" s="57">
        <v>7785658</v>
      </c>
    </row>
    <row r="22" spans="1:4" s="23" customFormat="1" ht="24" customHeight="1" x14ac:dyDescent="0.2">
      <c r="A22" s="19" t="s">
        <v>155</v>
      </c>
      <c r="B22" s="14">
        <v>65400226</v>
      </c>
      <c r="C22" s="13">
        <f t="shared" si="0"/>
        <v>2707938</v>
      </c>
      <c r="D22" s="57">
        <v>68108164</v>
      </c>
    </row>
    <row r="23" spans="1:4" s="23" customFormat="1" ht="24" customHeight="1" x14ac:dyDescent="0.2">
      <c r="A23" s="19" t="s">
        <v>232</v>
      </c>
      <c r="B23" s="14">
        <v>27476767</v>
      </c>
      <c r="C23" s="13">
        <f t="shared" si="0"/>
        <v>0</v>
      </c>
      <c r="D23" s="57">
        <v>27476767</v>
      </c>
    </row>
    <row r="24" spans="1:4" s="23" customFormat="1" ht="24" customHeight="1" x14ac:dyDescent="0.2">
      <c r="A24" s="19" t="s">
        <v>450</v>
      </c>
      <c r="B24" s="14">
        <v>9679302</v>
      </c>
      <c r="C24" s="13">
        <f t="shared" si="0"/>
        <v>-2000</v>
      </c>
      <c r="D24" s="57">
        <v>9677302</v>
      </c>
    </row>
    <row r="25" spans="1:4" s="23" customFormat="1" ht="24" customHeight="1" x14ac:dyDescent="0.2">
      <c r="A25" s="19" t="s">
        <v>451</v>
      </c>
      <c r="B25" s="14">
        <v>6598949</v>
      </c>
      <c r="C25" s="13">
        <f t="shared" si="0"/>
        <v>-106357</v>
      </c>
      <c r="D25" s="57">
        <v>6492592</v>
      </c>
    </row>
    <row r="26" spans="1:4" s="23" customFormat="1" ht="24" customHeight="1" x14ac:dyDescent="0.2">
      <c r="A26" s="19" t="s">
        <v>452</v>
      </c>
      <c r="B26" s="14">
        <v>24912462</v>
      </c>
      <c r="C26" s="13">
        <f t="shared" si="0"/>
        <v>-312294</v>
      </c>
      <c r="D26" s="57">
        <v>24600168</v>
      </c>
    </row>
    <row r="27" spans="1:4" s="23" customFormat="1" ht="24" customHeight="1" x14ac:dyDescent="0.2">
      <c r="A27" s="19" t="s">
        <v>233</v>
      </c>
      <c r="B27" s="14">
        <v>3158722</v>
      </c>
      <c r="C27" s="13">
        <f t="shared" si="0"/>
        <v>0</v>
      </c>
      <c r="D27" s="57">
        <v>3158722</v>
      </c>
    </row>
    <row r="28" spans="1:4" s="23" customFormat="1" ht="24" customHeight="1" x14ac:dyDescent="0.2">
      <c r="A28" s="19" t="s">
        <v>42</v>
      </c>
      <c r="B28" s="14">
        <v>9222609</v>
      </c>
      <c r="C28" s="13">
        <f t="shared" si="0"/>
        <v>39355</v>
      </c>
      <c r="D28" s="57">
        <v>9261964</v>
      </c>
    </row>
    <row r="29" spans="1:4" s="23" customFormat="1" ht="24" customHeight="1" x14ac:dyDescent="0.2">
      <c r="A29" s="19" t="s">
        <v>190</v>
      </c>
      <c r="B29" s="14">
        <v>17950275</v>
      </c>
      <c r="C29" s="13">
        <f t="shared" si="0"/>
        <v>97362</v>
      </c>
      <c r="D29" s="57">
        <v>18047637</v>
      </c>
    </row>
    <row r="30" spans="1:4" s="23" customFormat="1" ht="24" customHeight="1" x14ac:dyDescent="0.2">
      <c r="A30" s="19" t="s">
        <v>453</v>
      </c>
      <c r="B30" s="14">
        <v>11337121</v>
      </c>
      <c r="C30" s="13">
        <f t="shared" si="0"/>
        <v>-23025</v>
      </c>
      <c r="D30" s="57">
        <v>11314096</v>
      </c>
    </row>
    <row r="31" spans="1:4" s="23" customFormat="1" ht="24" customHeight="1" x14ac:dyDescent="0.2">
      <c r="A31" s="19" t="s">
        <v>270</v>
      </c>
      <c r="B31" s="14">
        <v>5002013</v>
      </c>
      <c r="C31" s="13">
        <f t="shared" si="0"/>
        <v>185030</v>
      </c>
      <c r="D31" s="57">
        <v>5187043</v>
      </c>
    </row>
    <row r="32" spans="1:4" s="23" customFormat="1" ht="24" customHeight="1" x14ac:dyDescent="0.2">
      <c r="A32" s="19" t="s">
        <v>305</v>
      </c>
      <c r="B32" s="14">
        <v>7030752</v>
      </c>
      <c r="C32" s="13">
        <f t="shared" si="0"/>
        <v>417770</v>
      </c>
      <c r="D32" s="57">
        <v>7448522</v>
      </c>
    </row>
    <row r="33" spans="1:4" s="23" customFormat="1" ht="24" customHeight="1" x14ac:dyDescent="0.2">
      <c r="A33" s="19" t="s">
        <v>454</v>
      </c>
      <c r="B33" s="14">
        <v>11345594</v>
      </c>
      <c r="C33" s="13">
        <f t="shared" si="0"/>
        <v>-181908</v>
      </c>
      <c r="D33" s="57">
        <v>11163686</v>
      </c>
    </row>
    <row r="34" spans="1:4" s="23" customFormat="1" ht="24" customHeight="1" x14ac:dyDescent="0.2">
      <c r="A34" s="19" t="s">
        <v>234</v>
      </c>
      <c r="B34" s="14">
        <v>3723340</v>
      </c>
      <c r="C34" s="13">
        <f t="shared" si="0"/>
        <v>0</v>
      </c>
      <c r="D34" s="57">
        <v>3723340</v>
      </c>
    </row>
    <row r="35" spans="1:4" s="23" customFormat="1" ht="24" customHeight="1" x14ac:dyDescent="0.2">
      <c r="A35" s="19" t="s">
        <v>455</v>
      </c>
      <c r="B35" s="14">
        <v>5185269</v>
      </c>
      <c r="C35" s="13">
        <f t="shared" si="0"/>
        <v>-50</v>
      </c>
      <c r="D35" s="57">
        <v>5185219</v>
      </c>
    </row>
    <row r="36" spans="1:4" s="23" customFormat="1" ht="24" customHeight="1" x14ac:dyDescent="0.2">
      <c r="A36" s="19" t="s">
        <v>191</v>
      </c>
      <c r="B36" s="14">
        <v>24465400</v>
      </c>
      <c r="C36" s="13">
        <f t="shared" si="0"/>
        <v>51780</v>
      </c>
      <c r="D36" s="57">
        <v>24517180</v>
      </c>
    </row>
    <row r="37" spans="1:4" s="23" customFormat="1" ht="24" customHeight="1" x14ac:dyDescent="0.2">
      <c r="A37" s="19" t="s">
        <v>456</v>
      </c>
      <c r="B37" s="14">
        <v>4518582</v>
      </c>
      <c r="C37" s="13">
        <f t="shared" si="0"/>
        <v>-35030</v>
      </c>
      <c r="D37" s="57">
        <v>4483552</v>
      </c>
    </row>
    <row r="38" spans="1:4" s="23" customFormat="1" ht="24" customHeight="1" x14ac:dyDescent="0.2">
      <c r="A38" s="19" t="s">
        <v>192</v>
      </c>
      <c r="B38" s="14">
        <v>2165439</v>
      </c>
      <c r="C38" s="13">
        <f t="shared" si="0"/>
        <v>97961</v>
      </c>
      <c r="D38" s="57">
        <v>2263400</v>
      </c>
    </row>
    <row r="39" spans="1:4" s="23" customFormat="1" ht="24" customHeight="1" x14ac:dyDescent="0.2">
      <c r="A39" s="19" t="s">
        <v>332</v>
      </c>
      <c r="B39" s="14">
        <v>3794110</v>
      </c>
      <c r="C39" s="13">
        <f t="shared" si="0"/>
        <v>28</v>
      </c>
      <c r="D39" s="57">
        <v>3794138</v>
      </c>
    </row>
    <row r="40" spans="1:4" s="23" customFormat="1" ht="24" customHeight="1" x14ac:dyDescent="0.2">
      <c r="A40" s="19" t="s">
        <v>457</v>
      </c>
      <c r="B40" s="14">
        <v>17737673</v>
      </c>
      <c r="C40" s="13">
        <f t="shared" si="0"/>
        <v>-80955</v>
      </c>
      <c r="D40" s="57">
        <v>17656718</v>
      </c>
    </row>
    <row r="41" spans="1:4" s="23" customFormat="1" ht="24" customHeight="1" x14ac:dyDescent="0.2">
      <c r="A41" s="19" t="s">
        <v>306</v>
      </c>
      <c r="B41" s="14">
        <v>2926239</v>
      </c>
      <c r="C41" s="13">
        <f t="shared" si="0"/>
        <v>1302</v>
      </c>
      <c r="D41" s="57">
        <v>2927541</v>
      </c>
    </row>
    <row r="42" spans="1:4" s="23" customFormat="1" ht="24" customHeight="1" x14ac:dyDescent="0.2">
      <c r="A42" s="19" t="s">
        <v>271</v>
      </c>
      <c r="B42" s="14">
        <v>10555853</v>
      </c>
      <c r="C42" s="13">
        <f t="shared" si="0"/>
        <v>158174</v>
      </c>
      <c r="D42" s="57">
        <v>10714027</v>
      </c>
    </row>
    <row r="43" spans="1:4" s="23" customFormat="1" ht="24" customHeight="1" x14ac:dyDescent="0.2">
      <c r="A43" s="19" t="s">
        <v>43</v>
      </c>
      <c r="B43" s="14">
        <v>28511184</v>
      </c>
      <c r="C43" s="13">
        <f t="shared" si="0"/>
        <v>358848</v>
      </c>
      <c r="D43" s="57">
        <v>28870032</v>
      </c>
    </row>
    <row r="44" spans="1:4" s="23" customFormat="1" ht="24" customHeight="1" x14ac:dyDescent="0.2">
      <c r="A44" s="19" t="s">
        <v>333</v>
      </c>
      <c r="B44" s="14">
        <v>4350712</v>
      </c>
      <c r="C44" s="13">
        <f t="shared" si="0"/>
        <v>53552</v>
      </c>
      <c r="D44" s="57">
        <v>4404264</v>
      </c>
    </row>
    <row r="45" spans="1:4" s="26" customFormat="1" ht="24" customHeight="1" thickBot="1" x14ac:dyDescent="0.25">
      <c r="A45" s="41" t="s">
        <v>44</v>
      </c>
      <c r="B45" s="25">
        <v>13788232</v>
      </c>
      <c r="C45" s="17">
        <f t="shared" si="0"/>
        <v>364695</v>
      </c>
      <c r="D45" s="58">
        <v>14152927</v>
      </c>
    </row>
    <row r="46" spans="1:4" s="23" customFormat="1" ht="24" customHeight="1" thickBot="1" x14ac:dyDescent="0.25">
      <c r="A46" s="27" t="s">
        <v>23</v>
      </c>
      <c r="B46" s="28">
        <f>SUM(B8:B45)</f>
        <v>484464529</v>
      </c>
      <c r="C46" s="28">
        <f t="shared" ref="C46:D46" si="1">SUM(C8:C45)</f>
        <v>4198625</v>
      </c>
      <c r="D46" s="29">
        <f t="shared" si="1"/>
        <v>488663154</v>
      </c>
    </row>
    <row r="47" spans="1:4" ht="14.1" customHeight="1" thickBot="1" x14ac:dyDescent="0.25">
      <c r="A47" s="5"/>
    </row>
    <row r="48" spans="1:4" s="23" customFormat="1" ht="24" customHeight="1" thickBot="1" x14ac:dyDescent="0.25">
      <c r="A48" s="30" t="s">
        <v>1</v>
      </c>
      <c r="B48" s="31">
        <f>B46</f>
        <v>484464529</v>
      </c>
      <c r="C48" s="31">
        <f t="shared" ref="C48:D48" si="2">C46</f>
        <v>4198625</v>
      </c>
      <c r="D48" s="32">
        <f t="shared" si="2"/>
        <v>488663154</v>
      </c>
    </row>
    <row r="49" spans="1:4" ht="14.1" customHeight="1" x14ac:dyDescent="0.2">
      <c r="A49" s="4"/>
      <c r="B49" s="8"/>
    </row>
    <row r="50" spans="1:4" ht="14.1" customHeight="1" x14ac:dyDescent="0.2">
      <c r="A50" s="4" t="s">
        <v>2</v>
      </c>
    </row>
    <row r="51" spans="1:4" ht="14.1" customHeight="1" x14ac:dyDescent="0.2">
      <c r="A51" s="5"/>
    </row>
    <row r="52" spans="1:4" ht="14.1" customHeight="1" thickBot="1" x14ac:dyDescent="0.25">
      <c r="A52" s="4" t="s">
        <v>11</v>
      </c>
      <c r="D52" s="9" t="s">
        <v>188</v>
      </c>
    </row>
    <row r="53" spans="1:4" ht="45" customHeight="1" thickBot="1" x14ac:dyDescent="0.25">
      <c r="A53" s="7" t="s">
        <v>36</v>
      </c>
      <c r="B53" s="12" t="s">
        <v>365</v>
      </c>
      <c r="C53" s="12" t="s">
        <v>366</v>
      </c>
      <c r="D53" s="16" t="s">
        <v>367</v>
      </c>
    </row>
    <row r="54" spans="1:4" s="23" customFormat="1" ht="24" customHeight="1" x14ac:dyDescent="0.2">
      <c r="A54" s="40" t="s">
        <v>235</v>
      </c>
      <c r="B54" s="21">
        <v>7633404</v>
      </c>
      <c r="C54" s="15">
        <f t="shared" ref="C54:C73" si="3">D54-B54</f>
        <v>247627</v>
      </c>
      <c r="D54" s="22">
        <v>7881031</v>
      </c>
    </row>
    <row r="55" spans="1:4" s="23" customFormat="1" ht="24" customHeight="1" x14ac:dyDescent="0.2">
      <c r="A55" s="33" t="s">
        <v>307</v>
      </c>
      <c r="B55" s="14">
        <v>13895282</v>
      </c>
      <c r="C55" s="13">
        <f t="shared" si="3"/>
        <v>103348</v>
      </c>
      <c r="D55" s="57">
        <v>13998630</v>
      </c>
    </row>
    <row r="56" spans="1:4" s="23" customFormat="1" ht="24" customHeight="1" x14ac:dyDescent="0.2">
      <c r="A56" s="33" t="s">
        <v>132</v>
      </c>
      <c r="B56" s="14">
        <v>14037955</v>
      </c>
      <c r="C56" s="13">
        <f t="shared" si="3"/>
        <v>140676</v>
      </c>
      <c r="D56" s="57">
        <v>14178631</v>
      </c>
    </row>
    <row r="57" spans="1:4" s="23" customFormat="1" ht="24" customHeight="1" x14ac:dyDescent="0.2">
      <c r="A57" s="33" t="s">
        <v>308</v>
      </c>
      <c r="B57" s="14">
        <v>13326887</v>
      </c>
      <c r="C57" s="13">
        <f t="shared" si="3"/>
        <v>433136</v>
      </c>
      <c r="D57" s="57">
        <v>13760023</v>
      </c>
    </row>
    <row r="58" spans="1:4" s="23" customFormat="1" ht="24" customHeight="1" x14ac:dyDescent="0.2">
      <c r="A58" s="33" t="s">
        <v>458</v>
      </c>
      <c r="B58" s="14">
        <v>6928530</v>
      </c>
      <c r="C58" s="13">
        <f t="shared" si="3"/>
        <v>-233105</v>
      </c>
      <c r="D58" s="57">
        <v>6695425</v>
      </c>
    </row>
    <row r="59" spans="1:4" s="23" customFormat="1" ht="24" customHeight="1" x14ac:dyDescent="0.2">
      <c r="A59" s="33" t="s">
        <v>334</v>
      </c>
      <c r="B59" s="14">
        <v>9739298</v>
      </c>
      <c r="C59" s="13">
        <f t="shared" si="3"/>
        <v>228961</v>
      </c>
      <c r="D59" s="57">
        <v>9968259</v>
      </c>
    </row>
    <row r="60" spans="1:4" s="23" customFormat="1" ht="24" customHeight="1" x14ac:dyDescent="0.2">
      <c r="A60" s="33" t="s">
        <v>459</v>
      </c>
      <c r="B60" s="14">
        <v>10288923</v>
      </c>
      <c r="C60" s="13">
        <f t="shared" si="3"/>
        <v>-114014</v>
      </c>
      <c r="D60" s="57">
        <v>10174909</v>
      </c>
    </row>
    <row r="61" spans="1:4" s="23" customFormat="1" ht="24" customHeight="1" x14ac:dyDescent="0.2">
      <c r="A61" s="33" t="s">
        <v>460</v>
      </c>
      <c r="B61" s="14">
        <v>13988335</v>
      </c>
      <c r="C61" s="13">
        <f t="shared" si="3"/>
        <v>-13259</v>
      </c>
      <c r="D61" s="57">
        <v>13975076</v>
      </c>
    </row>
    <row r="62" spans="1:4" s="23" customFormat="1" ht="24" customHeight="1" x14ac:dyDescent="0.2">
      <c r="A62" s="33" t="s">
        <v>156</v>
      </c>
      <c r="B62" s="14">
        <v>37315300</v>
      </c>
      <c r="C62" s="13">
        <f t="shared" si="3"/>
        <v>130325</v>
      </c>
      <c r="D62" s="57">
        <v>37445625</v>
      </c>
    </row>
    <row r="63" spans="1:4" s="23" customFormat="1" ht="24" customHeight="1" x14ac:dyDescent="0.2">
      <c r="A63" s="33" t="s">
        <v>461</v>
      </c>
      <c r="B63" s="14">
        <v>5895691</v>
      </c>
      <c r="C63" s="13">
        <f t="shared" si="3"/>
        <v>-5960</v>
      </c>
      <c r="D63" s="57">
        <v>5889731</v>
      </c>
    </row>
    <row r="64" spans="1:4" s="23" customFormat="1" ht="24" customHeight="1" x14ac:dyDescent="0.2">
      <c r="A64" s="33" t="s">
        <v>462</v>
      </c>
      <c r="B64" s="14">
        <v>47515257</v>
      </c>
      <c r="C64" s="13">
        <f t="shared" si="3"/>
        <v>-73213</v>
      </c>
      <c r="D64" s="57">
        <v>47442044</v>
      </c>
    </row>
    <row r="65" spans="1:4" s="23" customFormat="1" ht="24" customHeight="1" x14ac:dyDescent="0.2">
      <c r="A65" s="33" t="s">
        <v>463</v>
      </c>
      <c r="B65" s="14">
        <v>6095853</v>
      </c>
      <c r="C65" s="13">
        <f t="shared" si="3"/>
        <v>-22</v>
      </c>
      <c r="D65" s="57">
        <v>6095831</v>
      </c>
    </row>
    <row r="66" spans="1:4" s="23" customFormat="1" ht="24" customHeight="1" x14ac:dyDescent="0.2">
      <c r="A66" s="33" t="s">
        <v>464</v>
      </c>
      <c r="B66" s="14">
        <v>17135672</v>
      </c>
      <c r="C66" s="13">
        <f t="shared" si="3"/>
        <v>-7797</v>
      </c>
      <c r="D66" s="57">
        <v>17127875</v>
      </c>
    </row>
    <row r="67" spans="1:4" s="23" customFormat="1" ht="24" customHeight="1" x14ac:dyDescent="0.2">
      <c r="A67" s="33" t="s">
        <v>133</v>
      </c>
      <c r="B67" s="14">
        <v>25240427</v>
      </c>
      <c r="C67" s="13">
        <f t="shared" si="3"/>
        <v>337450</v>
      </c>
      <c r="D67" s="57">
        <v>25577877</v>
      </c>
    </row>
    <row r="68" spans="1:4" s="23" customFormat="1" ht="24" customHeight="1" x14ac:dyDescent="0.2">
      <c r="A68" s="33" t="s">
        <v>134</v>
      </c>
      <c r="B68" s="14">
        <v>21043488</v>
      </c>
      <c r="C68" s="13">
        <f t="shared" si="3"/>
        <v>202418</v>
      </c>
      <c r="D68" s="57">
        <v>21245906</v>
      </c>
    </row>
    <row r="69" spans="1:4" s="23" customFormat="1" ht="24" customHeight="1" x14ac:dyDescent="0.2">
      <c r="A69" s="33" t="s">
        <v>465</v>
      </c>
      <c r="B69" s="14">
        <v>30028658</v>
      </c>
      <c r="C69" s="13">
        <f t="shared" si="3"/>
        <v>-283908</v>
      </c>
      <c r="D69" s="57">
        <v>29744750</v>
      </c>
    </row>
    <row r="70" spans="1:4" s="23" customFormat="1" ht="24" customHeight="1" x14ac:dyDescent="0.2">
      <c r="A70" s="33" t="s">
        <v>466</v>
      </c>
      <c r="B70" s="14">
        <v>2317963</v>
      </c>
      <c r="C70" s="13">
        <f t="shared" si="3"/>
        <v>-300</v>
      </c>
      <c r="D70" s="57">
        <v>2317663</v>
      </c>
    </row>
    <row r="71" spans="1:4" s="23" customFormat="1" ht="24" customHeight="1" x14ac:dyDescent="0.2">
      <c r="A71" s="33" t="s">
        <v>309</v>
      </c>
      <c r="B71" s="14">
        <v>6038833</v>
      </c>
      <c r="C71" s="13">
        <f t="shared" si="3"/>
        <v>31555</v>
      </c>
      <c r="D71" s="57">
        <v>6070388</v>
      </c>
    </row>
    <row r="72" spans="1:4" s="23" customFormat="1" ht="24" customHeight="1" x14ac:dyDescent="0.2">
      <c r="A72" s="33" t="s">
        <v>467</v>
      </c>
      <c r="B72" s="14">
        <v>2167851</v>
      </c>
      <c r="C72" s="13">
        <f t="shared" si="3"/>
        <v>-100</v>
      </c>
      <c r="D72" s="57">
        <v>2167751</v>
      </c>
    </row>
    <row r="73" spans="1:4" s="23" customFormat="1" ht="24" customHeight="1" thickBot="1" x14ac:dyDescent="0.25">
      <c r="A73" s="52" t="s">
        <v>310</v>
      </c>
      <c r="B73" s="25">
        <v>3834470</v>
      </c>
      <c r="C73" s="17">
        <f t="shared" si="3"/>
        <v>266884</v>
      </c>
      <c r="D73" s="58">
        <v>4101354</v>
      </c>
    </row>
    <row r="74" spans="1:4" s="23" customFormat="1" ht="24" customHeight="1" thickBot="1" x14ac:dyDescent="0.25">
      <c r="A74" s="27" t="s">
        <v>24</v>
      </c>
      <c r="B74" s="28">
        <f>SUM(B54:B73)</f>
        <v>294468077</v>
      </c>
      <c r="C74" s="28">
        <f t="shared" ref="C74:D74" si="4">SUM(C54:C73)</f>
        <v>1390702</v>
      </c>
      <c r="D74" s="29">
        <f t="shared" si="4"/>
        <v>295858779</v>
      </c>
    </row>
    <row r="75" spans="1:4" ht="14.1" customHeight="1" x14ac:dyDescent="0.2">
      <c r="A75" s="5"/>
    </row>
    <row r="76" spans="1:4" ht="14.1" customHeight="1" thickBot="1" x14ac:dyDescent="0.25">
      <c r="A76" s="4" t="s">
        <v>12</v>
      </c>
      <c r="D76" s="9" t="s">
        <v>188</v>
      </c>
    </row>
    <row r="77" spans="1:4" ht="45" customHeight="1" thickBot="1" x14ac:dyDescent="0.25">
      <c r="A77" s="7" t="s">
        <v>36</v>
      </c>
      <c r="B77" s="12" t="s">
        <v>365</v>
      </c>
      <c r="C77" s="12" t="s">
        <v>366</v>
      </c>
      <c r="D77" s="16" t="s">
        <v>367</v>
      </c>
    </row>
    <row r="78" spans="1:4" s="23" customFormat="1" ht="24" customHeight="1" x14ac:dyDescent="0.2">
      <c r="A78" s="56" t="s">
        <v>105</v>
      </c>
      <c r="B78" s="21">
        <v>19588057</v>
      </c>
      <c r="C78" s="15">
        <f t="shared" ref="C78:C141" si="5">D78-B78</f>
        <v>433674</v>
      </c>
      <c r="D78" s="22">
        <v>20021731</v>
      </c>
    </row>
    <row r="79" spans="1:4" s="23" customFormat="1" ht="24" customHeight="1" x14ac:dyDescent="0.2">
      <c r="A79" s="53" t="s">
        <v>106</v>
      </c>
      <c r="B79" s="14">
        <v>4155472</v>
      </c>
      <c r="C79" s="13">
        <f t="shared" si="5"/>
        <v>147684</v>
      </c>
      <c r="D79" s="57">
        <v>4303156</v>
      </c>
    </row>
    <row r="80" spans="1:4" s="23" customFormat="1" ht="24" customHeight="1" x14ac:dyDescent="0.2">
      <c r="A80" s="53" t="s">
        <v>107</v>
      </c>
      <c r="B80" s="14">
        <v>40851061</v>
      </c>
      <c r="C80" s="13">
        <f t="shared" si="5"/>
        <v>173965</v>
      </c>
      <c r="D80" s="57">
        <v>41025026</v>
      </c>
    </row>
    <row r="81" spans="1:4" s="23" customFormat="1" ht="24" customHeight="1" x14ac:dyDescent="0.2">
      <c r="A81" s="53" t="s">
        <v>145</v>
      </c>
      <c r="B81" s="14">
        <v>3320656</v>
      </c>
      <c r="C81" s="13">
        <f t="shared" si="5"/>
        <v>0</v>
      </c>
      <c r="D81" s="57">
        <v>3320656</v>
      </c>
    </row>
    <row r="82" spans="1:4" s="23" customFormat="1" ht="24" customHeight="1" x14ac:dyDescent="0.2">
      <c r="A82" s="53" t="s">
        <v>108</v>
      </c>
      <c r="B82" s="14">
        <v>7175478</v>
      </c>
      <c r="C82" s="13">
        <f t="shared" si="5"/>
        <v>1250</v>
      </c>
      <c r="D82" s="57">
        <v>7176728</v>
      </c>
    </row>
    <row r="83" spans="1:4" s="23" customFormat="1" ht="24" customHeight="1" x14ac:dyDescent="0.2">
      <c r="A83" s="53" t="s">
        <v>402</v>
      </c>
      <c r="B83" s="14">
        <v>11732514</v>
      </c>
      <c r="C83" s="13">
        <f t="shared" si="5"/>
        <v>-38930</v>
      </c>
      <c r="D83" s="57">
        <v>11693584</v>
      </c>
    </row>
    <row r="84" spans="1:4" s="23" customFormat="1" ht="24" customHeight="1" x14ac:dyDescent="0.2">
      <c r="A84" s="53" t="s">
        <v>254</v>
      </c>
      <c r="B84" s="14">
        <v>6204370</v>
      </c>
      <c r="C84" s="13">
        <f t="shared" si="5"/>
        <v>88190</v>
      </c>
      <c r="D84" s="57">
        <v>6292560</v>
      </c>
    </row>
    <row r="85" spans="1:4" s="23" customFormat="1" ht="24" customHeight="1" x14ac:dyDescent="0.2">
      <c r="A85" s="53" t="s">
        <v>403</v>
      </c>
      <c r="B85" s="14">
        <v>46939860</v>
      </c>
      <c r="C85" s="13">
        <f t="shared" si="5"/>
        <v>-260293</v>
      </c>
      <c r="D85" s="57">
        <v>46679567</v>
      </c>
    </row>
    <row r="86" spans="1:4" s="23" customFormat="1" ht="24" customHeight="1" x14ac:dyDescent="0.2">
      <c r="A86" s="53" t="s">
        <v>404</v>
      </c>
      <c r="B86" s="14">
        <v>11385180</v>
      </c>
      <c r="C86" s="13">
        <f t="shared" si="5"/>
        <v>-70834</v>
      </c>
      <c r="D86" s="57">
        <v>11314346</v>
      </c>
    </row>
    <row r="87" spans="1:4" s="23" customFormat="1" ht="24" customHeight="1" x14ac:dyDescent="0.2">
      <c r="A87" s="53" t="s">
        <v>45</v>
      </c>
      <c r="B87" s="14">
        <v>5803187</v>
      </c>
      <c r="C87" s="13">
        <f t="shared" si="5"/>
        <v>100</v>
      </c>
      <c r="D87" s="57">
        <v>5803287</v>
      </c>
    </row>
    <row r="88" spans="1:4" s="23" customFormat="1" ht="24" customHeight="1" x14ac:dyDescent="0.2">
      <c r="A88" s="54" t="s">
        <v>146</v>
      </c>
      <c r="B88" s="14">
        <v>13479928</v>
      </c>
      <c r="C88" s="13">
        <f t="shared" si="5"/>
        <v>361984</v>
      </c>
      <c r="D88" s="57">
        <v>13841912</v>
      </c>
    </row>
    <row r="89" spans="1:4" s="23" customFormat="1" ht="24" customHeight="1" x14ac:dyDescent="0.2">
      <c r="A89" s="54" t="s">
        <v>405</v>
      </c>
      <c r="B89" s="14">
        <v>36110164</v>
      </c>
      <c r="C89" s="13">
        <f t="shared" si="5"/>
        <v>-17004</v>
      </c>
      <c r="D89" s="57">
        <v>36093160</v>
      </c>
    </row>
    <row r="90" spans="1:4" s="23" customFormat="1" ht="24" customHeight="1" x14ac:dyDescent="0.2">
      <c r="A90" s="53" t="s">
        <v>109</v>
      </c>
      <c r="B90" s="14">
        <v>14314532</v>
      </c>
      <c r="C90" s="13">
        <f t="shared" si="5"/>
        <v>75773</v>
      </c>
      <c r="D90" s="57">
        <v>14390305</v>
      </c>
    </row>
    <row r="91" spans="1:4" s="23" customFormat="1" ht="24" customHeight="1" x14ac:dyDescent="0.2">
      <c r="A91" s="53" t="s">
        <v>147</v>
      </c>
      <c r="B91" s="14">
        <v>34596881</v>
      </c>
      <c r="C91" s="13">
        <f t="shared" si="5"/>
        <v>219327</v>
      </c>
      <c r="D91" s="57">
        <v>34816208</v>
      </c>
    </row>
    <row r="92" spans="1:4" s="23" customFormat="1" ht="24" customHeight="1" x14ac:dyDescent="0.2">
      <c r="A92" s="53" t="s">
        <v>406</v>
      </c>
      <c r="B92" s="14">
        <v>6610166</v>
      </c>
      <c r="C92" s="13">
        <f t="shared" si="5"/>
        <v>-107022</v>
      </c>
      <c r="D92" s="57">
        <v>6503144</v>
      </c>
    </row>
    <row r="93" spans="1:4" s="23" customFormat="1" ht="24" customHeight="1" x14ac:dyDescent="0.2">
      <c r="A93" s="53" t="s">
        <v>255</v>
      </c>
      <c r="B93" s="14">
        <v>8656292</v>
      </c>
      <c r="C93" s="13">
        <f t="shared" si="5"/>
        <v>159619</v>
      </c>
      <c r="D93" s="57">
        <v>8815911</v>
      </c>
    </row>
    <row r="94" spans="1:4" s="23" customFormat="1" ht="24" customHeight="1" x14ac:dyDescent="0.2">
      <c r="A94" s="53" t="s">
        <v>256</v>
      </c>
      <c r="B94" s="14">
        <v>4601741</v>
      </c>
      <c r="C94" s="13">
        <f t="shared" si="5"/>
        <v>475972</v>
      </c>
      <c r="D94" s="57">
        <v>5077713</v>
      </c>
    </row>
    <row r="95" spans="1:4" s="23" customFormat="1" ht="24" customHeight="1" x14ac:dyDescent="0.2">
      <c r="A95" s="54" t="s">
        <v>407</v>
      </c>
      <c r="B95" s="14">
        <v>29208166</v>
      </c>
      <c r="C95" s="13">
        <f t="shared" si="5"/>
        <v>-98014</v>
      </c>
      <c r="D95" s="57">
        <v>29110152</v>
      </c>
    </row>
    <row r="96" spans="1:4" s="23" customFormat="1" ht="24" customHeight="1" x14ac:dyDescent="0.2">
      <c r="A96" s="54" t="s">
        <v>110</v>
      </c>
      <c r="B96" s="14">
        <v>53277024</v>
      </c>
      <c r="C96" s="13">
        <f t="shared" si="5"/>
        <v>38409</v>
      </c>
      <c r="D96" s="57">
        <v>53315433</v>
      </c>
    </row>
    <row r="97" spans="1:4" s="23" customFormat="1" ht="24" customHeight="1" x14ac:dyDescent="0.2">
      <c r="A97" s="54" t="s">
        <v>111</v>
      </c>
      <c r="B97" s="14">
        <v>7385998</v>
      </c>
      <c r="C97" s="13">
        <f t="shared" si="5"/>
        <v>56546</v>
      </c>
      <c r="D97" s="57">
        <v>7442544</v>
      </c>
    </row>
    <row r="98" spans="1:4" s="23" customFormat="1" ht="24" customHeight="1" x14ac:dyDescent="0.2">
      <c r="A98" s="54" t="s">
        <v>112</v>
      </c>
      <c r="B98" s="14">
        <v>8625840</v>
      </c>
      <c r="C98" s="13">
        <f t="shared" si="5"/>
        <v>117062</v>
      </c>
      <c r="D98" s="57">
        <v>8742902</v>
      </c>
    </row>
    <row r="99" spans="1:4" s="23" customFormat="1" ht="24" customHeight="1" x14ac:dyDescent="0.2">
      <c r="A99" s="54" t="s">
        <v>408</v>
      </c>
      <c r="B99" s="14">
        <v>2122611</v>
      </c>
      <c r="C99" s="13">
        <f t="shared" si="5"/>
        <v>-40</v>
      </c>
      <c r="D99" s="57">
        <v>2122571</v>
      </c>
    </row>
    <row r="100" spans="1:4" s="23" customFormat="1" ht="24" customHeight="1" x14ac:dyDescent="0.2">
      <c r="A100" s="54" t="s">
        <v>113</v>
      </c>
      <c r="B100" s="14">
        <v>10335985</v>
      </c>
      <c r="C100" s="13">
        <f t="shared" si="5"/>
        <v>135194</v>
      </c>
      <c r="D100" s="57">
        <v>10471179</v>
      </c>
    </row>
    <row r="101" spans="1:4" s="23" customFormat="1" ht="24" customHeight="1" x14ac:dyDescent="0.2">
      <c r="A101" s="54" t="s">
        <v>46</v>
      </c>
      <c r="B101" s="14">
        <v>1708750</v>
      </c>
      <c r="C101" s="13">
        <f t="shared" si="5"/>
        <v>0</v>
      </c>
      <c r="D101" s="57">
        <v>1708750</v>
      </c>
    </row>
    <row r="102" spans="1:4" s="23" customFormat="1" ht="24" customHeight="1" x14ac:dyDescent="0.2">
      <c r="A102" s="54" t="s">
        <v>311</v>
      </c>
      <c r="B102" s="14">
        <v>6990849</v>
      </c>
      <c r="C102" s="13">
        <f t="shared" si="5"/>
        <v>133757</v>
      </c>
      <c r="D102" s="57">
        <v>7124606</v>
      </c>
    </row>
    <row r="103" spans="1:4" s="23" customFormat="1" ht="24" customHeight="1" x14ac:dyDescent="0.2">
      <c r="A103" s="54" t="s">
        <v>409</v>
      </c>
      <c r="B103" s="14">
        <v>2828791</v>
      </c>
      <c r="C103" s="13">
        <f t="shared" si="5"/>
        <v>-1</v>
      </c>
      <c r="D103" s="57">
        <v>2828790</v>
      </c>
    </row>
    <row r="104" spans="1:4" s="23" customFormat="1" ht="24" customHeight="1" x14ac:dyDescent="0.2">
      <c r="A104" s="54" t="s">
        <v>114</v>
      </c>
      <c r="B104" s="14">
        <v>44681017</v>
      </c>
      <c r="C104" s="13">
        <f t="shared" si="5"/>
        <v>660095</v>
      </c>
      <c r="D104" s="57">
        <v>45341112</v>
      </c>
    </row>
    <row r="105" spans="1:4" s="23" customFormat="1" ht="24" customHeight="1" x14ac:dyDescent="0.2">
      <c r="A105" s="54" t="s">
        <v>115</v>
      </c>
      <c r="B105" s="14">
        <v>9589265</v>
      </c>
      <c r="C105" s="13">
        <f t="shared" si="5"/>
        <v>280652</v>
      </c>
      <c r="D105" s="57">
        <v>9869917</v>
      </c>
    </row>
    <row r="106" spans="1:4" s="23" customFormat="1" ht="24" customHeight="1" x14ac:dyDescent="0.2">
      <c r="A106" s="54" t="s">
        <v>47</v>
      </c>
      <c r="B106" s="14">
        <v>2682832</v>
      </c>
      <c r="C106" s="13">
        <f t="shared" si="5"/>
        <v>116753</v>
      </c>
      <c r="D106" s="57">
        <v>2799585</v>
      </c>
    </row>
    <row r="107" spans="1:4" s="23" customFormat="1" ht="24" customHeight="1" x14ac:dyDescent="0.2">
      <c r="A107" s="54" t="s">
        <v>231</v>
      </c>
      <c r="B107" s="14">
        <v>34831542</v>
      </c>
      <c r="C107" s="13">
        <f t="shared" si="5"/>
        <v>87709</v>
      </c>
      <c r="D107" s="57">
        <v>34919251</v>
      </c>
    </row>
    <row r="108" spans="1:4" s="23" customFormat="1" ht="24" customHeight="1" x14ac:dyDescent="0.2">
      <c r="A108" s="54" t="s">
        <v>116</v>
      </c>
      <c r="B108" s="14">
        <v>64997483</v>
      </c>
      <c r="C108" s="13">
        <f t="shared" si="5"/>
        <v>14078</v>
      </c>
      <c r="D108" s="57">
        <v>65011561</v>
      </c>
    </row>
    <row r="109" spans="1:4" s="23" customFormat="1" ht="24" customHeight="1" x14ac:dyDescent="0.2">
      <c r="A109" s="54" t="s">
        <v>117</v>
      </c>
      <c r="B109" s="14">
        <v>36993670</v>
      </c>
      <c r="C109" s="13">
        <f t="shared" si="5"/>
        <v>95308</v>
      </c>
      <c r="D109" s="57">
        <v>37088978</v>
      </c>
    </row>
    <row r="110" spans="1:4" s="23" customFormat="1" ht="24" customHeight="1" x14ac:dyDescent="0.2">
      <c r="A110" s="54" t="s">
        <v>157</v>
      </c>
      <c r="B110" s="14">
        <v>67151262</v>
      </c>
      <c r="C110" s="13">
        <f t="shared" si="5"/>
        <v>538426</v>
      </c>
      <c r="D110" s="57">
        <v>67689688</v>
      </c>
    </row>
    <row r="111" spans="1:4" s="23" customFormat="1" ht="24" customHeight="1" x14ac:dyDescent="0.2">
      <c r="A111" s="54" t="s">
        <v>48</v>
      </c>
      <c r="B111" s="14">
        <v>8163230</v>
      </c>
      <c r="C111" s="13">
        <f t="shared" si="5"/>
        <v>127652</v>
      </c>
      <c r="D111" s="57">
        <v>8290882</v>
      </c>
    </row>
    <row r="112" spans="1:4" s="23" customFormat="1" ht="24" customHeight="1" x14ac:dyDescent="0.2">
      <c r="A112" s="54" t="s">
        <v>410</v>
      </c>
      <c r="B112" s="14">
        <v>31164291</v>
      </c>
      <c r="C112" s="13">
        <f t="shared" si="5"/>
        <v>-417918</v>
      </c>
      <c r="D112" s="57">
        <v>30746373</v>
      </c>
    </row>
    <row r="113" spans="1:4" s="23" customFormat="1" ht="24" customHeight="1" x14ac:dyDescent="0.2">
      <c r="A113" s="54" t="s">
        <v>118</v>
      </c>
      <c r="B113" s="14">
        <v>46351691</v>
      </c>
      <c r="C113" s="13">
        <f t="shared" si="5"/>
        <v>298162</v>
      </c>
      <c r="D113" s="57">
        <v>46649853</v>
      </c>
    </row>
    <row r="114" spans="1:4" s="23" customFormat="1" ht="24" customHeight="1" x14ac:dyDescent="0.2">
      <c r="A114" s="54" t="s">
        <v>49</v>
      </c>
      <c r="B114" s="14">
        <v>81580898</v>
      </c>
      <c r="C114" s="13">
        <f t="shared" si="5"/>
        <v>56651</v>
      </c>
      <c r="D114" s="57">
        <v>81637549</v>
      </c>
    </row>
    <row r="115" spans="1:4" s="23" customFormat="1" ht="24" customHeight="1" x14ac:dyDescent="0.2">
      <c r="A115" s="54" t="s">
        <v>312</v>
      </c>
      <c r="B115" s="14">
        <v>100394114</v>
      </c>
      <c r="C115" s="13">
        <f t="shared" si="5"/>
        <v>714205</v>
      </c>
      <c r="D115" s="57">
        <v>101108319</v>
      </c>
    </row>
    <row r="116" spans="1:4" s="23" customFormat="1" ht="24" customHeight="1" x14ac:dyDescent="0.2">
      <c r="A116" s="54" t="s">
        <v>50</v>
      </c>
      <c r="B116" s="14">
        <v>30889964</v>
      </c>
      <c r="C116" s="13">
        <f t="shared" si="5"/>
        <v>311644</v>
      </c>
      <c r="D116" s="57">
        <v>31201608</v>
      </c>
    </row>
    <row r="117" spans="1:4" s="23" customFormat="1" ht="24" customHeight="1" x14ac:dyDescent="0.2">
      <c r="A117" s="54" t="s">
        <v>119</v>
      </c>
      <c r="B117" s="14">
        <v>36343147</v>
      </c>
      <c r="C117" s="13">
        <f t="shared" si="5"/>
        <v>249417</v>
      </c>
      <c r="D117" s="57">
        <v>36592564</v>
      </c>
    </row>
    <row r="118" spans="1:4" s="23" customFormat="1" ht="24" customHeight="1" x14ac:dyDescent="0.2">
      <c r="A118" s="54" t="s">
        <v>120</v>
      </c>
      <c r="B118" s="14">
        <v>83323102</v>
      </c>
      <c r="C118" s="13">
        <f t="shared" si="5"/>
        <v>979910</v>
      </c>
      <c r="D118" s="57">
        <v>84303012</v>
      </c>
    </row>
    <row r="119" spans="1:4" s="23" customFormat="1" ht="24" customHeight="1" x14ac:dyDescent="0.2">
      <c r="A119" s="54" t="s">
        <v>218</v>
      </c>
      <c r="B119" s="14">
        <v>31055028</v>
      </c>
      <c r="C119" s="13">
        <f t="shared" si="5"/>
        <v>1254885</v>
      </c>
      <c r="D119" s="57">
        <v>32309913</v>
      </c>
    </row>
    <row r="120" spans="1:4" s="23" customFormat="1" ht="24" customHeight="1" x14ac:dyDescent="0.2">
      <c r="A120" s="54" t="s">
        <v>121</v>
      </c>
      <c r="B120" s="14">
        <v>47393153</v>
      </c>
      <c r="C120" s="13">
        <f t="shared" si="5"/>
        <v>208556</v>
      </c>
      <c r="D120" s="57">
        <v>47601709</v>
      </c>
    </row>
    <row r="121" spans="1:4" s="23" customFormat="1" ht="24" customHeight="1" x14ac:dyDescent="0.2">
      <c r="A121" s="54" t="s">
        <v>122</v>
      </c>
      <c r="B121" s="14">
        <v>76864154</v>
      </c>
      <c r="C121" s="13">
        <f t="shared" si="5"/>
        <v>688383</v>
      </c>
      <c r="D121" s="57">
        <v>77552537</v>
      </c>
    </row>
    <row r="122" spans="1:4" s="23" customFormat="1" ht="24" customHeight="1" x14ac:dyDescent="0.2">
      <c r="A122" s="54" t="s">
        <v>123</v>
      </c>
      <c r="B122" s="14">
        <v>56628710</v>
      </c>
      <c r="C122" s="13">
        <f t="shared" si="5"/>
        <v>336561</v>
      </c>
      <c r="D122" s="57">
        <v>56965271</v>
      </c>
    </row>
    <row r="123" spans="1:4" s="23" customFormat="1" ht="24" customHeight="1" x14ac:dyDescent="0.2">
      <c r="A123" s="54" t="s">
        <v>411</v>
      </c>
      <c r="B123" s="14">
        <v>64802834</v>
      </c>
      <c r="C123" s="13">
        <f t="shared" si="5"/>
        <v>-447199</v>
      </c>
      <c r="D123" s="57">
        <v>64355635</v>
      </c>
    </row>
    <row r="124" spans="1:4" s="23" customFormat="1" ht="24" customHeight="1" x14ac:dyDescent="0.2">
      <c r="A124" s="54" t="s">
        <v>148</v>
      </c>
      <c r="B124" s="14">
        <v>68739334</v>
      </c>
      <c r="C124" s="13">
        <f t="shared" si="5"/>
        <v>122015</v>
      </c>
      <c r="D124" s="57">
        <v>68861349</v>
      </c>
    </row>
    <row r="125" spans="1:4" s="23" customFormat="1" ht="24" customHeight="1" x14ac:dyDescent="0.2">
      <c r="A125" s="54" t="s">
        <v>412</v>
      </c>
      <c r="B125" s="14">
        <v>36310795</v>
      </c>
      <c r="C125" s="13">
        <f t="shared" si="5"/>
        <v>-11226</v>
      </c>
      <c r="D125" s="57">
        <v>36299569</v>
      </c>
    </row>
    <row r="126" spans="1:4" s="23" customFormat="1" ht="24" customHeight="1" x14ac:dyDescent="0.2">
      <c r="A126" s="54" t="s">
        <v>169</v>
      </c>
      <c r="B126" s="14">
        <v>47998215</v>
      </c>
      <c r="C126" s="13">
        <f t="shared" si="5"/>
        <v>194631</v>
      </c>
      <c r="D126" s="57">
        <v>48192846</v>
      </c>
    </row>
    <row r="127" spans="1:4" s="23" customFormat="1" ht="24" customHeight="1" x14ac:dyDescent="0.2">
      <c r="A127" s="54" t="s">
        <v>413</v>
      </c>
      <c r="B127" s="14">
        <v>12019867</v>
      </c>
      <c r="C127" s="13">
        <f t="shared" si="5"/>
        <v>-13197</v>
      </c>
      <c r="D127" s="57">
        <v>12006670</v>
      </c>
    </row>
    <row r="128" spans="1:4" s="23" customFormat="1" ht="24" customHeight="1" x14ac:dyDescent="0.2">
      <c r="A128" s="54" t="s">
        <v>414</v>
      </c>
      <c r="B128" s="14">
        <v>16980590</v>
      </c>
      <c r="C128" s="13">
        <f t="shared" si="5"/>
        <v>-59487</v>
      </c>
      <c r="D128" s="57">
        <v>16921103</v>
      </c>
    </row>
    <row r="129" spans="1:4" s="23" customFormat="1" ht="24" customHeight="1" x14ac:dyDescent="0.2">
      <c r="A129" s="54" t="s">
        <v>415</v>
      </c>
      <c r="B129" s="14">
        <v>16336628</v>
      </c>
      <c r="C129" s="13">
        <f t="shared" si="5"/>
        <v>-145937</v>
      </c>
      <c r="D129" s="57">
        <v>16190691</v>
      </c>
    </row>
    <row r="130" spans="1:4" s="23" customFormat="1" ht="24" customHeight="1" x14ac:dyDescent="0.2">
      <c r="A130" s="54" t="s">
        <v>51</v>
      </c>
      <c r="B130" s="14">
        <v>17179715</v>
      </c>
      <c r="C130" s="13">
        <f t="shared" si="5"/>
        <v>0</v>
      </c>
      <c r="D130" s="57">
        <v>17179715</v>
      </c>
    </row>
    <row r="131" spans="1:4" s="23" customFormat="1" ht="24" customHeight="1" x14ac:dyDescent="0.2">
      <c r="A131" s="54" t="s">
        <v>416</v>
      </c>
      <c r="B131" s="14">
        <v>12947286</v>
      </c>
      <c r="C131" s="13">
        <f t="shared" si="5"/>
        <v>-180293</v>
      </c>
      <c r="D131" s="57">
        <v>12766993</v>
      </c>
    </row>
    <row r="132" spans="1:4" s="23" customFormat="1" ht="24" customHeight="1" x14ac:dyDescent="0.2">
      <c r="A132" s="54" t="s">
        <v>417</v>
      </c>
      <c r="B132" s="14">
        <v>23235056</v>
      </c>
      <c r="C132" s="13">
        <f t="shared" si="5"/>
        <v>-561651</v>
      </c>
      <c r="D132" s="57">
        <v>22673405</v>
      </c>
    </row>
    <row r="133" spans="1:4" s="23" customFormat="1" ht="24" customHeight="1" x14ac:dyDescent="0.2">
      <c r="A133" s="54" t="s">
        <v>52</v>
      </c>
      <c r="B133" s="14">
        <v>8096561</v>
      </c>
      <c r="C133" s="13">
        <f t="shared" si="5"/>
        <v>43617</v>
      </c>
      <c r="D133" s="57">
        <v>8140178</v>
      </c>
    </row>
    <row r="134" spans="1:4" s="23" customFormat="1" ht="24" customHeight="1" x14ac:dyDescent="0.2">
      <c r="A134" s="54" t="s">
        <v>53</v>
      </c>
      <c r="B134" s="14">
        <v>21615041</v>
      </c>
      <c r="C134" s="13">
        <f t="shared" si="5"/>
        <v>554498</v>
      </c>
      <c r="D134" s="57">
        <v>22169539</v>
      </c>
    </row>
    <row r="135" spans="1:4" s="23" customFormat="1" ht="24" customHeight="1" x14ac:dyDescent="0.2">
      <c r="A135" s="54" t="s">
        <v>418</v>
      </c>
      <c r="B135" s="14">
        <v>4769777</v>
      </c>
      <c r="C135" s="13">
        <f t="shared" si="5"/>
        <v>-155671</v>
      </c>
      <c r="D135" s="57">
        <v>4614106</v>
      </c>
    </row>
    <row r="136" spans="1:4" s="23" customFormat="1" ht="24" customHeight="1" x14ac:dyDescent="0.2">
      <c r="A136" s="54" t="s">
        <v>313</v>
      </c>
      <c r="B136" s="14">
        <v>15792298</v>
      </c>
      <c r="C136" s="13">
        <f t="shared" si="5"/>
        <v>21988</v>
      </c>
      <c r="D136" s="57">
        <v>15814286</v>
      </c>
    </row>
    <row r="137" spans="1:4" s="23" customFormat="1" ht="24" customHeight="1" x14ac:dyDescent="0.2">
      <c r="A137" s="54" t="s">
        <v>419</v>
      </c>
      <c r="B137" s="14">
        <v>7300576</v>
      </c>
      <c r="C137" s="13">
        <f t="shared" si="5"/>
        <v>-243900</v>
      </c>
      <c r="D137" s="57">
        <v>7056676</v>
      </c>
    </row>
    <row r="138" spans="1:4" s="23" customFormat="1" ht="24" customHeight="1" x14ac:dyDescent="0.2">
      <c r="A138" s="54" t="s">
        <v>54</v>
      </c>
      <c r="B138" s="14">
        <v>11754364</v>
      </c>
      <c r="C138" s="13">
        <f t="shared" si="5"/>
        <v>1480</v>
      </c>
      <c r="D138" s="57">
        <v>11755844</v>
      </c>
    </row>
    <row r="139" spans="1:4" s="23" customFormat="1" ht="24" customHeight="1" x14ac:dyDescent="0.2">
      <c r="A139" s="54" t="s">
        <v>124</v>
      </c>
      <c r="B139" s="14">
        <v>17933333</v>
      </c>
      <c r="C139" s="13">
        <f t="shared" si="5"/>
        <v>561766</v>
      </c>
      <c r="D139" s="57">
        <v>18495099</v>
      </c>
    </row>
    <row r="140" spans="1:4" s="23" customFormat="1" ht="24" customHeight="1" x14ac:dyDescent="0.2">
      <c r="A140" s="54" t="s">
        <v>420</v>
      </c>
      <c r="B140" s="14">
        <v>11268786</v>
      </c>
      <c r="C140" s="13">
        <f t="shared" si="5"/>
        <v>-102439</v>
      </c>
      <c r="D140" s="57">
        <v>11166347</v>
      </c>
    </row>
    <row r="141" spans="1:4" s="23" customFormat="1" ht="24" customHeight="1" x14ac:dyDescent="0.2">
      <c r="A141" s="53" t="s">
        <v>219</v>
      </c>
      <c r="B141" s="14">
        <v>13084512</v>
      </c>
      <c r="C141" s="13">
        <f t="shared" si="5"/>
        <v>343357</v>
      </c>
      <c r="D141" s="57">
        <v>13427869</v>
      </c>
    </row>
    <row r="142" spans="1:4" s="23" customFormat="1" ht="24" customHeight="1" x14ac:dyDescent="0.2">
      <c r="A142" s="53" t="s">
        <v>421</v>
      </c>
      <c r="B142" s="14">
        <v>10346296</v>
      </c>
      <c r="C142" s="13">
        <f t="shared" ref="C142:C156" si="6">D142-B142</f>
        <v>-287925</v>
      </c>
      <c r="D142" s="57">
        <v>10058371</v>
      </c>
    </row>
    <row r="143" spans="1:4" s="23" customFormat="1" ht="24" customHeight="1" x14ac:dyDescent="0.2">
      <c r="A143" s="53" t="s">
        <v>362</v>
      </c>
      <c r="B143" s="14">
        <v>25908601</v>
      </c>
      <c r="C143" s="13">
        <f t="shared" si="6"/>
        <v>152670</v>
      </c>
      <c r="D143" s="57">
        <v>26061271</v>
      </c>
    </row>
    <row r="144" spans="1:4" s="23" customFormat="1" ht="24" customHeight="1" x14ac:dyDescent="0.2">
      <c r="A144" s="53" t="s">
        <v>422</v>
      </c>
      <c r="B144" s="14">
        <v>5946295</v>
      </c>
      <c r="C144" s="13">
        <f t="shared" si="6"/>
        <v>-17459</v>
      </c>
      <c r="D144" s="57">
        <v>5928836</v>
      </c>
    </row>
    <row r="145" spans="1:4" s="23" customFormat="1" ht="24" customHeight="1" x14ac:dyDescent="0.2">
      <c r="A145" s="53" t="s">
        <v>55</v>
      </c>
      <c r="B145" s="14">
        <v>35415061</v>
      </c>
      <c r="C145" s="13">
        <f t="shared" si="6"/>
        <v>247654</v>
      </c>
      <c r="D145" s="57">
        <v>35662715</v>
      </c>
    </row>
    <row r="146" spans="1:4" s="23" customFormat="1" ht="24" customHeight="1" x14ac:dyDescent="0.2">
      <c r="A146" s="53" t="s">
        <v>56</v>
      </c>
      <c r="B146" s="14">
        <v>8399746</v>
      </c>
      <c r="C146" s="13">
        <f t="shared" si="6"/>
        <v>0</v>
      </c>
      <c r="D146" s="57">
        <v>8399746</v>
      </c>
    </row>
    <row r="147" spans="1:4" s="23" customFormat="1" ht="24" customHeight="1" x14ac:dyDescent="0.2">
      <c r="A147" s="53" t="s">
        <v>193</v>
      </c>
      <c r="B147" s="14">
        <v>2268536</v>
      </c>
      <c r="C147" s="13">
        <f t="shared" si="6"/>
        <v>99658</v>
      </c>
      <c r="D147" s="57">
        <v>2368194</v>
      </c>
    </row>
    <row r="148" spans="1:4" s="23" customFormat="1" ht="24" customHeight="1" x14ac:dyDescent="0.2">
      <c r="A148" s="53" t="s">
        <v>423</v>
      </c>
      <c r="B148" s="14">
        <v>25075763</v>
      </c>
      <c r="C148" s="13">
        <f t="shared" si="6"/>
        <v>-303176</v>
      </c>
      <c r="D148" s="57">
        <v>24772587</v>
      </c>
    </row>
    <row r="149" spans="1:4" s="23" customFormat="1" ht="24" customHeight="1" x14ac:dyDescent="0.2">
      <c r="A149" s="53" t="s">
        <v>57</v>
      </c>
      <c r="B149" s="14">
        <v>2151407</v>
      </c>
      <c r="C149" s="13">
        <f t="shared" si="6"/>
        <v>150</v>
      </c>
      <c r="D149" s="57">
        <v>2151557</v>
      </c>
    </row>
    <row r="150" spans="1:4" s="23" customFormat="1" ht="24" customHeight="1" x14ac:dyDescent="0.2">
      <c r="A150" s="53" t="s">
        <v>424</v>
      </c>
      <c r="B150" s="14">
        <v>25951312</v>
      </c>
      <c r="C150" s="13">
        <f t="shared" si="6"/>
        <v>-145369</v>
      </c>
      <c r="D150" s="57">
        <v>25805943</v>
      </c>
    </row>
    <row r="151" spans="1:4" s="23" customFormat="1" ht="24" customHeight="1" x14ac:dyDescent="0.2">
      <c r="A151" s="53" t="s">
        <v>425</v>
      </c>
      <c r="B151" s="14">
        <v>3925906</v>
      </c>
      <c r="C151" s="13">
        <f t="shared" si="6"/>
        <v>-155669</v>
      </c>
      <c r="D151" s="57">
        <v>3770237</v>
      </c>
    </row>
    <row r="152" spans="1:4" s="23" customFormat="1" ht="24" customHeight="1" x14ac:dyDescent="0.2">
      <c r="A152" s="54" t="s">
        <v>194</v>
      </c>
      <c r="B152" s="14">
        <v>59353273</v>
      </c>
      <c r="C152" s="13">
        <f t="shared" si="6"/>
        <v>598827</v>
      </c>
      <c r="D152" s="57">
        <v>59952100</v>
      </c>
    </row>
    <row r="153" spans="1:4" s="23" customFormat="1" ht="24" customHeight="1" x14ac:dyDescent="0.2">
      <c r="A153" s="54" t="s">
        <v>158</v>
      </c>
      <c r="B153" s="14">
        <v>41750579</v>
      </c>
      <c r="C153" s="13">
        <f t="shared" si="6"/>
        <v>390647</v>
      </c>
      <c r="D153" s="57">
        <v>42141226</v>
      </c>
    </row>
    <row r="154" spans="1:4" s="23" customFormat="1" ht="24" customHeight="1" x14ac:dyDescent="0.2">
      <c r="A154" s="54" t="s">
        <v>335</v>
      </c>
      <c r="B154" s="14">
        <v>10644529</v>
      </c>
      <c r="C154" s="13">
        <f t="shared" si="6"/>
        <v>15250</v>
      </c>
      <c r="D154" s="57">
        <v>10659779</v>
      </c>
    </row>
    <row r="155" spans="1:4" s="23" customFormat="1" ht="24" customHeight="1" x14ac:dyDescent="0.2">
      <c r="A155" s="54" t="s">
        <v>426</v>
      </c>
      <c r="B155" s="14">
        <v>31008214</v>
      </c>
      <c r="C155" s="13">
        <f t="shared" si="6"/>
        <v>-12237</v>
      </c>
      <c r="D155" s="57">
        <v>30995977</v>
      </c>
    </row>
    <row r="156" spans="1:4" s="23" customFormat="1" ht="24" customHeight="1" thickBot="1" x14ac:dyDescent="0.25">
      <c r="A156" s="55" t="s">
        <v>364</v>
      </c>
      <c r="B156" s="25">
        <v>10320950</v>
      </c>
      <c r="C156" s="17">
        <f t="shared" si="6"/>
        <v>132224</v>
      </c>
      <c r="D156" s="58">
        <v>10453174</v>
      </c>
    </row>
    <row r="157" spans="1:4" s="23" customFormat="1" ht="24" customHeight="1" thickBot="1" x14ac:dyDescent="0.25">
      <c r="A157" s="27" t="s">
        <v>25</v>
      </c>
      <c r="B157" s="28">
        <f>SUM(B78:B156)</f>
        <v>2015720142</v>
      </c>
      <c r="C157" s="28">
        <f t="shared" ref="C157:D157" si="7">SUM(C78:C156)</f>
        <v>9265094</v>
      </c>
      <c r="D157" s="29">
        <f t="shared" si="7"/>
        <v>2024985236</v>
      </c>
    </row>
    <row r="158" spans="1:4" ht="14.1" customHeight="1" x14ac:dyDescent="0.2">
      <c r="A158" s="5"/>
    </row>
    <row r="159" spans="1:4" ht="14.1" customHeight="1" thickBot="1" x14ac:dyDescent="0.25">
      <c r="A159" s="4" t="s">
        <v>13</v>
      </c>
      <c r="D159" s="9" t="s">
        <v>188</v>
      </c>
    </row>
    <row r="160" spans="1:4" ht="45" customHeight="1" thickBot="1" x14ac:dyDescent="0.25">
      <c r="A160" s="7" t="s">
        <v>36</v>
      </c>
      <c r="B160" s="12" t="s">
        <v>365</v>
      </c>
      <c r="C160" s="12" t="s">
        <v>366</v>
      </c>
      <c r="D160" s="16" t="s">
        <v>367</v>
      </c>
    </row>
    <row r="161" spans="1:4" s="23" customFormat="1" ht="24" customHeight="1" x14ac:dyDescent="0.2">
      <c r="A161" s="56" t="s">
        <v>314</v>
      </c>
      <c r="B161" s="21">
        <v>6393144</v>
      </c>
      <c r="C161" s="15">
        <f t="shared" ref="C161:C183" si="8">D161-B161</f>
        <v>361694</v>
      </c>
      <c r="D161" s="22">
        <v>6754838</v>
      </c>
    </row>
    <row r="162" spans="1:4" s="23" customFormat="1" ht="24" customHeight="1" x14ac:dyDescent="0.2">
      <c r="A162" s="53" t="s">
        <v>236</v>
      </c>
      <c r="B162" s="14">
        <v>1796432</v>
      </c>
      <c r="C162" s="13">
        <f t="shared" si="8"/>
        <v>155745</v>
      </c>
      <c r="D162" s="57">
        <v>1952177</v>
      </c>
    </row>
    <row r="163" spans="1:4" s="23" customFormat="1" ht="24" customHeight="1" x14ac:dyDescent="0.2">
      <c r="A163" s="53" t="s">
        <v>336</v>
      </c>
      <c r="B163" s="14">
        <v>2426217</v>
      </c>
      <c r="C163" s="13">
        <f t="shared" si="8"/>
        <v>2750</v>
      </c>
      <c r="D163" s="57">
        <v>2428967</v>
      </c>
    </row>
    <row r="164" spans="1:4" s="23" customFormat="1" ht="24" customHeight="1" x14ac:dyDescent="0.2">
      <c r="A164" s="53" t="s">
        <v>58</v>
      </c>
      <c r="B164" s="14">
        <v>1748537</v>
      </c>
      <c r="C164" s="13">
        <f t="shared" si="8"/>
        <v>122473</v>
      </c>
      <c r="D164" s="57">
        <v>1871010</v>
      </c>
    </row>
    <row r="165" spans="1:4" s="23" customFormat="1" ht="24" customHeight="1" x14ac:dyDescent="0.2">
      <c r="A165" s="53" t="s">
        <v>315</v>
      </c>
      <c r="B165" s="14">
        <v>5673703</v>
      </c>
      <c r="C165" s="13">
        <f t="shared" si="8"/>
        <v>31322</v>
      </c>
      <c r="D165" s="57">
        <v>5705025</v>
      </c>
    </row>
    <row r="166" spans="1:4" s="23" customFormat="1" ht="24" customHeight="1" x14ac:dyDescent="0.2">
      <c r="A166" s="53" t="s">
        <v>220</v>
      </c>
      <c r="B166" s="14">
        <v>7124143</v>
      </c>
      <c r="C166" s="13">
        <f t="shared" si="8"/>
        <v>11006</v>
      </c>
      <c r="D166" s="57">
        <v>7135149</v>
      </c>
    </row>
    <row r="167" spans="1:4" s="23" customFormat="1" ht="24" customHeight="1" x14ac:dyDescent="0.2">
      <c r="A167" s="54" t="s">
        <v>378</v>
      </c>
      <c r="B167" s="14">
        <v>4557269</v>
      </c>
      <c r="C167" s="13">
        <f t="shared" si="8"/>
        <v>-116753</v>
      </c>
      <c r="D167" s="57">
        <v>4440516</v>
      </c>
    </row>
    <row r="168" spans="1:4" s="23" customFormat="1" ht="24" customHeight="1" x14ac:dyDescent="0.2">
      <c r="A168" s="54" t="s">
        <v>377</v>
      </c>
      <c r="B168" s="14">
        <v>6269728</v>
      </c>
      <c r="C168" s="13">
        <f t="shared" si="8"/>
        <v>-194499</v>
      </c>
      <c r="D168" s="57">
        <v>6075229</v>
      </c>
    </row>
    <row r="169" spans="1:4" s="23" customFormat="1" ht="24" customHeight="1" x14ac:dyDescent="0.2">
      <c r="A169" s="54" t="s">
        <v>316</v>
      </c>
      <c r="B169" s="14">
        <v>10884545</v>
      </c>
      <c r="C169" s="13">
        <f t="shared" si="8"/>
        <v>255898</v>
      </c>
      <c r="D169" s="57">
        <v>11140443</v>
      </c>
    </row>
    <row r="170" spans="1:4" s="23" customFormat="1" ht="24" customHeight="1" x14ac:dyDescent="0.2">
      <c r="A170" s="54" t="s">
        <v>59</v>
      </c>
      <c r="B170" s="14">
        <v>26289692</v>
      </c>
      <c r="C170" s="13">
        <f t="shared" si="8"/>
        <v>123010</v>
      </c>
      <c r="D170" s="57">
        <v>26412702</v>
      </c>
    </row>
    <row r="171" spans="1:4" s="23" customFormat="1" ht="24" customHeight="1" x14ac:dyDescent="0.2">
      <c r="A171" s="54" t="s">
        <v>337</v>
      </c>
      <c r="B171" s="14">
        <v>8644810</v>
      </c>
      <c r="C171" s="13">
        <f t="shared" si="8"/>
        <v>210844</v>
      </c>
      <c r="D171" s="57">
        <v>8855654</v>
      </c>
    </row>
    <row r="172" spans="1:4" s="23" customFormat="1" ht="24" customHeight="1" x14ac:dyDescent="0.2">
      <c r="A172" s="54" t="s">
        <v>317</v>
      </c>
      <c r="B172" s="14">
        <v>4761985</v>
      </c>
      <c r="C172" s="13">
        <f t="shared" si="8"/>
        <v>0</v>
      </c>
      <c r="D172" s="57">
        <v>4761985</v>
      </c>
    </row>
    <row r="173" spans="1:4" s="23" customFormat="1" ht="24" customHeight="1" x14ac:dyDescent="0.2">
      <c r="A173" s="54" t="s">
        <v>338</v>
      </c>
      <c r="B173" s="14">
        <v>6043092</v>
      </c>
      <c r="C173" s="13">
        <f t="shared" si="8"/>
        <v>117551</v>
      </c>
      <c r="D173" s="57">
        <v>6160643</v>
      </c>
    </row>
    <row r="174" spans="1:4" s="23" customFormat="1" ht="24" customHeight="1" x14ac:dyDescent="0.2">
      <c r="A174" s="54" t="s">
        <v>376</v>
      </c>
      <c r="B174" s="14">
        <v>43199997</v>
      </c>
      <c r="C174" s="13">
        <f t="shared" si="8"/>
        <v>-38918</v>
      </c>
      <c r="D174" s="57">
        <v>43161079</v>
      </c>
    </row>
    <row r="175" spans="1:4" s="23" customFormat="1" ht="24" customHeight="1" x14ac:dyDescent="0.2">
      <c r="A175" s="54" t="s">
        <v>159</v>
      </c>
      <c r="B175" s="14">
        <v>34328310</v>
      </c>
      <c r="C175" s="13">
        <f t="shared" si="8"/>
        <v>119648</v>
      </c>
      <c r="D175" s="57">
        <v>34447958</v>
      </c>
    </row>
    <row r="176" spans="1:4" s="23" customFormat="1" ht="24" customHeight="1" x14ac:dyDescent="0.2">
      <c r="A176" s="54" t="s">
        <v>375</v>
      </c>
      <c r="B176" s="14">
        <v>40438144</v>
      </c>
      <c r="C176" s="13">
        <f t="shared" si="8"/>
        <v>-187827</v>
      </c>
      <c r="D176" s="57">
        <v>40250317</v>
      </c>
    </row>
    <row r="177" spans="1:4" s="23" customFormat="1" ht="24" customHeight="1" x14ac:dyDescent="0.2">
      <c r="A177" s="54" t="s">
        <v>170</v>
      </c>
      <c r="B177" s="14">
        <v>16617658</v>
      </c>
      <c r="C177" s="13">
        <f t="shared" si="8"/>
        <v>95139</v>
      </c>
      <c r="D177" s="57">
        <v>16712797</v>
      </c>
    </row>
    <row r="178" spans="1:4" s="23" customFormat="1" ht="24" customHeight="1" x14ac:dyDescent="0.2">
      <c r="A178" s="54" t="s">
        <v>253</v>
      </c>
      <c r="B178" s="14">
        <v>11359952</v>
      </c>
      <c r="C178" s="13">
        <f t="shared" si="8"/>
        <v>116695</v>
      </c>
      <c r="D178" s="57">
        <v>11476647</v>
      </c>
    </row>
    <row r="179" spans="1:4" s="23" customFormat="1" ht="24" customHeight="1" x14ac:dyDescent="0.2">
      <c r="A179" s="54" t="s">
        <v>339</v>
      </c>
      <c r="B179" s="14">
        <v>11871006</v>
      </c>
      <c r="C179" s="13">
        <f t="shared" si="8"/>
        <v>2000</v>
      </c>
      <c r="D179" s="57">
        <v>11873006</v>
      </c>
    </row>
    <row r="180" spans="1:4" s="23" customFormat="1" ht="24" customHeight="1" x14ac:dyDescent="0.2">
      <c r="A180" s="54" t="s">
        <v>268</v>
      </c>
      <c r="B180" s="14">
        <v>9318134</v>
      </c>
      <c r="C180" s="13">
        <f t="shared" si="8"/>
        <v>0</v>
      </c>
      <c r="D180" s="57">
        <v>9318134</v>
      </c>
    </row>
    <row r="181" spans="1:4" s="23" customFormat="1" ht="24" customHeight="1" x14ac:dyDescent="0.2">
      <c r="A181" s="54" t="s">
        <v>60</v>
      </c>
      <c r="B181" s="14">
        <v>18301901</v>
      </c>
      <c r="C181" s="13">
        <f t="shared" si="8"/>
        <v>0</v>
      </c>
      <c r="D181" s="57">
        <v>18301901</v>
      </c>
    </row>
    <row r="182" spans="1:4" s="23" customFormat="1" ht="24" customHeight="1" x14ac:dyDescent="0.2">
      <c r="A182" s="54" t="s">
        <v>61</v>
      </c>
      <c r="B182" s="14">
        <v>6583804</v>
      </c>
      <c r="C182" s="13">
        <f t="shared" si="8"/>
        <v>0</v>
      </c>
      <c r="D182" s="57">
        <v>6583804</v>
      </c>
    </row>
    <row r="183" spans="1:4" s="23" customFormat="1" ht="24" customHeight="1" thickBot="1" x14ac:dyDescent="0.25">
      <c r="A183" s="55" t="s">
        <v>374</v>
      </c>
      <c r="B183" s="25">
        <v>6848290</v>
      </c>
      <c r="C183" s="17">
        <f t="shared" si="8"/>
        <v>-26069</v>
      </c>
      <c r="D183" s="58">
        <v>6822221</v>
      </c>
    </row>
    <row r="184" spans="1:4" s="23" customFormat="1" ht="24" customHeight="1" thickBot="1" x14ac:dyDescent="0.25">
      <c r="A184" s="27" t="s">
        <v>26</v>
      </c>
      <c r="B184" s="28">
        <f>SUM(B161:B183)</f>
        <v>291480493</v>
      </c>
      <c r="C184" s="28">
        <f t="shared" ref="C184:D184" si="9">SUM(C161:C183)</f>
        <v>1161709</v>
      </c>
      <c r="D184" s="29">
        <f t="shared" si="9"/>
        <v>292642202</v>
      </c>
    </row>
    <row r="185" spans="1:4" ht="14.1" customHeight="1" x14ac:dyDescent="0.2">
      <c r="A185" s="5"/>
    </row>
    <row r="186" spans="1:4" ht="14.1" customHeight="1" x14ac:dyDescent="0.2">
      <c r="A186" s="5"/>
    </row>
    <row r="187" spans="1:4" ht="14.1" customHeight="1" thickBot="1" x14ac:dyDescent="0.25">
      <c r="A187" s="4" t="s">
        <v>14</v>
      </c>
      <c r="D187" s="9" t="s">
        <v>188</v>
      </c>
    </row>
    <row r="188" spans="1:4" ht="45" customHeight="1" thickBot="1" x14ac:dyDescent="0.25">
      <c r="A188" s="7" t="s">
        <v>36</v>
      </c>
      <c r="B188" s="12" t="s">
        <v>365</v>
      </c>
      <c r="C188" s="12" t="s">
        <v>366</v>
      </c>
      <c r="D188" s="16" t="s">
        <v>367</v>
      </c>
    </row>
    <row r="189" spans="1:4" s="23" customFormat="1" ht="24" customHeight="1" x14ac:dyDescent="0.2">
      <c r="A189" s="34" t="s">
        <v>340</v>
      </c>
      <c r="B189" s="21">
        <v>7254016</v>
      </c>
      <c r="C189" s="15">
        <f t="shared" ref="C189:C204" si="10">D189-B189</f>
        <v>41638</v>
      </c>
      <c r="D189" s="22">
        <v>7295654</v>
      </c>
    </row>
    <row r="190" spans="1:4" s="23" customFormat="1" ht="24" customHeight="1" x14ac:dyDescent="0.2">
      <c r="A190" s="35" t="s">
        <v>379</v>
      </c>
      <c r="B190" s="14">
        <v>19135835</v>
      </c>
      <c r="C190" s="13">
        <f t="shared" si="10"/>
        <v>-133418</v>
      </c>
      <c r="D190" s="57">
        <v>19002417</v>
      </c>
    </row>
    <row r="191" spans="1:4" s="23" customFormat="1" ht="24" customHeight="1" x14ac:dyDescent="0.2">
      <c r="A191" s="53" t="s">
        <v>380</v>
      </c>
      <c r="B191" s="14">
        <v>22213056</v>
      </c>
      <c r="C191" s="13">
        <f t="shared" si="10"/>
        <v>-133699</v>
      </c>
      <c r="D191" s="57">
        <v>22079357</v>
      </c>
    </row>
    <row r="192" spans="1:4" s="23" customFormat="1" ht="24" customHeight="1" x14ac:dyDescent="0.2">
      <c r="A192" s="53" t="s">
        <v>62</v>
      </c>
      <c r="B192" s="14">
        <v>4670879</v>
      </c>
      <c r="C192" s="13">
        <f t="shared" si="10"/>
        <v>69521</v>
      </c>
      <c r="D192" s="57">
        <v>4740400</v>
      </c>
    </row>
    <row r="193" spans="1:4" s="23" customFormat="1" ht="24" customHeight="1" x14ac:dyDescent="0.2">
      <c r="A193" s="53" t="s">
        <v>209</v>
      </c>
      <c r="B193" s="14">
        <v>3489540</v>
      </c>
      <c r="C193" s="13">
        <f t="shared" si="10"/>
        <v>0</v>
      </c>
      <c r="D193" s="57">
        <v>3489540</v>
      </c>
    </row>
    <row r="194" spans="1:4" s="23" customFormat="1" ht="24" customHeight="1" x14ac:dyDescent="0.2">
      <c r="A194" s="54" t="s">
        <v>63</v>
      </c>
      <c r="B194" s="14">
        <v>7339243</v>
      </c>
      <c r="C194" s="13">
        <f t="shared" si="10"/>
        <v>81930</v>
      </c>
      <c r="D194" s="57">
        <v>7421173</v>
      </c>
    </row>
    <row r="195" spans="1:4" s="23" customFormat="1" ht="24" customHeight="1" x14ac:dyDescent="0.2">
      <c r="A195" s="54" t="s">
        <v>341</v>
      </c>
      <c r="B195" s="14">
        <v>6218317</v>
      </c>
      <c r="C195" s="13">
        <f t="shared" si="10"/>
        <v>155669</v>
      </c>
      <c r="D195" s="57">
        <v>6373986</v>
      </c>
    </row>
    <row r="196" spans="1:4" s="23" customFormat="1" ht="24" customHeight="1" x14ac:dyDescent="0.2">
      <c r="A196" s="54" t="s">
        <v>381</v>
      </c>
      <c r="B196" s="14">
        <v>15290617</v>
      </c>
      <c r="C196" s="13">
        <f t="shared" si="10"/>
        <v>-45423</v>
      </c>
      <c r="D196" s="57">
        <v>15245194</v>
      </c>
    </row>
    <row r="197" spans="1:4" s="23" customFormat="1" ht="24" customHeight="1" x14ac:dyDescent="0.2">
      <c r="A197" s="54" t="s">
        <v>342</v>
      </c>
      <c r="B197" s="14">
        <v>5355363</v>
      </c>
      <c r="C197" s="13">
        <f t="shared" si="10"/>
        <v>19609</v>
      </c>
      <c r="D197" s="57">
        <v>5374972</v>
      </c>
    </row>
    <row r="198" spans="1:4" s="23" customFormat="1" ht="24" customHeight="1" x14ac:dyDescent="0.2">
      <c r="A198" s="54" t="s">
        <v>64</v>
      </c>
      <c r="B198" s="14">
        <v>18661636</v>
      </c>
      <c r="C198" s="13">
        <f t="shared" si="10"/>
        <v>318640</v>
      </c>
      <c r="D198" s="57">
        <v>18980276</v>
      </c>
    </row>
    <row r="199" spans="1:4" s="23" customFormat="1" ht="24" customHeight="1" x14ac:dyDescent="0.2">
      <c r="A199" s="54" t="s">
        <v>343</v>
      </c>
      <c r="B199" s="14">
        <v>6198195</v>
      </c>
      <c r="C199" s="13">
        <f t="shared" si="10"/>
        <v>71911</v>
      </c>
      <c r="D199" s="57">
        <v>6270106</v>
      </c>
    </row>
    <row r="200" spans="1:4" s="23" customFormat="1" ht="24" customHeight="1" x14ac:dyDescent="0.2">
      <c r="A200" s="53" t="s">
        <v>382</v>
      </c>
      <c r="B200" s="14">
        <v>25603886</v>
      </c>
      <c r="C200" s="13">
        <f t="shared" si="10"/>
        <v>-180148</v>
      </c>
      <c r="D200" s="57">
        <v>25423738</v>
      </c>
    </row>
    <row r="201" spans="1:4" s="23" customFormat="1" ht="24" customHeight="1" x14ac:dyDescent="0.2">
      <c r="A201" s="53" t="s">
        <v>65</v>
      </c>
      <c r="B201" s="14">
        <v>28228023</v>
      </c>
      <c r="C201" s="13">
        <f t="shared" si="10"/>
        <v>44015</v>
      </c>
      <c r="D201" s="57">
        <v>28272038</v>
      </c>
    </row>
    <row r="202" spans="1:4" s="23" customFormat="1" ht="24" customHeight="1" x14ac:dyDescent="0.2">
      <c r="A202" s="53" t="s">
        <v>149</v>
      </c>
      <c r="B202" s="14">
        <v>34239986</v>
      </c>
      <c r="C202" s="13">
        <f t="shared" si="10"/>
        <v>435309</v>
      </c>
      <c r="D202" s="57">
        <v>34675295</v>
      </c>
    </row>
    <row r="203" spans="1:4" s="23" customFormat="1" ht="24" customHeight="1" x14ac:dyDescent="0.2">
      <c r="A203" s="53" t="s">
        <v>383</v>
      </c>
      <c r="B203" s="14">
        <v>34864204</v>
      </c>
      <c r="C203" s="13">
        <f t="shared" si="10"/>
        <v>-128242</v>
      </c>
      <c r="D203" s="57">
        <v>34735962</v>
      </c>
    </row>
    <row r="204" spans="1:4" s="23" customFormat="1" ht="24" customHeight="1" thickBot="1" x14ac:dyDescent="0.25">
      <c r="A204" s="55" t="s">
        <v>384</v>
      </c>
      <c r="B204" s="25">
        <v>35202283</v>
      </c>
      <c r="C204" s="17">
        <f t="shared" si="10"/>
        <v>-34117</v>
      </c>
      <c r="D204" s="58">
        <v>35168166</v>
      </c>
    </row>
    <row r="205" spans="1:4" s="23" customFormat="1" ht="24" customHeight="1" thickBot="1" x14ac:dyDescent="0.25">
      <c r="A205" s="27" t="s">
        <v>27</v>
      </c>
      <c r="B205" s="28">
        <f>SUM(B189:B204)</f>
        <v>273965079</v>
      </c>
      <c r="C205" s="28">
        <f t="shared" ref="C205:D205" si="11">SUM(C189:C204)</f>
        <v>583195</v>
      </c>
      <c r="D205" s="29">
        <f t="shared" si="11"/>
        <v>274548274</v>
      </c>
    </row>
    <row r="206" spans="1:4" ht="14.1" customHeight="1" thickBot="1" x14ac:dyDescent="0.25">
      <c r="A206" s="5"/>
    </row>
    <row r="207" spans="1:4" s="23" customFormat="1" ht="24" customHeight="1" thickBot="1" x14ac:dyDescent="0.25">
      <c r="A207" s="30" t="s">
        <v>3</v>
      </c>
      <c r="B207" s="31">
        <f>B74+B157+B184+B205</f>
        <v>2875633791</v>
      </c>
      <c r="C207" s="31">
        <f t="shared" ref="C207:D207" si="12">C74+C157+C184+C205</f>
        <v>12400700</v>
      </c>
      <c r="D207" s="31">
        <f t="shared" si="12"/>
        <v>2888034491</v>
      </c>
    </row>
    <row r="208" spans="1:4" ht="14.1" customHeight="1" x14ac:dyDescent="0.2">
      <c r="A208" s="5"/>
    </row>
    <row r="209" spans="1:4" ht="14.1" customHeight="1" x14ac:dyDescent="0.2">
      <c r="A209" s="4" t="s">
        <v>4</v>
      </c>
    </row>
    <row r="210" spans="1:4" ht="14.1" customHeight="1" x14ac:dyDescent="0.2">
      <c r="A210" s="5"/>
    </row>
    <row r="211" spans="1:4" ht="14.1" customHeight="1" thickBot="1" x14ac:dyDescent="0.25">
      <c r="A211" s="4" t="s">
        <v>15</v>
      </c>
      <c r="D211" s="9" t="s">
        <v>188</v>
      </c>
    </row>
    <row r="212" spans="1:4" ht="45" customHeight="1" thickBot="1" x14ac:dyDescent="0.25">
      <c r="A212" s="7" t="s">
        <v>36</v>
      </c>
      <c r="B212" s="12" t="s">
        <v>365</v>
      </c>
      <c r="C212" s="12" t="s">
        <v>366</v>
      </c>
      <c r="D212" s="16" t="s">
        <v>367</v>
      </c>
    </row>
    <row r="213" spans="1:4" s="23" customFormat="1" ht="24" customHeight="1" x14ac:dyDescent="0.2">
      <c r="A213" s="40" t="s">
        <v>171</v>
      </c>
      <c r="B213" s="21">
        <v>18205696</v>
      </c>
      <c r="C213" s="15">
        <f t="shared" ref="C213:C226" si="13">D213-B213</f>
        <v>1165026</v>
      </c>
      <c r="D213" s="22">
        <v>19370722</v>
      </c>
    </row>
    <row r="214" spans="1:4" s="23" customFormat="1" ht="24" customHeight="1" x14ac:dyDescent="0.2">
      <c r="A214" s="33" t="s">
        <v>468</v>
      </c>
      <c r="B214" s="14">
        <v>18493941</v>
      </c>
      <c r="C214" s="13">
        <f t="shared" si="13"/>
        <v>-10812</v>
      </c>
      <c r="D214" s="57">
        <v>18483129</v>
      </c>
    </row>
    <row r="215" spans="1:4" s="23" customFormat="1" ht="24" customHeight="1" x14ac:dyDescent="0.2">
      <c r="A215" s="33" t="s">
        <v>469</v>
      </c>
      <c r="B215" s="14">
        <v>11675065</v>
      </c>
      <c r="C215" s="13">
        <f t="shared" si="13"/>
        <v>-61263</v>
      </c>
      <c r="D215" s="57">
        <v>11613802</v>
      </c>
    </row>
    <row r="216" spans="1:4" s="23" customFormat="1" ht="24" customHeight="1" x14ac:dyDescent="0.2">
      <c r="A216" s="33" t="s">
        <v>135</v>
      </c>
      <c r="B216" s="14">
        <v>6915828</v>
      </c>
      <c r="C216" s="13">
        <f t="shared" si="13"/>
        <v>296134</v>
      </c>
      <c r="D216" s="57">
        <v>7211962</v>
      </c>
    </row>
    <row r="217" spans="1:4" s="23" customFormat="1" ht="24" customHeight="1" x14ac:dyDescent="0.2">
      <c r="A217" s="33" t="s">
        <v>136</v>
      </c>
      <c r="B217" s="14">
        <v>4543191</v>
      </c>
      <c r="C217" s="13">
        <f t="shared" si="13"/>
        <v>47619</v>
      </c>
      <c r="D217" s="57">
        <v>4590810</v>
      </c>
    </row>
    <row r="218" spans="1:4" s="23" customFormat="1" ht="24" customHeight="1" x14ac:dyDescent="0.2">
      <c r="A218" s="33" t="s">
        <v>237</v>
      </c>
      <c r="B218" s="14">
        <v>7697166</v>
      </c>
      <c r="C218" s="13">
        <f t="shared" si="13"/>
        <v>155670</v>
      </c>
      <c r="D218" s="57">
        <v>7852836</v>
      </c>
    </row>
    <row r="219" spans="1:4" s="23" customFormat="1" ht="24" customHeight="1" x14ac:dyDescent="0.2">
      <c r="A219" s="33" t="s">
        <v>66</v>
      </c>
      <c r="B219" s="14">
        <v>51231943</v>
      </c>
      <c r="C219" s="13">
        <f t="shared" si="13"/>
        <v>476324</v>
      </c>
      <c r="D219" s="57">
        <v>51708267</v>
      </c>
    </row>
    <row r="220" spans="1:4" s="23" customFormat="1" ht="24" customHeight="1" x14ac:dyDescent="0.2">
      <c r="A220" s="33" t="s">
        <v>238</v>
      </c>
      <c r="B220" s="14">
        <v>5773992</v>
      </c>
      <c r="C220" s="13">
        <f t="shared" si="13"/>
        <v>30634</v>
      </c>
      <c r="D220" s="57">
        <v>5804626</v>
      </c>
    </row>
    <row r="221" spans="1:4" s="23" customFormat="1" ht="24" customHeight="1" x14ac:dyDescent="0.2">
      <c r="A221" s="33" t="s">
        <v>244</v>
      </c>
      <c r="B221" s="14">
        <v>16946006</v>
      </c>
      <c r="C221" s="13">
        <f t="shared" si="13"/>
        <v>530695</v>
      </c>
      <c r="D221" s="57">
        <v>17476701</v>
      </c>
    </row>
    <row r="222" spans="1:4" s="23" customFormat="1" ht="24" customHeight="1" x14ac:dyDescent="0.2">
      <c r="A222" s="33" t="s">
        <v>239</v>
      </c>
      <c r="B222" s="14">
        <v>1758935</v>
      </c>
      <c r="C222" s="13">
        <f t="shared" si="13"/>
        <v>0</v>
      </c>
      <c r="D222" s="57">
        <v>1758935</v>
      </c>
    </row>
    <row r="223" spans="1:4" s="23" customFormat="1" ht="24" customHeight="1" x14ac:dyDescent="0.2">
      <c r="A223" s="33" t="s">
        <v>67</v>
      </c>
      <c r="B223" s="14">
        <v>2195515</v>
      </c>
      <c r="C223" s="13">
        <f t="shared" si="13"/>
        <v>0</v>
      </c>
      <c r="D223" s="57">
        <v>2195515</v>
      </c>
    </row>
    <row r="224" spans="1:4" s="23" customFormat="1" ht="24" customHeight="1" x14ac:dyDescent="0.2">
      <c r="A224" s="33" t="s">
        <v>68</v>
      </c>
      <c r="B224" s="14">
        <v>1697709</v>
      </c>
      <c r="C224" s="13">
        <f t="shared" si="13"/>
        <v>0</v>
      </c>
      <c r="D224" s="57">
        <v>1697709</v>
      </c>
    </row>
    <row r="225" spans="1:4" s="23" customFormat="1" ht="24" customHeight="1" x14ac:dyDescent="0.2">
      <c r="A225" s="33" t="s">
        <v>229</v>
      </c>
      <c r="B225" s="14">
        <v>1885732</v>
      </c>
      <c r="C225" s="13">
        <f t="shared" si="13"/>
        <v>79085</v>
      </c>
      <c r="D225" s="57">
        <v>1964817</v>
      </c>
    </row>
    <row r="226" spans="1:4" s="23" customFormat="1" ht="24" customHeight="1" thickBot="1" x14ac:dyDescent="0.25">
      <c r="A226" s="52" t="s">
        <v>240</v>
      </c>
      <c r="B226" s="25">
        <v>1493731</v>
      </c>
      <c r="C226" s="17">
        <f t="shared" si="13"/>
        <v>0</v>
      </c>
      <c r="D226" s="58">
        <v>1493731</v>
      </c>
    </row>
    <row r="227" spans="1:4" s="23" customFormat="1" ht="24" customHeight="1" thickBot="1" x14ac:dyDescent="0.25">
      <c r="A227" s="27" t="s">
        <v>28</v>
      </c>
      <c r="B227" s="28">
        <f>SUM(B213:B226)</f>
        <v>150514450</v>
      </c>
      <c r="C227" s="28">
        <f t="shared" ref="C227:D227" si="14">SUM(C213:C226)</f>
        <v>2709112</v>
      </c>
      <c r="D227" s="29">
        <f t="shared" si="14"/>
        <v>153223562</v>
      </c>
    </row>
    <row r="228" spans="1:4" ht="14.1" customHeight="1" x14ac:dyDescent="0.2">
      <c r="A228" s="5"/>
    </row>
    <row r="229" spans="1:4" ht="14.1" customHeight="1" thickBot="1" x14ac:dyDescent="0.25">
      <c r="A229" s="4" t="s">
        <v>16</v>
      </c>
      <c r="D229" s="9" t="s">
        <v>188</v>
      </c>
    </row>
    <row r="230" spans="1:4" ht="45" customHeight="1" thickBot="1" x14ac:dyDescent="0.25">
      <c r="A230" s="7" t="s">
        <v>36</v>
      </c>
      <c r="B230" s="12" t="s">
        <v>365</v>
      </c>
      <c r="C230" s="12" t="s">
        <v>366</v>
      </c>
      <c r="D230" s="16" t="s">
        <v>367</v>
      </c>
    </row>
    <row r="231" spans="1:4" s="23" customFormat="1" ht="24" customHeight="1" x14ac:dyDescent="0.2">
      <c r="A231" s="50" t="s">
        <v>137</v>
      </c>
      <c r="B231" s="21">
        <v>31679573</v>
      </c>
      <c r="C231" s="15">
        <f t="shared" ref="C231:C294" si="15">D231-B231</f>
        <v>69165</v>
      </c>
      <c r="D231" s="22">
        <v>31748738</v>
      </c>
    </row>
    <row r="232" spans="1:4" s="23" customFormat="1" ht="24" customHeight="1" x14ac:dyDescent="0.2">
      <c r="A232" s="51" t="s">
        <v>241</v>
      </c>
      <c r="B232" s="14">
        <v>3292918</v>
      </c>
      <c r="C232" s="13">
        <f t="shared" si="15"/>
        <v>0</v>
      </c>
      <c r="D232" s="57">
        <v>3292918</v>
      </c>
    </row>
    <row r="233" spans="1:4" s="23" customFormat="1" ht="24" customHeight="1" x14ac:dyDescent="0.2">
      <c r="A233" s="51" t="s">
        <v>210</v>
      </c>
      <c r="B233" s="14">
        <v>1707036</v>
      </c>
      <c r="C233" s="13">
        <f t="shared" si="15"/>
        <v>332022</v>
      </c>
      <c r="D233" s="57">
        <v>2039058</v>
      </c>
    </row>
    <row r="234" spans="1:4" s="23" customFormat="1" ht="24" customHeight="1" x14ac:dyDescent="0.2">
      <c r="A234" s="51" t="s">
        <v>69</v>
      </c>
      <c r="B234" s="14">
        <v>6283009</v>
      </c>
      <c r="C234" s="13">
        <f t="shared" si="15"/>
        <v>239200</v>
      </c>
      <c r="D234" s="57">
        <v>6522209</v>
      </c>
    </row>
    <row r="235" spans="1:4" s="23" customFormat="1" ht="24" customHeight="1" x14ac:dyDescent="0.2">
      <c r="A235" s="51" t="s">
        <v>470</v>
      </c>
      <c r="B235" s="14">
        <v>25827027</v>
      </c>
      <c r="C235" s="13">
        <f t="shared" si="15"/>
        <v>-218832</v>
      </c>
      <c r="D235" s="57">
        <v>25608195</v>
      </c>
    </row>
    <row r="236" spans="1:4" s="23" customFormat="1" ht="24" customHeight="1" x14ac:dyDescent="0.2">
      <c r="A236" s="51" t="s">
        <v>70</v>
      </c>
      <c r="B236" s="14">
        <v>2387443</v>
      </c>
      <c r="C236" s="13">
        <f t="shared" si="15"/>
        <v>0</v>
      </c>
      <c r="D236" s="57">
        <v>2387443</v>
      </c>
    </row>
    <row r="237" spans="1:4" s="23" customFormat="1" ht="24" customHeight="1" x14ac:dyDescent="0.2">
      <c r="A237" s="51" t="s">
        <v>138</v>
      </c>
      <c r="B237" s="14">
        <v>10456921</v>
      </c>
      <c r="C237" s="13">
        <f t="shared" si="15"/>
        <v>272889</v>
      </c>
      <c r="D237" s="57">
        <v>10729810</v>
      </c>
    </row>
    <row r="238" spans="1:4" s="23" customFormat="1" ht="24" customHeight="1" x14ac:dyDescent="0.2">
      <c r="A238" s="51" t="s">
        <v>71</v>
      </c>
      <c r="B238" s="14">
        <v>2288444</v>
      </c>
      <c r="C238" s="13">
        <f t="shared" si="15"/>
        <v>0</v>
      </c>
      <c r="D238" s="57">
        <v>2288444</v>
      </c>
    </row>
    <row r="239" spans="1:4" s="23" customFormat="1" ht="24" customHeight="1" x14ac:dyDescent="0.2">
      <c r="A239" s="51" t="s">
        <v>195</v>
      </c>
      <c r="B239" s="14">
        <v>21308901</v>
      </c>
      <c r="C239" s="13">
        <f t="shared" si="15"/>
        <v>23803</v>
      </c>
      <c r="D239" s="57">
        <v>21332704</v>
      </c>
    </row>
    <row r="240" spans="1:4" s="23" customFormat="1" ht="24" customHeight="1" x14ac:dyDescent="0.2">
      <c r="A240" s="33" t="s">
        <v>471</v>
      </c>
      <c r="B240" s="14">
        <v>4740708</v>
      </c>
      <c r="C240" s="13">
        <f t="shared" si="15"/>
        <v>-155670</v>
      </c>
      <c r="D240" s="57">
        <v>4585038</v>
      </c>
    </row>
    <row r="241" spans="1:4" s="23" customFormat="1" ht="24" customHeight="1" x14ac:dyDescent="0.2">
      <c r="A241" s="33" t="s">
        <v>45</v>
      </c>
      <c r="B241" s="14">
        <v>4013796</v>
      </c>
      <c r="C241" s="13">
        <f t="shared" si="15"/>
        <v>0</v>
      </c>
      <c r="D241" s="57">
        <v>4013796</v>
      </c>
    </row>
    <row r="242" spans="1:4" s="23" customFormat="1" ht="24" customHeight="1" x14ac:dyDescent="0.2">
      <c r="A242" s="33" t="s">
        <v>318</v>
      </c>
      <c r="B242" s="14">
        <v>6029378</v>
      </c>
      <c r="C242" s="13">
        <f t="shared" si="15"/>
        <v>548735</v>
      </c>
      <c r="D242" s="57">
        <v>6578113</v>
      </c>
    </row>
    <row r="243" spans="1:4" s="23" customFormat="1" ht="24" customHeight="1" x14ac:dyDescent="0.2">
      <c r="A243" s="33" t="s">
        <v>172</v>
      </c>
      <c r="B243" s="14">
        <v>6025230</v>
      </c>
      <c r="C243" s="13">
        <f t="shared" si="15"/>
        <v>116753</v>
      </c>
      <c r="D243" s="57">
        <v>6141983</v>
      </c>
    </row>
    <row r="244" spans="1:4" s="23" customFormat="1" ht="24" customHeight="1" x14ac:dyDescent="0.2">
      <c r="A244" s="51" t="s">
        <v>257</v>
      </c>
      <c r="B244" s="14">
        <v>2237108</v>
      </c>
      <c r="C244" s="13">
        <f t="shared" si="15"/>
        <v>0</v>
      </c>
      <c r="D244" s="57">
        <v>2237108</v>
      </c>
    </row>
    <row r="245" spans="1:4" s="23" customFormat="1" ht="24" customHeight="1" x14ac:dyDescent="0.2">
      <c r="A245" s="51" t="s">
        <v>221</v>
      </c>
      <c r="B245" s="14">
        <v>1920825</v>
      </c>
      <c r="C245" s="13">
        <f t="shared" si="15"/>
        <v>116753</v>
      </c>
      <c r="D245" s="57">
        <v>2037578</v>
      </c>
    </row>
    <row r="246" spans="1:4" s="23" customFormat="1" ht="24" customHeight="1" x14ac:dyDescent="0.2">
      <c r="A246" s="51" t="s">
        <v>472</v>
      </c>
      <c r="B246" s="14">
        <v>4414190</v>
      </c>
      <c r="C246" s="13">
        <f t="shared" si="15"/>
        <v>-67772</v>
      </c>
      <c r="D246" s="57">
        <v>4346418</v>
      </c>
    </row>
    <row r="247" spans="1:4" s="23" customFormat="1" ht="24" customHeight="1" x14ac:dyDescent="0.2">
      <c r="A247" s="33" t="s">
        <v>222</v>
      </c>
      <c r="B247" s="14">
        <v>4247319</v>
      </c>
      <c r="C247" s="13">
        <f t="shared" si="15"/>
        <v>112418</v>
      </c>
      <c r="D247" s="57">
        <v>4359737</v>
      </c>
    </row>
    <row r="248" spans="1:4" s="23" customFormat="1" ht="24" customHeight="1" x14ac:dyDescent="0.2">
      <c r="A248" s="33" t="s">
        <v>258</v>
      </c>
      <c r="B248" s="14">
        <v>2623900</v>
      </c>
      <c r="C248" s="13">
        <f t="shared" si="15"/>
        <v>0</v>
      </c>
      <c r="D248" s="57">
        <v>2623900</v>
      </c>
    </row>
    <row r="249" spans="1:4" s="23" customFormat="1" ht="24" customHeight="1" x14ac:dyDescent="0.2">
      <c r="A249" s="51" t="s">
        <v>72</v>
      </c>
      <c r="B249" s="14">
        <v>3532240</v>
      </c>
      <c r="C249" s="13">
        <f t="shared" si="15"/>
        <v>32352</v>
      </c>
      <c r="D249" s="57">
        <v>3564592</v>
      </c>
    </row>
    <row r="250" spans="1:4" s="23" customFormat="1" ht="24" customHeight="1" x14ac:dyDescent="0.2">
      <c r="A250" s="33" t="s">
        <v>150</v>
      </c>
      <c r="B250" s="14">
        <v>20849743</v>
      </c>
      <c r="C250" s="13">
        <f t="shared" si="15"/>
        <v>574967</v>
      </c>
      <c r="D250" s="57">
        <v>21424710</v>
      </c>
    </row>
    <row r="251" spans="1:4" s="23" customFormat="1" ht="24" customHeight="1" x14ac:dyDescent="0.2">
      <c r="A251" s="33" t="s">
        <v>173</v>
      </c>
      <c r="B251" s="14">
        <v>43906138</v>
      </c>
      <c r="C251" s="13">
        <f t="shared" si="15"/>
        <v>189506</v>
      </c>
      <c r="D251" s="57">
        <v>44095644</v>
      </c>
    </row>
    <row r="252" spans="1:4" s="23" customFormat="1" ht="24" customHeight="1" x14ac:dyDescent="0.2">
      <c r="A252" s="33" t="s">
        <v>473</v>
      </c>
      <c r="B252" s="14">
        <v>6865888</v>
      </c>
      <c r="C252" s="13">
        <f t="shared" si="15"/>
        <v>-114151</v>
      </c>
      <c r="D252" s="57">
        <v>6751737</v>
      </c>
    </row>
    <row r="253" spans="1:4" s="23" customFormat="1" ht="24" customHeight="1" x14ac:dyDescent="0.2">
      <c r="A253" s="33" t="s">
        <v>344</v>
      </c>
      <c r="B253" s="14">
        <v>9709500</v>
      </c>
      <c r="C253" s="13">
        <f t="shared" si="15"/>
        <v>137511</v>
      </c>
      <c r="D253" s="57">
        <v>9847011</v>
      </c>
    </row>
    <row r="254" spans="1:4" s="23" customFormat="1" ht="24" customHeight="1" x14ac:dyDescent="0.2">
      <c r="A254" s="33" t="s">
        <v>242</v>
      </c>
      <c r="B254" s="14">
        <v>4326948</v>
      </c>
      <c r="C254" s="13">
        <f t="shared" si="15"/>
        <v>31188</v>
      </c>
      <c r="D254" s="57">
        <v>4358136</v>
      </c>
    </row>
    <row r="255" spans="1:4" s="23" customFormat="1" ht="24" customHeight="1" x14ac:dyDescent="0.2">
      <c r="A255" s="33" t="s">
        <v>319</v>
      </c>
      <c r="B255" s="14">
        <v>5632990</v>
      </c>
      <c r="C255" s="13">
        <f t="shared" si="15"/>
        <v>18731</v>
      </c>
      <c r="D255" s="57">
        <v>5651721</v>
      </c>
    </row>
    <row r="256" spans="1:4" s="23" customFormat="1" ht="24" customHeight="1" x14ac:dyDescent="0.2">
      <c r="A256" s="33" t="s">
        <v>73</v>
      </c>
      <c r="B256" s="14">
        <v>2354946</v>
      </c>
      <c r="C256" s="13">
        <f t="shared" si="15"/>
        <v>0</v>
      </c>
      <c r="D256" s="57">
        <v>2354946</v>
      </c>
    </row>
    <row r="257" spans="1:4" s="23" customFormat="1" ht="24" customHeight="1" x14ac:dyDescent="0.2">
      <c r="A257" s="33" t="s">
        <v>174</v>
      </c>
      <c r="B257" s="14">
        <v>4890125</v>
      </c>
      <c r="C257" s="13">
        <f t="shared" si="15"/>
        <v>77870</v>
      </c>
      <c r="D257" s="57">
        <v>4967995</v>
      </c>
    </row>
    <row r="258" spans="1:4" s="23" customFormat="1" ht="24" customHeight="1" x14ac:dyDescent="0.2">
      <c r="A258" s="33" t="s">
        <v>474</v>
      </c>
      <c r="B258" s="14">
        <v>14352216</v>
      </c>
      <c r="C258" s="13">
        <f t="shared" si="15"/>
        <v>-67821</v>
      </c>
      <c r="D258" s="57">
        <v>14284395</v>
      </c>
    </row>
    <row r="259" spans="1:4" s="23" customFormat="1" ht="24" customHeight="1" x14ac:dyDescent="0.2">
      <c r="A259" s="33" t="s">
        <v>223</v>
      </c>
      <c r="B259" s="14">
        <v>4665743</v>
      </c>
      <c r="C259" s="13">
        <f t="shared" si="15"/>
        <v>0</v>
      </c>
      <c r="D259" s="57">
        <v>4665743</v>
      </c>
    </row>
    <row r="260" spans="1:4" s="23" customFormat="1" ht="24" customHeight="1" x14ac:dyDescent="0.2">
      <c r="A260" s="33" t="s">
        <v>259</v>
      </c>
      <c r="B260" s="14">
        <v>8238531</v>
      </c>
      <c r="C260" s="13">
        <f t="shared" si="15"/>
        <v>72057</v>
      </c>
      <c r="D260" s="57">
        <v>8310588</v>
      </c>
    </row>
    <row r="261" spans="1:4" s="23" customFormat="1" ht="24" customHeight="1" x14ac:dyDescent="0.2">
      <c r="A261" s="33" t="s">
        <v>74</v>
      </c>
      <c r="B261" s="14">
        <v>38900687</v>
      </c>
      <c r="C261" s="13">
        <f t="shared" si="15"/>
        <v>419718</v>
      </c>
      <c r="D261" s="57">
        <v>39320405</v>
      </c>
    </row>
    <row r="262" spans="1:4" s="23" customFormat="1" ht="24" customHeight="1" x14ac:dyDescent="0.2">
      <c r="A262" s="33" t="s">
        <v>475</v>
      </c>
      <c r="B262" s="14">
        <v>25047236</v>
      </c>
      <c r="C262" s="13">
        <f t="shared" si="15"/>
        <v>-3070</v>
      </c>
      <c r="D262" s="57">
        <v>25044166</v>
      </c>
    </row>
    <row r="263" spans="1:4" s="23" customFormat="1" ht="24" customHeight="1" x14ac:dyDescent="0.2">
      <c r="A263" s="33" t="s">
        <v>345</v>
      </c>
      <c r="B263" s="14">
        <v>4559086</v>
      </c>
      <c r="C263" s="13">
        <f t="shared" si="15"/>
        <v>0</v>
      </c>
      <c r="D263" s="57">
        <v>4559086</v>
      </c>
    </row>
    <row r="264" spans="1:4" s="23" customFormat="1" ht="24" customHeight="1" x14ac:dyDescent="0.2">
      <c r="A264" s="33" t="s">
        <v>476</v>
      </c>
      <c r="B264" s="14">
        <v>41176278</v>
      </c>
      <c r="C264" s="13">
        <f t="shared" si="15"/>
        <v>-82562</v>
      </c>
      <c r="D264" s="57">
        <v>41093716</v>
      </c>
    </row>
    <row r="265" spans="1:4" s="23" customFormat="1" ht="24" customHeight="1" x14ac:dyDescent="0.2">
      <c r="A265" s="33" t="s">
        <v>477</v>
      </c>
      <c r="B265" s="14">
        <v>2018899</v>
      </c>
      <c r="C265" s="13">
        <f t="shared" si="15"/>
        <v>-10647</v>
      </c>
      <c r="D265" s="57">
        <v>2008252</v>
      </c>
    </row>
    <row r="266" spans="1:4" s="23" customFormat="1" ht="24" customHeight="1" x14ac:dyDescent="0.2">
      <c r="A266" s="33" t="s">
        <v>320</v>
      </c>
      <c r="B266" s="14">
        <v>3349947</v>
      </c>
      <c r="C266" s="13">
        <f t="shared" si="15"/>
        <v>0</v>
      </c>
      <c r="D266" s="57">
        <v>3349947</v>
      </c>
    </row>
    <row r="267" spans="1:4" s="23" customFormat="1" ht="24" customHeight="1" x14ac:dyDescent="0.2">
      <c r="A267" s="33" t="s">
        <v>139</v>
      </c>
      <c r="B267" s="14">
        <v>33750730</v>
      </c>
      <c r="C267" s="13">
        <f t="shared" si="15"/>
        <v>112090</v>
      </c>
      <c r="D267" s="57">
        <v>33862820</v>
      </c>
    </row>
    <row r="268" spans="1:4" s="23" customFormat="1" ht="24" customHeight="1" x14ac:dyDescent="0.2">
      <c r="A268" s="33" t="s">
        <v>140</v>
      </c>
      <c r="B268" s="14">
        <v>19588449</v>
      </c>
      <c r="C268" s="13">
        <f t="shared" si="15"/>
        <v>234530</v>
      </c>
      <c r="D268" s="57">
        <v>19822979</v>
      </c>
    </row>
    <row r="269" spans="1:4" s="23" customFormat="1" ht="24" customHeight="1" x14ac:dyDescent="0.2">
      <c r="A269" s="33" t="s">
        <v>75</v>
      </c>
      <c r="B269" s="14">
        <v>1806393</v>
      </c>
      <c r="C269" s="13">
        <f t="shared" si="15"/>
        <v>0</v>
      </c>
      <c r="D269" s="57">
        <v>1806393</v>
      </c>
    </row>
    <row r="270" spans="1:4" s="23" customFormat="1" ht="24" customHeight="1" x14ac:dyDescent="0.2">
      <c r="A270" s="33" t="s">
        <v>478</v>
      </c>
      <c r="B270" s="14">
        <v>6199037</v>
      </c>
      <c r="C270" s="13">
        <f t="shared" si="15"/>
        <v>-149170</v>
      </c>
      <c r="D270" s="57">
        <v>6049867</v>
      </c>
    </row>
    <row r="271" spans="1:4" s="23" customFormat="1" ht="24" customHeight="1" x14ac:dyDescent="0.2">
      <c r="A271" s="33" t="s">
        <v>211</v>
      </c>
      <c r="B271" s="14">
        <v>3842309</v>
      </c>
      <c r="C271" s="13">
        <f t="shared" si="15"/>
        <v>155670</v>
      </c>
      <c r="D271" s="57">
        <v>3997979</v>
      </c>
    </row>
    <row r="272" spans="1:4" s="23" customFormat="1" ht="24" customHeight="1" x14ac:dyDescent="0.2">
      <c r="A272" s="33" t="s">
        <v>260</v>
      </c>
      <c r="B272" s="14">
        <v>4525011</v>
      </c>
      <c r="C272" s="13">
        <f t="shared" si="15"/>
        <v>137765</v>
      </c>
      <c r="D272" s="57">
        <v>4662776</v>
      </c>
    </row>
    <row r="273" spans="1:4" s="23" customFormat="1" ht="24" customHeight="1" x14ac:dyDescent="0.2">
      <c r="A273" s="33" t="s">
        <v>479</v>
      </c>
      <c r="B273" s="14">
        <v>7931258</v>
      </c>
      <c r="C273" s="13">
        <f t="shared" si="15"/>
        <v>-152919</v>
      </c>
      <c r="D273" s="57">
        <v>7778339</v>
      </c>
    </row>
    <row r="274" spans="1:4" s="23" customFormat="1" ht="24" customHeight="1" x14ac:dyDescent="0.2">
      <c r="A274" s="33" t="s">
        <v>160</v>
      </c>
      <c r="B274" s="14">
        <v>34288627</v>
      </c>
      <c r="C274" s="13">
        <f t="shared" si="15"/>
        <v>300767</v>
      </c>
      <c r="D274" s="57">
        <v>34589394</v>
      </c>
    </row>
    <row r="275" spans="1:4" s="23" customFormat="1" ht="24" customHeight="1" x14ac:dyDescent="0.2">
      <c r="A275" s="33" t="s">
        <v>480</v>
      </c>
      <c r="B275" s="14">
        <v>19100865</v>
      </c>
      <c r="C275" s="13">
        <f t="shared" si="15"/>
        <v>-210</v>
      </c>
      <c r="D275" s="57">
        <v>19100655</v>
      </c>
    </row>
    <row r="276" spans="1:4" s="23" customFormat="1" ht="24" customHeight="1" x14ac:dyDescent="0.2">
      <c r="A276" s="33" t="s">
        <v>481</v>
      </c>
      <c r="B276" s="14">
        <v>51693148</v>
      </c>
      <c r="C276" s="13">
        <f t="shared" si="15"/>
        <v>-6760</v>
      </c>
      <c r="D276" s="57">
        <v>51686388</v>
      </c>
    </row>
    <row r="277" spans="1:4" s="23" customFormat="1" ht="24" customHeight="1" x14ac:dyDescent="0.2">
      <c r="A277" s="33" t="s">
        <v>175</v>
      </c>
      <c r="B277" s="14">
        <v>54465629</v>
      </c>
      <c r="C277" s="13">
        <f t="shared" si="15"/>
        <v>272370</v>
      </c>
      <c r="D277" s="57">
        <v>54737999</v>
      </c>
    </row>
    <row r="278" spans="1:4" s="23" customFormat="1" ht="24" customHeight="1" x14ac:dyDescent="0.2">
      <c r="A278" s="33" t="s">
        <v>151</v>
      </c>
      <c r="B278" s="14">
        <v>49934484</v>
      </c>
      <c r="C278" s="13">
        <f t="shared" si="15"/>
        <v>160668</v>
      </c>
      <c r="D278" s="57">
        <v>50095152</v>
      </c>
    </row>
    <row r="279" spans="1:4" s="23" customFormat="1" ht="24" customHeight="1" x14ac:dyDescent="0.2">
      <c r="A279" s="33" t="s">
        <v>76</v>
      </c>
      <c r="B279" s="14">
        <v>26086250</v>
      </c>
      <c r="C279" s="13">
        <f t="shared" si="15"/>
        <v>21043</v>
      </c>
      <c r="D279" s="57">
        <v>26107293</v>
      </c>
    </row>
    <row r="280" spans="1:4" s="23" customFormat="1" ht="24" customHeight="1" x14ac:dyDescent="0.2">
      <c r="A280" s="33" t="s">
        <v>141</v>
      </c>
      <c r="B280" s="14">
        <v>44015994</v>
      </c>
      <c r="C280" s="13">
        <f t="shared" si="15"/>
        <v>1013973</v>
      </c>
      <c r="D280" s="57">
        <v>45029967</v>
      </c>
    </row>
    <row r="281" spans="1:4" s="23" customFormat="1" ht="24" customHeight="1" x14ac:dyDescent="0.2">
      <c r="A281" s="33" t="s">
        <v>142</v>
      </c>
      <c r="B281" s="14">
        <v>66753347</v>
      </c>
      <c r="C281" s="13">
        <f t="shared" si="15"/>
        <v>270702</v>
      </c>
      <c r="D281" s="57">
        <v>67024049</v>
      </c>
    </row>
    <row r="282" spans="1:4" s="23" customFormat="1" ht="24" customHeight="1" x14ac:dyDescent="0.2">
      <c r="A282" s="33" t="s">
        <v>482</v>
      </c>
      <c r="B282" s="14">
        <v>77146259</v>
      </c>
      <c r="C282" s="13">
        <f t="shared" si="15"/>
        <v>-140100</v>
      </c>
      <c r="D282" s="57">
        <v>77006159</v>
      </c>
    </row>
    <row r="283" spans="1:4" s="23" customFormat="1" ht="24" customHeight="1" x14ac:dyDescent="0.2">
      <c r="A283" s="33" t="s">
        <v>363</v>
      </c>
      <c r="B283" s="14">
        <v>70076641</v>
      </c>
      <c r="C283" s="13">
        <f t="shared" si="15"/>
        <v>54001</v>
      </c>
      <c r="D283" s="57">
        <v>70130642</v>
      </c>
    </row>
    <row r="284" spans="1:4" s="23" customFormat="1" ht="24" customHeight="1" x14ac:dyDescent="0.2">
      <c r="A284" s="33" t="s">
        <v>483</v>
      </c>
      <c r="B284" s="14">
        <v>42961251</v>
      </c>
      <c r="C284" s="13">
        <f t="shared" si="15"/>
        <v>-50</v>
      </c>
      <c r="D284" s="57">
        <v>42961201</v>
      </c>
    </row>
    <row r="285" spans="1:4" s="23" customFormat="1" ht="24" customHeight="1" x14ac:dyDescent="0.2">
      <c r="A285" s="33" t="s">
        <v>484</v>
      </c>
      <c r="B285" s="14">
        <v>18887077</v>
      </c>
      <c r="C285" s="13">
        <f t="shared" si="15"/>
        <v>-38918</v>
      </c>
      <c r="D285" s="57">
        <v>18848159</v>
      </c>
    </row>
    <row r="286" spans="1:4" s="23" customFormat="1" ht="24" customHeight="1" x14ac:dyDescent="0.2">
      <c r="A286" s="33" t="s">
        <v>346</v>
      </c>
      <c r="B286" s="14">
        <v>9816889</v>
      </c>
      <c r="C286" s="13">
        <f t="shared" si="15"/>
        <v>1000</v>
      </c>
      <c r="D286" s="57">
        <v>9817889</v>
      </c>
    </row>
    <row r="287" spans="1:4" s="23" customFormat="1" ht="24" customHeight="1" x14ac:dyDescent="0.2">
      <c r="A287" s="33" t="s">
        <v>347</v>
      </c>
      <c r="B287" s="14">
        <v>29694661</v>
      </c>
      <c r="C287" s="13">
        <f t="shared" si="15"/>
        <v>53375</v>
      </c>
      <c r="D287" s="57">
        <v>29748036</v>
      </c>
    </row>
    <row r="288" spans="1:4" s="23" customFormat="1" ht="24" customHeight="1" x14ac:dyDescent="0.2">
      <c r="A288" s="33" t="s">
        <v>77</v>
      </c>
      <c r="B288" s="14">
        <v>11081847</v>
      </c>
      <c r="C288" s="13">
        <f t="shared" si="15"/>
        <v>0</v>
      </c>
      <c r="D288" s="57">
        <v>11081847</v>
      </c>
    </row>
    <row r="289" spans="1:4" s="23" customFormat="1" ht="24" customHeight="1" x14ac:dyDescent="0.2">
      <c r="A289" s="33" t="s">
        <v>78</v>
      </c>
      <c r="B289" s="14">
        <v>11397463</v>
      </c>
      <c r="C289" s="13">
        <f t="shared" si="15"/>
        <v>68939</v>
      </c>
      <c r="D289" s="57">
        <v>11466402</v>
      </c>
    </row>
    <row r="290" spans="1:4" s="23" customFormat="1" ht="24" customHeight="1" x14ac:dyDescent="0.2">
      <c r="A290" s="33" t="s">
        <v>79</v>
      </c>
      <c r="B290" s="14">
        <v>19261388</v>
      </c>
      <c r="C290" s="13">
        <f t="shared" si="15"/>
        <v>332298</v>
      </c>
      <c r="D290" s="57">
        <v>19593686</v>
      </c>
    </row>
    <row r="291" spans="1:4" s="23" customFormat="1" ht="24" customHeight="1" x14ac:dyDescent="0.2">
      <c r="A291" s="33" t="s">
        <v>80</v>
      </c>
      <c r="B291" s="14">
        <v>4023226</v>
      </c>
      <c r="C291" s="13">
        <f t="shared" si="15"/>
        <v>41795</v>
      </c>
      <c r="D291" s="57">
        <v>4065021</v>
      </c>
    </row>
    <row r="292" spans="1:4" s="23" customFormat="1" ht="24" customHeight="1" x14ac:dyDescent="0.2">
      <c r="A292" s="33" t="s">
        <v>243</v>
      </c>
      <c r="B292" s="14">
        <v>3739487</v>
      </c>
      <c r="C292" s="13">
        <f t="shared" si="15"/>
        <v>0</v>
      </c>
      <c r="D292" s="57">
        <v>3739487</v>
      </c>
    </row>
    <row r="293" spans="1:4" s="23" customFormat="1" ht="24" customHeight="1" x14ac:dyDescent="0.2">
      <c r="A293" s="33" t="s">
        <v>485</v>
      </c>
      <c r="B293" s="14">
        <v>18091747</v>
      </c>
      <c r="C293" s="13">
        <f t="shared" si="15"/>
        <v>-76826</v>
      </c>
      <c r="D293" s="57">
        <v>18014921</v>
      </c>
    </row>
    <row r="294" spans="1:4" s="23" customFormat="1" ht="24" customHeight="1" x14ac:dyDescent="0.2">
      <c r="A294" s="33" t="s">
        <v>166</v>
      </c>
      <c r="B294" s="14">
        <v>31979882</v>
      </c>
      <c r="C294" s="13">
        <f t="shared" si="15"/>
        <v>646634</v>
      </c>
      <c r="D294" s="57">
        <v>32626516</v>
      </c>
    </row>
    <row r="295" spans="1:4" s="23" customFormat="1" ht="24" customHeight="1" x14ac:dyDescent="0.2">
      <c r="A295" s="33" t="s">
        <v>176</v>
      </c>
      <c r="B295" s="14">
        <v>6185924</v>
      </c>
      <c r="C295" s="13">
        <f t="shared" ref="C295:C307" si="16">D295-B295</f>
        <v>200458</v>
      </c>
      <c r="D295" s="57">
        <v>6386382</v>
      </c>
    </row>
    <row r="296" spans="1:4" s="23" customFormat="1" ht="24" customHeight="1" x14ac:dyDescent="0.2">
      <c r="A296" s="33" t="s">
        <v>245</v>
      </c>
      <c r="B296" s="14">
        <v>2007207</v>
      </c>
      <c r="C296" s="13">
        <f t="shared" si="16"/>
        <v>0</v>
      </c>
      <c r="D296" s="57">
        <v>2007207</v>
      </c>
    </row>
    <row r="297" spans="1:4" s="23" customFormat="1" ht="24" customHeight="1" x14ac:dyDescent="0.2">
      <c r="A297" s="33" t="s">
        <v>246</v>
      </c>
      <c r="B297" s="14">
        <v>14572965</v>
      </c>
      <c r="C297" s="13">
        <f t="shared" si="16"/>
        <v>1661</v>
      </c>
      <c r="D297" s="57">
        <v>14574626</v>
      </c>
    </row>
    <row r="298" spans="1:4" s="23" customFormat="1" ht="24" customHeight="1" x14ac:dyDescent="0.2">
      <c r="A298" s="33" t="s">
        <v>196</v>
      </c>
      <c r="B298" s="14">
        <v>2252064</v>
      </c>
      <c r="C298" s="13">
        <f t="shared" si="16"/>
        <v>58362</v>
      </c>
      <c r="D298" s="57">
        <v>2310426</v>
      </c>
    </row>
    <row r="299" spans="1:4" s="23" customFormat="1" ht="24" customHeight="1" x14ac:dyDescent="0.2">
      <c r="A299" s="33" t="s">
        <v>261</v>
      </c>
      <c r="B299" s="14">
        <v>5020966</v>
      </c>
      <c r="C299" s="13">
        <f t="shared" si="16"/>
        <v>164303</v>
      </c>
      <c r="D299" s="57">
        <v>5185269</v>
      </c>
    </row>
    <row r="300" spans="1:4" s="23" customFormat="1" ht="24" customHeight="1" x14ac:dyDescent="0.2">
      <c r="A300" s="33" t="s">
        <v>143</v>
      </c>
      <c r="B300" s="14">
        <v>36209545</v>
      </c>
      <c r="C300" s="13">
        <f t="shared" si="16"/>
        <v>183735</v>
      </c>
      <c r="D300" s="57">
        <v>36393280</v>
      </c>
    </row>
    <row r="301" spans="1:4" s="23" customFormat="1" ht="24" customHeight="1" x14ac:dyDescent="0.2">
      <c r="A301" s="33" t="s">
        <v>144</v>
      </c>
      <c r="B301" s="14">
        <v>2410166</v>
      </c>
      <c r="C301" s="13">
        <f t="shared" si="16"/>
        <v>0</v>
      </c>
      <c r="D301" s="57">
        <v>2410166</v>
      </c>
    </row>
    <row r="302" spans="1:4" s="23" customFormat="1" ht="24" customHeight="1" x14ac:dyDescent="0.2">
      <c r="A302" s="33" t="s">
        <v>104</v>
      </c>
      <c r="B302" s="14">
        <v>2036877</v>
      </c>
      <c r="C302" s="13">
        <f t="shared" si="16"/>
        <v>0</v>
      </c>
      <c r="D302" s="57">
        <v>2036877</v>
      </c>
    </row>
    <row r="303" spans="1:4" s="23" customFormat="1" ht="24" customHeight="1" x14ac:dyDescent="0.2">
      <c r="A303" s="33" t="s">
        <v>81</v>
      </c>
      <c r="B303" s="14">
        <v>2003456</v>
      </c>
      <c r="C303" s="13">
        <f t="shared" si="16"/>
        <v>176484</v>
      </c>
      <c r="D303" s="57">
        <v>2179940</v>
      </c>
    </row>
    <row r="304" spans="1:4" s="23" customFormat="1" ht="24" customHeight="1" x14ac:dyDescent="0.2">
      <c r="A304" s="33" t="s">
        <v>154</v>
      </c>
      <c r="B304" s="14">
        <v>31232635</v>
      </c>
      <c r="C304" s="13">
        <f t="shared" si="16"/>
        <v>735223</v>
      </c>
      <c r="D304" s="57">
        <v>31967858</v>
      </c>
    </row>
    <row r="305" spans="1:4" s="23" customFormat="1" ht="24" customHeight="1" x14ac:dyDescent="0.2">
      <c r="A305" s="33" t="s">
        <v>247</v>
      </c>
      <c r="B305" s="14">
        <v>7904560</v>
      </c>
      <c r="C305" s="13">
        <f t="shared" si="16"/>
        <v>627897</v>
      </c>
      <c r="D305" s="57">
        <v>8532457</v>
      </c>
    </row>
    <row r="306" spans="1:4" s="23" customFormat="1" ht="24" customHeight="1" x14ac:dyDescent="0.2">
      <c r="A306" s="33" t="s">
        <v>168</v>
      </c>
      <c r="B306" s="14">
        <v>12689605</v>
      </c>
      <c r="C306" s="13">
        <f t="shared" si="16"/>
        <v>328959</v>
      </c>
      <c r="D306" s="57">
        <v>13018564</v>
      </c>
    </row>
    <row r="307" spans="1:4" s="23" customFormat="1" ht="24" customHeight="1" thickBot="1" x14ac:dyDescent="0.25">
      <c r="A307" s="52" t="s">
        <v>321</v>
      </c>
      <c r="B307" s="25">
        <v>3509863</v>
      </c>
      <c r="C307" s="17">
        <f t="shared" si="16"/>
        <v>47073</v>
      </c>
      <c r="D307" s="58">
        <v>3556936</v>
      </c>
    </row>
    <row r="308" spans="1:4" s="23" customFormat="1" ht="24" customHeight="1" thickBot="1" x14ac:dyDescent="0.25">
      <c r="A308" s="27" t="s">
        <v>29</v>
      </c>
      <c r="B308" s="28">
        <f>SUM(B231:B307)</f>
        <v>1286036049</v>
      </c>
      <c r="C308" s="28">
        <f t="shared" ref="C308:D308" si="17">SUM(C231:C307)</f>
        <v>8501935</v>
      </c>
      <c r="D308" s="29">
        <f t="shared" si="17"/>
        <v>1294537984</v>
      </c>
    </row>
    <row r="309" spans="1:4" ht="14.1" customHeight="1" thickBot="1" x14ac:dyDescent="0.25">
      <c r="A309" s="5"/>
    </row>
    <row r="310" spans="1:4" s="23" customFormat="1" ht="24" customHeight="1" thickBot="1" x14ac:dyDescent="0.25">
      <c r="A310" s="30" t="s">
        <v>5</v>
      </c>
      <c r="B310" s="31">
        <f>B227+B308</f>
        <v>1436550499</v>
      </c>
      <c r="C310" s="31">
        <f t="shared" ref="C310:D310" si="18">C227+C308</f>
        <v>11211047</v>
      </c>
      <c r="D310" s="31">
        <f t="shared" si="18"/>
        <v>1447761546</v>
      </c>
    </row>
    <row r="311" spans="1:4" ht="14.1" customHeight="1" x14ac:dyDescent="0.2">
      <c r="A311" s="4"/>
      <c r="B311" s="8"/>
    </row>
    <row r="312" spans="1:4" ht="14.1" customHeight="1" x14ac:dyDescent="0.2">
      <c r="A312" s="4" t="s">
        <v>6</v>
      </c>
    </row>
    <row r="313" spans="1:4" ht="14.1" customHeight="1" x14ac:dyDescent="0.2">
      <c r="A313" s="5"/>
    </row>
    <row r="314" spans="1:4" ht="14.1" customHeight="1" thickBot="1" x14ac:dyDescent="0.25">
      <c r="A314" s="4" t="s">
        <v>17</v>
      </c>
      <c r="D314" s="9" t="s">
        <v>188</v>
      </c>
    </row>
    <row r="315" spans="1:4" ht="45" customHeight="1" thickBot="1" x14ac:dyDescent="0.25">
      <c r="A315" s="7" t="s">
        <v>36</v>
      </c>
      <c r="B315" s="12" t="s">
        <v>365</v>
      </c>
      <c r="C315" s="12" t="s">
        <v>366</v>
      </c>
      <c r="D315" s="16" t="s">
        <v>367</v>
      </c>
    </row>
    <row r="316" spans="1:4" s="23" customFormat="1" ht="24" customHeight="1" x14ac:dyDescent="0.2">
      <c r="A316" s="34" t="s">
        <v>272</v>
      </c>
      <c r="B316" s="21">
        <v>30391627</v>
      </c>
      <c r="C316" s="15">
        <f t="shared" ref="C316:C347" si="19">D316-B316</f>
        <v>2456</v>
      </c>
      <c r="D316" s="22">
        <v>30394083</v>
      </c>
    </row>
    <row r="317" spans="1:4" s="23" customFormat="1" ht="24" customHeight="1" x14ac:dyDescent="0.2">
      <c r="A317" s="35" t="s">
        <v>273</v>
      </c>
      <c r="B317" s="14">
        <v>5046143</v>
      </c>
      <c r="C317" s="13">
        <f t="shared" si="19"/>
        <v>77835</v>
      </c>
      <c r="D317" s="57">
        <v>5123978</v>
      </c>
    </row>
    <row r="318" spans="1:4" s="23" customFormat="1" ht="24" customHeight="1" x14ac:dyDescent="0.2">
      <c r="A318" s="35" t="s">
        <v>385</v>
      </c>
      <c r="B318" s="14">
        <v>2450166</v>
      </c>
      <c r="C318" s="13">
        <f t="shared" si="19"/>
        <v>-1</v>
      </c>
      <c r="D318" s="57">
        <v>2450165</v>
      </c>
    </row>
    <row r="319" spans="1:4" s="23" customFormat="1" ht="24" customHeight="1" x14ac:dyDescent="0.2">
      <c r="A319" s="35" t="s">
        <v>82</v>
      </c>
      <c r="B319" s="14">
        <v>2144398</v>
      </c>
      <c r="C319" s="13">
        <f t="shared" si="19"/>
        <v>0</v>
      </c>
      <c r="D319" s="57">
        <v>2144398</v>
      </c>
    </row>
    <row r="320" spans="1:4" s="23" customFormat="1" ht="24" customHeight="1" x14ac:dyDescent="0.2">
      <c r="A320" s="35" t="s">
        <v>274</v>
      </c>
      <c r="B320" s="14">
        <v>5966771</v>
      </c>
      <c r="C320" s="13">
        <f t="shared" si="19"/>
        <v>155470</v>
      </c>
      <c r="D320" s="57">
        <v>6122241</v>
      </c>
    </row>
    <row r="321" spans="1:4" s="23" customFormat="1" ht="24" customHeight="1" x14ac:dyDescent="0.2">
      <c r="A321" s="35" t="s">
        <v>348</v>
      </c>
      <c r="B321" s="14">
        <v>8994503</v>
      </c>
      <c r="C321" s="13">
        <f t="shared" si="19"/>
        <v>188018</v>
      </c>
      <c r="D321" s="57">
        <v>9182521</v>
      </c>
    </row>
    <row r="322" spans="1:4" s="23" customFormat="1" ht="24" customHeight="1" x14ac:dyDescent="0.2">
      <c r="A322" s="35" t="s">
        <v>349</v>
      </c>
      <c r="B322" s="14">
        <v>6123645</v>
      </c>
      <c r="C322" s="13">
        <f t="shared" si="19"/>
        <v>295171</v>
      </c>
      <c r="D322" s="57">
        <v>6418816</v>
      </c>
    </row>
    <row r="323" spans="1:4" s="23" customFormat="1" ht="24" customHeight="1" x14ac:dyDescent="0.2">
      <c r="A323" s="35" t="s">
        <v>275</v>
      </c>
      <c r="B323" s="14">
        <v>23552562</v>
      </c>
      <c r="C323" s="13">
        <f t="shared" si="19"/>
        <v>107777</v>
      </c>
      <c r="D323" s="57">
        <v>23660339</v>
      </c>
    </row>
    <row r="324" spans="1:4" s="23" customFormat="1" ht="24" customHeight="1" x14ac:dyDescent="0.2">
      <c r="A324" s="35" t="s">
        <v>322</v>
      </c>
      <c r="B324" s="14">
        <v>51803665</v>
      </c>
      <c r="C324" s="13">
        <f t="shared" si="19"/>
        <v>193375</v>
      </c>
      <c r="D324" s="57">
        <v>51997040</v>
      </c>
    </row>
    <row r="325" spans="1:4" s="23" customFormat="1" ht="24" customHeight="1" x14ac:dyDescent="0.2">
      <c r="A325" s="35" t="s">
        <v>276</v>
      </c>
      <c r="B325" s="14">
        <v>49147143</v>
      </c>
      <c r="C325" s="13">
        <f t="shared" si="19"/>
        <v>227372</v>
      </c>
      <c r="D325" s="57">
        <v>49374515</v>
      </c>
    </row>
    <row r="326" spans="1:4" s="23" customFormat="1" ht="24" customHeight="1" x14ac:dyDescent="0.2">
      <c r="A326" s="35" t="s">
        <v>277</v>
      </c>
      <c r="B326" s="14">
        <v>47389826</v>
      </c>
      <c r="C326" s="13">
        <f t="shared" si="19"/>
        <v>54054</v>
      </c>
      <c r="D326" s="57">
        <v>47443880</v>
      </c>
    </row>
    <row r="327" spans="1:4" s="23" customFormat="1" ht="24" customHeight="1" x14ac:dyDescent="0.2">
      <c r="A327" s="35" t="s">
        <v>386</v>
      </c>
      <c r="B327" s="14">
        <v>4205766</v>
      </c>
      <c r="C327" s="13">
        <f t="shared" si="19"/>
        <v>-400</v>
      </c>
      <c r="D327" s="57">
        <v>4205366</v>
      </c>
    </row>
    <row r="328" spans="1:4" s="23" customFormat="1" ht="24" customHeight="1" x14ac:dyDescent="0.2">
      <c r="A328" s="35" t="s">
        <v>83</v>
      </c>
      <c r="B328" s="14">
        <v>7186394</v>
      </c>
      <c r="C328" s="13">
        <f t="shared" si="19"/>
        <v>0</v>
      </c>
      <c r="D328" s="57">
        <v>7186394</v>
      </c>
    </row>
    <row r="329" spans="1:4" s="23" customFormat="1" ht="24" customHeight="1" x14ac:dyDescent="0.2">
      <c r="A329" s="35" t="s">
        <v>323</v>
      </c>
      <c r="B329" s="14">
        <v>5527677</v>
      </c>
      <c r="C329" s="13">
        <f t="shared" si="19"/>
        <v>100512</v>
      </c>
      <c r="D329" s="57">
        <v>5628189</v>
      </c>
    </row>
    <row r="330" spans="1:4" s="23" customFormat="1" ht="24" customHeight="1" x14ac:dyDescent="0.2">
      <c r="A330" s="35" t="s">
        <v>84</v>
      </c>
      <c r="B330" s="14">
        <v>17246753</v>
      </c>
      <c r="C330" s="13">
        <f t="shared" si="19"/>
        <v>447184</v>
      </c>
      <c r="D330" s="57">
        <v>17693937</v>
      </c>
    </row>
    <row r="331" spans="1:4" s="23" customFormat="1" ht="24" customHeight="1" x14ac:dyDescent="0.2">
      <c r="A331" s="35" t="s">
        <v>262</v>
      </c>
      <c r="B331" s="14">
        <v>2116050</v>
      </c>
      <c r="C331" s="13">
        <f t="shared" si="19"/>
        <v>0</v>
      </c>
      <c r="D331" s="57">
        <v>2116050</v>
      </c>
    </row>
    <row r="332" spans="1:4" s="23" customFormat="1" ht="24" customHeight="1" x14ac:dyDescent="0.2">
      <c r="A332" s="35" t="s">
        <v>278</v>
      </c>
      <c r="B332" s="14">
        <v>4561347</v>
      </c>
      <c r="C332" s="13">
        <f t="shared" si="19"/>
        <v>363069</v>
      </c>
      <c r="D332" s="57">
        <v>4924416</v>
      </c>
    </row>
    <row r="333" spans="1:4" s="23" customFormat="1" ht="24" customHeight="1" x14ac:dyDescent="0.2">
      <c r="A333" s="35" t="s">
        <v>387</v>
      </c>
      <c r="B333" s="14">
        <v>3480717</v>
      </c>
      <c r="C333" s="13">
        <f t="shared" si="19"/>
        <v>-113</v>
      </c>
      <c r="D333" s="57">
        <v>3480604</v>
      </c>
    </row>
    <row r="334" spans="1:4" s="23" customFormat="1" ht="24" customHeight="1" x14ac:dyDescent="0.2">
      <c r="A334" s="35" t="s">
        <v>224</v>
      </c>
      <c r="B334" s="14">
        <v>1807803</v>
      </c>
      <c r="C334" s="13">
        <f t="shared" si="19"/>
        <v>0</v>
      </c>
      <c r="D334" s="57">
        <v>1807803</v>
      </c>
    </row>
    <row r="335" spans="1:4" s="23" customFormat="1" ht="24" customHeight="1" x14ac:dyDescent="0.2">
      <c r="A335" s="35" t="s">
        <v>388</v>
      </c>
      <c r="B335" s="14">
        <v>4784239</v>
      </c>
      <c r="C335" s="13">
        <f t="shared" si="19"/>
        <v>-133574</v>
      </c>
      <c r="D335" s="57">
        <v>4650665</v>
      </c>
    </row>
    <row r="336" spans="1:4" s="23" customFormat="1" ht="24" customHeight="1" x14ac:dyDescent="0.2">
      <c r="A336" s="35" t="s">
        <v>279</v>
      </c>
      <c r="B336" s="14">
        <v>6458527</v>
      </c>
      <c r="C336" s="13">
        <f t="shared" si="19"/>
        <v>240839</v>
      </c>
      <c r="D336" s="57">
        <v>6699366</v>
      </c>
    </row>
    <row r="337" spans="1:4" s="23" customFormat="1" ht="24" customHeight="1" x14ac:dyDescent="0.2">
      <c r="A337" s="35" t="s">
        <v>389</v>
      </c>
      <c r="B337" s="14">
        <v>2148657</v>
      </c>
      <c r="C337" s="13">
        <f t="shared" si="19"/>
        <v>-116753</v>
      </c>
      <c r="D337" s="57">
        <v>2031904</v>
      </c>
    </row>
    <row r="338" spans="1:4" s="23" customFormat="1" ht="24" customHeight="1" x14ac:dyDescent="0.2">
      <c r="A338" s="35" t="s">
        <v>280</v>
      </c>
      <c r="B338" s="14">
        <v>5279941</v>
      </c>
      <c r="C338" s="13">
        <f t="shared" si="19"/>
        <v>32976</v>
      </c>
      <c r="D338" s="57">
        <v>5312917</v>
      </c>
    </row>
    <row r="339" spans="1:4" s="23" customFormat="1" ht="24" customHeight="1" x14ac:dyDescent="0.2">
      <c r="A339" s="35" t="s">
        <v>281</v>
      </c>
      <c r="B339" s="14">
        <v>2212980</v>
      </c>
      <c r="C339" s="13">
        <f t="shared" si="19"/>
        <v>0</v>
      </c>
      <c r="D339" s="57">
        <v>2212980</v>
      </c>
    </row>
    <row r="340" spans="1:4" s="23" customFormat="1" ht="24" customHeight="1" x14ac:dyDescent="0.2">
      <c r="A340" s="35" t="s">
        <v>282</v>
      </c>
      <c r="B340" s="14">
        <v>13002503</v>
      </c>
      <c r="C340" s="13">
        <f t="shared" si="19"/>
        <v>386855</v>
      </c>
      <c r="D340" s="57">
        <v>13389358</v>
      </c>
    </row>
    <row r="341" spans="1:4" s="23" customFormat="1" ht="24" customHeight="1" x14ac:dyDescent="0.2">
      <c r="A341" s="35" t="s">
        <v>225</v>
      </c>
      <c r="B341" s="14">
        <v>2438811</v>
      </c>
      <c r="C341" s="13">
        <f t="shared" si="19"/>
        <v>119752</v>
      </c>
      <c r="D341" s="57">
        <v>2558563</v>
      </c>
    </row>
    <row r="342" spans="1:4" s="23" customFormat="1" ht="24" customHeight="1" x14ac:dyDescent="0.2">
      <c r="A342" s="35" t="s">
        <v>283</v>
      </c>
      <c r="B342" s="14">
        <v>13118128</v>
      </c>
      <c r="C342" s="13">
        <f t="shared" si="19"/>
        <v>664716</v>
      </c>
      <c r="D342" s="57">
        <v>13782844</v>
      </c>
    </row>
    <row r="343" spans="1:4" s="23" customFormat="1" ht="24" customHeight="1" x14ac:dyDescent="0.2">
      <c r="A343" s="35" t="s">
        <v>390</v>
      </c>
      <c r="B343" s="14">
        <v>16479960</v>
      </c>
      <c r="C343" s="13">
        <f t="shared" si="19"/>
        <v>-116475</v>
      </c>
      <c r="D343" s="57">
        <v>16363485</v>
      </c>
    </row>
    <row r="344" spans="1:4" s="23" customFormat="1" ht="24" customHeight="1" x14ac:dyDescent="0.2">
      <c r="A344" s="35" t="s">
        <v>263</v>
      </c>
      <c r="B344" s="14">
        <v>1885768</v>
      </c>
      <c r="C344" s="13">
        <f t="shared" si="19"/>
        <v>0</v>
      </c>
      <c r="D344" s="57">
        <v>1885768</v>
      </c>
    </row>
    <row r="345" spans="1:4" s="23" customFormat="1" ht="24" customHeight="1" x14ac:dyDescent="0.2">
      <c r="A345" s="35" t="s">
        <v>284</v>
      </c>
      <c r="B345" s="14">
        <v>4232291</v>
      </c>
      <c r="C345" s="13">
        <f t="shared" si="19"/>
        <v>0</v>
      </c>
      <c r="D345" s="57">
        <v>4232291</v>
      </c>
    </row>
    <row r="346" spans="1:4" s="23" customFormat="1" ht="24" customHeight="1" x14ac:dyDescent="0.2">
      <c r="A346" s="35" t="s">
        <v>324</v>
      </c>
      <c r="B346" s="14">
        <v>9115425</v>
      </c>
      <c r="C346" s="13">
        <f t="shared" si="19"/>
        <v>7376</v>
      </c>
      <c r="D346" s="57">
        <v>9122801</v>
      </c>
    </row>
    <row r="347" spans="1:4" s="23" customFormat="1" ht="24" customHeight="1" thickBot="1" x14ac:dyDescent="0.25">
      <c r="A347" s="36" t="s">
        <v>285</v>
      </c>
      <c r="B347" s="25">
        <v>24229152</v>
      </c>
      <c r="C347" s="17">
        <f t="shared" si="19"/>
        <v>389507</v>
      </c>
      <c r="D347" s="58">
        <v>24618659</v>
      </c>
    </row>
    <row r="348" spans="1:4" s="23" customFormat="1" ht="24" customHeight="1" thickBot="1" x14ac:dyDescent="0.25">
      <c r="A348" s="27" t="s">
        <v>30</v>
      </c>
      <c r="B348" s="28">
        <f>SUM(B316:B347)</f>
        <v>384529338</v>
      </c>
      <c r="C348" s="28">
        <f t="shared" ref="C348:D348" si="20">SUM(C316:C347)</f>
        <v>3686998</v>
      </c>
      <c r="D348" s="29">
        <f t="shared" si="20"/>
        <v>388216336</v>
      </c>
    </row>
    <row r="349" spans="1:4" ht="14.1" customHeight="1" x14ac:dyDescent="0.2">
      <c r="A349" s="4"/>
    </row>
    <row r="350" spans="1:4" ht="14.1" customHeight="1" thickBot="1" x14ac:dyDescent="0.25">
      <c r="A350" s="4" t="s">
        <v>18</v>
      </c>
      <c r="D350" s="9" t="s">
        <v>188</v>
      </c>
    </row>
    <row r="351" spans="1:4" ht="45" customHeight="1" thickBot="1" x14ac:dyDescent="0.25">
      <c r="A351" s="7" t="s">
        <v>36</v>
      </c>
      <c r="B351" s="12" t="s">
        <v>365</v>
      </c>
      <c r="C351" s="12" t="s">
        <v>366</v>
      </c>
      <c r="D351" s="16" t="s">
        <v>367</v>
      </c>
    </row>
    <row r="352" spans="1:4" s="23" customFormat="1" ht="24" customHeight="1" x14ac:dyDescent="0.2">
      <c r="A352" s="40" t="s">
        <v>286</v>
      </c>
      <c r="B352" s="21">
        <v>8325215</v>
      </c>
      <c r="C352" s="15">
        <f t="shared" ref="C352:C362" si="21">D352-B352</f>
        <v>329155</v>
      </c>
      <c r="D352" s="22">
        <v>8654370</v>
      </c>
    </row>
    <row r="353" spans="1:4" s="23" customFormat="1" ht="24" customHeight="1" x14ac:dyDescent="0.2">
      <c r="A353" s="19" t="s">
        <v>486</v>
      </c>
      <c r="B353" s="14">
        <v>6729334</v>
      </c>
      <c r="C353" s="13">
        <f t="shared" si="21"/>
        <v>-234217</v>
      </c>
      <c r="D353" s="57">
        <v>6495117</v>
      </c>
    </row>
    <row r="354" spans="1:4" s="23" customFormat="1" ht="24" customHeight="1" x14ac:dyDescent="0.2">
      <c r="A354" s="19" t="s">
        <v>212</v>
      </c>
      <c r="B354" s="14">
        <v>12451741</v>
      </c>
      <c r="C354" s="13">
        <f t="shared" si="21"/>
        <v>101295</v>
      </c>
      <c r="D354" s="57">
        <v>12553036</v>
      </c>
    </row>
    <row r="355" spans="1:4" s="23" customFormat="1" ht="24" customHeight="1" x14ac:dyDescent="0.2">
      <c r="A355" s="19" t="s">
        <v>287</v>
      </c>
      <c r="B355" s="14">
        <v>26811320</v>
      </c>
      <c r="C355" s="13">
        <f t="shared" si="21"/>
        <v>194185</v>
      </c>
      <c r="D355" s="57">
        <v>27005505</v>
      </c>
    </row>
    <row r="356" spans="1:4" s="23" customFormat="1" ht="24" customHeight="1" x14ac:dyDescent="0.2">
      <c r="A356" s="19" t="s">
        <v>177</v>
      </c>
      <c r="B356" s="14">
        <v>31880467</v>
      </c>
      <c r="C356" s="13">
        <f t="shared" si="21"/>
        <v>28904</v>
      </c>
      <c r="D356" s="57">
        <v>31909371</v>
      </c>
    </row>
    <row r="357" spans="1:4" s="23" customFormat="1" ht="24" customHeight="1" x14ac:dyDescent="0.2">
      <c r="A357" s="19" t="s">
        <v>325</v>
      </c>
      <c r="B357" s="14">
        <v>9602981</v>
      </c>
      <c r="C357" s="13">
        <f t="shared" si="21"/>
        <v>300971</v>
      </c>
      <c r="D357" s="57">
        <v>9903952</v>
      </c>
    </row>
    <row r="358" spans="1:4" s="23" customFormat="1" ht="24" customHeight="1" x14ac:dyDescent="0.2">
      <c r="A358" s="19" t="s">
        <v>487</v>
      </c>
      <c r="B358" s="14">
        <v>16534283</v>
      </c>
      <c r="C358" s="13">
        <f t="shared" si="21"/>
        <v>-21911</v>
      </c>
      <c r="D358" s="57">
        <v>16512372</v>
      </c>
    </row>
    <row r="359" spans="1:4" s="23" customFormat="1" ht="24" customHeight="1" x14ac:dyDescent="0.2">
      <c r="A359" s="19" t="s">
        <v>488</v>
      </c>
      <c r="B359" s="14">
        <v>30307545</v>
      </c>
      <c r="C359" s="13">
        <f t="shared" si="21"/>
        <v>-2429</v>
      </c>
      <c r="D359" s="57">
        <v>30305116</v>
      </c>
    </row>
    <row r="360" spans="1:4" s="23" customFormat="1" ht="24" customHeight="1" x14ac:dyDescent="0.2">
      <c r="A360" s="19" t="s">
        <v>288</v>
      </c>
      <c r="B360" s="14">
        <v>18164682</v>
      </c>
      <c r="C360" s="13">
        <f t="shared" si="21"/>
        <v>103293</v>
      </c>
      <c r="D360" s="57">
        <v>18267975</v>
      </c>
    </row>
    <row r="361" spans="1:4" s="23" customFormat="1" ht="24" customHeight="1" x14ac:dyDescent="0.2">
      <c r="A361" s="19" t="s">
        <v>489</v>
      </c>
      <c r="B361" s="14">
        <v>9183120</v>
      </c>
      <c r="C361" s="13">
        <f t="shared" si="21"/>
        <v>-96579</v>
      </c>
      <c r="D361" s="57">
        <v>9086541</v>
      </c>
    </row>
    <row r="362" spans="1:4" s="23" customFormat="1" ht="24" customHeight="1" thickBot="1" x14ac:dyDescent="0.25">
      <c r="A362" s="41" t="s">
        <v>264</v>
      </c>
      <c r="B362" s="25">
        <v>4266160</v>
      </c>
      <c r="C362" s="17">
        <f t="shared" si="21"/>
        <v>129924</v>
      </c>
      <c r="D362" s="58">
        <v>4396084</v>
      </c>
    </row>
    <row r="363" spans="1:4" s="23" customFormat="1" ht="24" customHeight="1" thickBot="1" x14ac:dyDescent="0.25">
      <c r="A363" s="42" t="s">
        <v>31</v>
      </c>
      <c r="B363" s="28">
        <f>SUM(B352:B362)</f>
        <v>174256848</v>
      </c>
      <c r="C363" s="28">
        <f t="shared" ref="C363:D363" si="22">SUM(C352:C362)</f>
        <v>832591</v>
      </c>
      <c r="D363" s="29">
        <f t="shared" si="22"/>
        <v>175089439</v>
      </c>
    </row>
    <row r="364" spans="1:4" ht="14.1" customHeight="1" x14ac:dyDescent="0.2">
      <c r="A364" s="5"/>
    </row>
    <row r="365" spans="1:4" ht="14.1" customHeight="1" thickBot="1" x14ac:dyDescent="0.25">
      <c r="A365" s="4" t="s">
        <v>19</v>
      </c>
      <c r="D365" s="9" t="s">
        <v>188</v>
      </c>
    </row>
    <row r="366" spans="1:4" ht="45" customHeight="1" thickBot="1" x14ac:dyDescent="0.25">
      <c r="A366" s="7" t="s">
        <v>36</v>
      </c>
      <c r="B366" s="12" t="s">
        <v>365</v>
      </c>
      <c r="C366" s="12" t="s">
        <v>366</v>
      </c>
      <c r="D366" s="16" t="s">
        <v>367</v>
      </c>
    </row>
    <row r="367" spans="1:4" s="23" customFormat="1" ht="24" customHeight="1" x14ac:dyDescent="0.2">
      <c r="A367" s="44" t="s">
        <v>289</v>
      </c>
      <c r="B367" s="59">
        <v>5643308</v>
      </c>
      <c r="C367" s="60">
        <f t="shared" ref="C367:C424" si="23">D367-B367</f>
        <v>783371</v>
      </c>
      <c r="D367" s="61">
        <v>6426679</v>
      </c>
    </row>
    <row r="368" spans="1:4" s="23" customFormat="1" ht="24" customHeight="1" x14ac:dyDescent="0.2">
      <c r="A368" s="10" t="s">
        <v>197</v>
      </c>
      <c r="B368" s="62">
        <v>2284920</v>
      </c>
      <c r="C368" s="63">
        <f t="shared" si="23"/>
        <v>29983</v>
      </c>
      <c r="D368" s="64">
        <v>2314903</v>
      </c>
    </row>
    <row r="369" spans="1:4" s="23" customFormat="1" ht="24" customHeight="1" x14ac:dyDescent="0.2">
      <c r="A369" s="10" t="s">
        <v>428</v>
      </c>
      <c r="B369" s="62">
        <v>3386373</v>
      </c>
      <c r="C369" s="63">
        <f t="shared" si="23"/>
        <v>-1762465.67</v>
      </c>
      <c r="D369" s="64">
        <v>1623907.33</v>
      </c>
    </row>
    <row r="370" spans="1:4" s="23" customFormat="1" ht="24" customHeight="1" x14ac:dyDescent="0.2">
      <c r="A370" s="10" t="s">
        <v>198</v>
      </c>
      <c r="B370" s="62">
        <v>7913464</v>
      </c>
      <c r="C370" s="63">
        <f t="shared" si="23"/>
        <v>2344449</v>
      </c>
      <c r="D370" s="64">
        <v>10257913</v>
      </c>
    </row>
    <row r="371" spans="1:4" s="23" customFormat="1" ht="24" customHeight="1" x14ac:dyDescent="0.2">
      <c r="A371" s="10" t="s">
        <v>85</v>
      </c>
      <c r="B371" s="62">
        <v>8852853</v>
      </c>
      <c r="C371" s="63">
        <f t="shared" si="23"/>
        <v>79005</v>
      </c>
      <c r="D371" s="64">
        <v>8931858</v>
      </c>
    </row>
    <row r="372" spans="1:4" s="23" customFormat="1" ht="24" customHeight="1" x14ac:dyDescent="0.2">
      <c r="A372" s="10" t="s">
        <v>178</v>
      </c>
      <c r="B372" s="62">
        <v>20875410</v>
      </c>
      <c r="C372" s="63">
        <f t="shared" si="23"/>
        <v>292644</v>
      </c>
      <c r="D372" s="64">
        <v>21168054</v>
      </c>
    </row>
    <row r="373" spans="1:4" s="23" customFormat="1" ht="24" customHeight="1" x14ac:dyDescent="0.2">
      <c r="A373" s="10" t="s">
        <v>86</v>
      </c>
      <c r="B373" s="62">
        <v>2100510</v>
      </c>
      <c r="C373" s="63">
        <f t="shared" si="23"/>
        <v>67320</v>
      </c>
      <c r="D373" s="64">
        <v>2167830</v>
      </c>
    </row>
    <row r="374" spans="1:4" s="23" customFormat="1" ht="24" customHeight="1" x14ac:dyDescent="0.2">
      <c r="A374" s="10" t="s">
        <v>350</v>
      </c>
      <c r="B374" s="62">
        <v>2427130</v>
      </c>
      <c r="C374" s="63">
        <f t="shared" si="23"/>
        <v>35997</v>
      </c>
      <c r="D374" s="64">
        <v>2463127</v>
      </c>
    </row>
    <row r="375" spans="1:4" s="23" customFormat="1" ht="24" customHeight="1" x14ac:dyDescent="0.2">
      <c r="A375" s="10" t="s">
        <v>290</v>
      </c>
      <c r="B375" s="62">
        <v>6581453</v>
      </c>
      <c r="C375" s="63">
        <f t="shared" si="23"/>
        <v>116739</v>
      </c>
      <c r="D375" s="64">
        <v>6698192</v>
      </c>
    </row>
    <row r="376" spans="1:4" s="23" customFormat="1" ht="24" customHeight="1" x14ac:dyDescent="0.2">
      <c r="A376" s="10" t="s">
        <v>152</v>
      </c>
      <c r="B376" s="62">
        <v>17562842</v>
      </c>
      <c r="C376" s="63">
        <f t="shared" si="23"/>
        <v>55437</v>
      </c>
      <c r="D376" s="64">
        <v>17618279</v>
      </c>
    </row>
    <row r="377" spans="1:4" s="23" customFormat="1" ht="24" customHeight="1" x14ac:dyDescent="0.2">
      <c r="A377" s="45" t="s">
        <v>429</v>
      </c>
      <c r="B377" s="62">
        <v>6923152</v>
      </c>
      <c r="C377" s="63">
        <f t="shared" si="23"/>
        <v>-13877</v>
      </c>
      <c r="D377" s="64">
        <v>6909275</v>
      </c>
    </row>
    <row r="378" spans="1:4" s="23" customFormat="1" ht="24" customHeight="1" x14ac:dyDescent="0.2">
      <c r="A378" s="45" t="s">
        <v>430</v>
      </c>
      <c r="B378" s="62">
        <v>33564327</v>
      </c>
      <c r="C378" s="63">
        <f t="shared" si="23"/>
        <v>-162711</v>
      </c>
      <c r="D378" s="64">
        <v>33401616</v>
      </c>
    </row>
    <row r="379" spans="1:4" s="23" customFormat="1" ht="24" customHeight="1" x14ac:dyDescent="0.2">
      <c r="A379" s="10" t="s">
        <v>179</v>
      </c>
      <c r="B379" s="62">
        <v>12213043</v>
      </c>
      <c r="C379" s="63">
        <f t="shared" si="23"/>
        <v>145775</v>
      </c>
      <c r="D379" s="64">
        <v>12358818</v>
      </c>
    </row>
    <row r="380" spans="1:4" s="23" customFormat="1" ht="24" customHeight="1" x14ac:dyDescent="0.2">
      <c r="A380" s="10" t="s">
        <v>432</v>
      </c>
      <c r="B380" s="62">
        <v>34229712</v>
      </c>
      <c r="C380" s="63">
        <f t="shared" si="23"/>
        <v>-160844</v>
      </c>
      <c r="D380" s="64">
        <v>34068868</v>
      </c>
    </row>
    <row r="381" spans="1:4" s="23" customFormat="1" ht="24" customHeight="1" x14ac:dyDescent="0.2">
      <c r="A381" s="10" t="s">
        <v>326</v>
      </c>
      <c r="B381" s="62">
        <v>14504348</v>
      </c>
      <c r="C381" s="63">
        <f t="shared" si="23"/>
        <v>424938</v>
      </c>
      <c r="D381" s="64">
        <v>14929286</v>
      </c>
    </row>
    <row r="382" spans="1:4" s="23" customFormat="1" ht="24" customHeight="1" x14ac:dyDescent="0.2">
      <c r="A382" s="45" t="s">
        <v>87</v>
      </c>
      <c r="B382" s="62">
        <v>4491885</v>
      </c>
      <c r="C382" s="63">
        <f t="shared" si="23"/>
        <v>276289</v>
      </c>
      <c r="D382" s="64">
        <v>4768174</v>
      </c>
    </row>
    <row r="383" spans="1:4" s="23" customFormat="1" ht="24" customHeight="1" x14ac:dyDescent="0.2">
      <c r="A383" s="45" t="s">
        <v>213</v>
      </c>
      <c r="B383" s="62">
        <v>6265114</v>
      </c>
      <c r="C383" s="63">
        <f t="shared" si="23"/>
        <v>0</v>
      </c>
      <c r="D383" s="64">
        <v>6265114</v>
      </c>
    </row>
    <row r="384" spans="1:4" s="23" customFormat="1" ht="24" customHeight="1" x14ac:dyDescent="0.2">
      <c r="A384" s="45" t="s">
        <v>291</v>
      </c>
      <c r="B384" s="62">
        <v>20009242</v>
      </c>
      <c r="C384" s="63">
        <f t="shared" si="23"/>
        <v>334495</v>
      </c>
      <c r="D384" s="64">
        <v>20343737</v>
      </c>
    </row>
    <row r="385" spans="1:4" s="23" customFormat="1" ht="24" customHeight="1" x14ac:dyDescent="0.2">
      <c r="A385" s="45" t="s">
        <v>292</v>
      </c>
      <c r="B385" s="62">
        <v>10224624</v>
      </c>
      <c r="C385" s="63">
        <f t="shared" si="23"/>
        <v>149793</v>
      </c>
      <c r="D385" s="64">
        <v>10374417</v>
      </c>
    </row>
    <row r="386" spans="1:4" s="23" customFormat="1" ht="24" customHeight="1" x14ac:dyDescent="0.2">
      <c r="A386" s="45" t="s">
        <v>433</v>
      </c>
      <c r="B386" s="62">
        <v>4352438</v>
      </c>
      <c r="C386" s="63">
        <f t="shared" si="23"/>
        <v>-116753</v>
      </c>
      <c r="D386" s="64">
        <v>4235685</v>
      </c>
    </row>
    <row r="387" spans="1:4" s="23" customFormat="1" ht="24" customHeight="1" x14ac:dyDescent="0.2">
      <c r="A387" s="10" t="s">
        <v>434</v>
      </c>
      <c r="B387" s="62">
        <v>5308051</v>
      </c>
      <c r="C387" s="63">
        <f t="shared" si="23"/>
        <v>-155702</v>
      </c>
      <c r="D387" s="64">
        <v>5152349</v>
      </c>
    </row>
    <row r="388" spans="1:4" s="23" customFormat="1" ht="24" customHeight="1" x14ac:dyDescent="0.2">
      <c r="A388" s="43" t="s">
        <v>293</v>
      </c>
      <c r="B388" s="62">
        <v>8815637</v>
      </c>
      <c r="C388" s="63">
        <f t="shared" si="23"/>
        <v>254308</v>
      </c>
      <c r="D388" s="64">
        <v>9069945</v>
      </c>
    </row>
    <row r="389" spans="1:4" s="23" customFormat="1" ht="24" customHeight="1" x14ac:dyDescent="0.2">
      <c r="A389" s="10" t="s">
        <v>431</v>
      </c>
      <c r="B389" s="62">
        <v>7893734</v>
      </c>
      <c r="C389" s="63">
        <f t="shared" si="23"/>
        <v>-704360</v>
      </c>
      <c r="D389" s="64">
        <v>7189374</v>
      </c>
    </row>
    <row r="390" spans="1:4" s="23" customFormat="1" ht="24" customHeight="1" x14ac:dyDescent="0.2">
      <c r="A390" s="10" t="s">
        <v>294</v>
      </c>
      <c r="B390" s="62">
        <v>18711402</v>
      </c>
      <c r="C390" s="63">
        <f t="shared" si="23"/>
        <v>98137</v>
      </c>
      <c r="D390" s="64">
        <v>18809539</v>
      </c>
    </row>
    <row r="391" spans="1:4" s="23" customFormat="1" ht="24" customHeight="1" x14ac:dyDescent="0.2">
      <c r="A391" s="10" t="s">
        <v>295</v>
      </c>
      <c r="B391" s="62">
        <v>7500779</v>
      </c>
      <c r="C391" s="63">
        <f t="shared" si="23"/>
        <v>23844</v>
      </c>
      <c r="D391" s="64">
        <v>7524623</v>
      </c>
    </row>
    <row r="392" spans="1:4" s="23" customFormat="1" ht="24" customHeight="1" x14ac:dyDescent="0.2">
      <c r="A392" s="10" t="s">
        <v>296</v>
      </c>
      <c r="B392" s="62">
        <v>11254814</v>
      </c>
      <c r="C392" s="63">
        <f t="shared" si="23"/>
        <v>10317</v>
      </c>
      <c r="D392" s="64">
        <v>11265131</v>
      </c>
    </row>
    <row r="393" spans="1:4" s="23" customFormat="1" ht="24" customHeight="1" x14ac:dyDescent="0.2">
      <c r="A393" s="10" t="s">
        <v>435</v>
      </c>
      <c r="B393" s="62">
        <v>8712881</v>
      </c>
      <c r="C393" s="63">
        <f t="shared" si="23"/>
        <v>-154170</v>
      </c>
      <c r="D393" s="64">
        <v>8558711</v>
      </c>
    </row>
    <row r="394" spans="1:4" s="23" customFormat="1" ht="24" customHeight="1" x14ac:dyDescent="0.2">
      <c r="A394" s="10" t="s">
        <v>88</v>
      </c>
      <c r="B394" s="62">
        <v>6082010</v>
      </c>
      <c r="C394" s="63">
        <f t="shared" si="23"/>
        <v>0</v>
      </c>
      <c r="D394" s="64">
        <v>6082010</v>
      </c>
    </row>
    <row r="395" spans="1:4" s="23" customFormat="1" ht="24" customHeight="1" x14ac:dyDescent="0.2">
      <c r="A395" s="10" t="s">
        <v>436</v>
      </c>
      <c r="B395" s="62">
        <v>14749690</v>
      </c>
      <c r="C395" s="63">
        <f t="shared" si="23"/>
        <v>-36677</v>
      </c>
      <c r="D395" s="64">
        <v>14713013</v>
      </c>
    </row>
    <row r="396" spans="1:4" s="23" customFormat="1" ht="24" customHeight="1" x14ac:dyDescent="0.2">
      <c r="A396" s="43" t="s">
        <v>89</v>
      </c>
      <c r="B396" s="62">
        <v>8693662</v>
      </c>
      <c r="C396" s="63">
        <f t="shared" si="23"/>
        <v>39938</v>
      </c>
      <c r="D396" s="64">
        <v>8733600</v>
      </c>
    </row>
    <row r="397" spans="1:4" s="23" customFormat="1" ht="24" customHeight="1" x14ac:dyDescent="0.2">
      <c r="A397" s="43" t="s">
        <v>437</v>
      </c>
      <c r="B397" s="62">
        <v>8176291</v>
      </c>
      <c r="C397" s="63">
        <f t="shared" si="23"/>
        <v>-81530</v>
      </c>
      <c r="D397" s="64">
        <v>8094761</v>
      </c>
    </row>
    <row r="398" spans="1:4" s="23" customFormat="1" ht="24" customHeight="1" x14ac:dyDescent="0.2">
      <c r="A398" s="43" t="s">
        <v>161</v>
      </c>
      <c r="B398" s="62">
        <v>6491598</v>
      </c>
      <c r="C398" s="63">
        <f t="shared" si="23"/>
        <v>0</v>
      </c>
      <c r="D398" s="64">
        <v>6491598</v>
      </c>
    </row>
    <row r="399" spans="1:4" s="23" customFormat="1" ht="24" customHeight="1" x14ac:dyDescent="0.2">
      <c r="A399" s="43" t="s">
        <v>90</v>
      </c>
      <c r="B399" s="62">
        <v>10425281</v>
      </c>
      <c r="C399" s="63">
        <f t="shared" si="23"/>
        <v>0</v>
      </c>
      <c r="D399" s="64">
        <v>10425281</v>
      </c>
    </row>
    <row r="400" spans="1:4" s="23" customFormat="1" ht="24" customHeight="1" x14ac:dyDescent="0.2">
      <c r="A400" s="43" t="s">
        <v>91</v>
      </c>
      <c r="B400" s="62">
        <v>6398244</v>
      </c>
      <c r="C400" s="63">
        <f t="shared" si="23"/>
        <v>0</v>
      </c>
      <c r="D400" s="64">
        <v>6398244</v>
      </c>
    </row>
    <row r="401" spans="1:4" s="23" customFormat="1" ht="24" customHeight="1" x14ac:dyDescent="0.2">
      <c r="A401" s="43" t="s">
        <v>438</v>
      </c>
      <c r="B401" s="62">
        <v>7577022</v>
      </c>
      <c r="C401" s="63">
        <f t="shared" si="23"/>
        <v>-77835</v>
      </c>
      <c r="D401" s="64">
        <v>7499187</v>
      </c>
    </row>
    <row r="402" spans="1:4" s="23" customFormat="1" ht="24" customHeight="1" x14ac:dyDescent="0.2">
      <c r="A402" s="43" t="s">
        <v>92</v>
      </c>
      <c r="B402" s="62">
        <v>9688764</v>
      </c>
      <c r="C402" s="63">
        <f t="shared" si="23"/>
        <v>5991</v>
      </c>
      <c r="D402" s="64">
        <v>9694755</v>
      </c>
    </row>
    <row r="403" spans="1:4" s="23" customFormat="1" ht="24" customHeight="1" x14ac:dyDescent="0.2">
      <c r="A403" s="43" t="s">
        <v>351</v>
      </c>
      <c r="B403" s="62">
        <v>4116075</v>
      </c>
      <c r="C403" s="63">
        <f t="shared" si="23"/>
        <v>450</v>
      </c>
      <c r="D403" s="64">
        <v>4116525</v>
      </c>
    </row>
    <row r="404" spans="1:4" s="23" customFormat="1" ht="24" customHeight="1" x14ac:dyDescent="0.2">
      <c r="A404" s="43" t="s">
        <v>265</v>
      </c>
      <c r="B404" s="62">
        <v>24586379</v>
      </c>
      <c r="C404" s="63">
        <f t="shared" si="23"/>
        <v>16530</v>
      </c>
      <c r="D404" s="64">
        <v>24602909</v>
      </c>
    </row>
    <row r="405" spans="1:4" s="23" customFormat="1" ht="24" customHeight="1" x14ac:dyDescent="0.2">
      <c r="A405" s="43" t="s">
        <v>297</v>
      </c>
      <c r="B405" s="62">
        <v>58371113</v>
      </c>
      <c r="C405" s="63">
        <f t="shared" si="23"/>
        <v>584819</v>
      </c>
      <c r="D405" s="64">
        <v>58955932</v>
      </c>
    </row>
    <row r="406" spans="1:4" s="23" customFormat="1" ht="24" customHeight="1" x14ac:dyDescent="0.2">
      <c r="A406" s="43" t="s">
        <v>439</v>
      </c>
      <c r="B406" s="62">
        <v>32159461</v>
      </c>
      <c r="C406" s="63">
        <f t="shared" si="23"/>
        <v>-12385</v>
      </c>
      <c r="D406" s="64">
        <v>32147076</v>
      </c>
    </row>
    <row r="407" spans="1:4" s="23" customFormat="1" ht="24" customHeight="1" x14ac:dyDescent="0.2">
      <c r="A407" s="43" t="s">
        <v>180</v>
      </c>
      <c r="B407" s="62">
        <v>32964319</v>
      </c>
      <c r="C407" s="63">
        <f t="shared" si="23"/>
        <v>15956</v>
      </c>
      <c r="D407" s="64">
        <v>32980275</v>
      </c>
    </row>
    <row r="408" spans="1:4" s="23" customFormat="1" ht="24" customHeight="1" x14ac:dyDescent="0.2">
      <c r="A408" s="43" t="s">
        <v>93</v>
      </c>
      <c r="B408" s="62">
        <v>57542830</v>
      </c>
      <c r="C408" s="63">
        <f t="shared" si="23"/>
        <v>58199</v>
      </c>
      <c r="D408" s="64">
        <v>57601029</v>
      </c>
    </row>
    <row r="409" spans="1:4" s="23" customFormat="1" ht="24" customHeight="1" x14ac:dyDescent="0.2">
      <c r="A409" s="43" t="s">
        <v>94</v>
      </c>
      <c r="B409" s="62">
        <v>50289255</v>
      </c>
      <c r="C409" s="63">
        <f t="shared" si="23"/>
        <v>132926</v>
      </c>
      <c r="D409" s="64">
        <v>50422181</v>
      </c>
    </row>
    <row r="410" spans="1:4" s="23" customFormat="1" ht="24" customHeight="1" x14ac:dyDescent="0.2">
      <c r="A410" s="43" t="s">
        <v>440</v>
      </c>
      <c r="B410" s="62">
        <v>37267036</v>
      </c>
      <c r="C410" s="63">
        <f t="shared" si="23"/>
        <v>-172335</v>
      </c>
      <c r="D410" s="64">
        <v>37094701</v>
      </c>
    </row>
    <row r="411" spans="1:4" s="23" customFormat="1" ht="24" customHeight="1" x14ac:dyDescent="0.2">
      <c r="A411" s="43" t="s">
        <v>162</v>
      </c>
      <c r="B411" s="62">
        <v>30309352</v>
      </c>
      <c r="C411" s="63">
        <f t="shared" si="23"/>
        <v>634435</v>
      </c>
      <c r="D411" s="64">
        <v>30943787</v>
      </c>
    </row>
    <row r="412" spans="1:4" s="23" customFormat="1" ht="24" customHeight="1" x14ac:dyDescent="0.2">
      <c r="A412" s="43" t="s">
        <v>208</v>
      </c>
      <c r="B412" s="62">
        <v>27368120</v>
      </c>
      <c r="C412" s="63">
        <f t="shared" si="23"/>
        <v>953136</v>
      </c>
      <c r="D412" s="64">
        <v>28321256</v>
      </c>
    </row>
    <row r="413" spans="1:4" s="23" customFormat="1" ht="24" customHeight="1" x14ac:dyDescent="0.2">
      <c r="A413" s="43" t="s">
        <v>441</v>
      </c>
      <c r="B413" s="62">
        <v>15549575</v>
      </c>
      <c r="C413" s="63">
        <f t="shared" si="23"/>
        <v>-72948</v>
      </c>
      <c r="D413" s="64">
        <v>15476627</v>
      </c>
    </row>
    <row r="414" spans="1:4" s="23" customFormat="1" ht="24" customHeight="1" x14ac:dyDescent="0.2">
      <c r="A414" s="43" t="s">
        <v>298</v>
      </c>
      <c r="B414" s="62">
        <v>15404611</v>
      </c>
      <c r="C414" s="63">
        <f t="shared" si="23"/>
        <v>41204</v>
      </c>
      <c r="D414" s="64">
        <v>15445815</v>
      </c>
    </row>
    <row r="415" spans="1:4" s="23" customFormat="1" ht="24" customHeight="1" x14ac:dyDescent="0.2">
      <c r="A415" s="43" t="s">
        <v>299</v>
      </c>
      <c r="B415" s="62">
        <v>11359298</v>
      </c>
      <c r="C415" s="63">
        <f t="shared" si="23"/>
        <v>697295</v>
      </c>
      <c r="D415" s="64">
        <v>12056593</v>
      </c>
    </row>
    <row r="416" spans="1:4" s="23" customFormat="1" ht="24" customHeight="1" x14ac:dyDescent="0.2">
      <c r="A416" s="43" t="s">
        <v>95</v>
      </c>
      <c r="B416" s="62">
        <v>2411278</v>
      </c>
      <c r="C416" s="63">
        <f t="shared" si="23"/>
        <v>186153</v>
      </c>
      <c r="D416" s="64">
        <v>2597431</v>
      </c>
    </row>
    <row r="417" spans="1:4" s="23" customFormat="1" ht="24" customHeight="1" x14ac:dyDescent="0.2">
      <c r="A417" s="43" t="s">
        <v>442</v>
      </c>
      <c r="B417" s="62">
        <v>37970069</v>
      </c>
      <c r="C417" s="63">
        <f t="shared" si="23"/>
        <v>-273234</v>
      </c>
      <c r="D417" s="64">
        <v>37696835</v>
      </c>
    </row>
    <row r="418" spans="1:4" s="23" customFormat="1" ht="24" customHeight="1" x14ac:dyDescent="0.2">
      <c r="A418" s="43" t="s">
        <v>300</v>
      </c>
      <c r="B418" s="62">
        <v>24946443</v>
      </c>
      <c r="C418" s="63">
        <f t="shared" si="23"/>
        <v>227764</v>
      </c>
      <c r="D418" s="64">
        <v>25174207</v>
      </c>
    </row>
    <row r="419" spans="1:4" s="23" customFormat="1" ht="24" customHeight="1" x14ac:dyDescent="0.2">
      <c r="A419" s="10" t="s">
        <v>199</v>
      </c>
      <c r="B419" s="62">
        <v>2463684</v>
      </c>
      <c r="C419" s="63">
        <f t="shared" si="23"/>
        <v>0</v>
      </c>
      <c r="D419" s="64">
        <v>2463684</v>
      </c>
    </row>
    <row r="420" spans="1:4" s="23" customFormat="1" ht="24" customHeight="1" x14ac:dyDescent="0.2">
      <c r="A420" s="43" t="s">
        <v>200</v>
      </c>
      <c r="B420" s="62">
        <v>3087539</v>
      </c>
      <c r="C420" s="63">
        <f t="shared" si="23"/>
        <v>61920</v>
      </c>
      <c r="D420" s="64">
        <v>3149459</v>
      </c>
    </row>
    <row r="421" spans="1:4" s="23" customFormat="1" ht="24" customHeight="1" x14ac:dyDescent="0.2">
      <c r="A421" s="43" t="s">
        <v>443</v>
      </c>
      <c r="B421" s="62">
        <v>6731356</v>
      </c>
      <c r="C421" s="63">
        <f t="shared" si="23"/>
        <v>-109148</v>
      </c>
      <c r="D421" s="64">
        <v>6622208</v>
      </c>
    </row>
    <row r="422" spans="1:4" s="23" customFormat="1" ht="24" customHeight="1" x14ac:dyDescent="0.2">
      <c r="A422" s="43" t="s">
        <v>248</v>
      </c>
      <c r="B422" s="62">
        <v>1992022</v>
      </c>
      <c r="C422" s="63">
        <f t="shared" si="23"/>
        <v>87217</v>
      </c>
      <c r="D422" s="64">
        <v>2079239</v>
      </c>
    </row>
    <row r="423" spans="1:4" s="23" customFormat="1" ht="24" customHeight="1" x14ac:dyDescent="0.2">
      <c r="A423" s="10" t="s">
        <v>181</v>
      </c>
      <c r="B423" s="62">
        <v>1909141</v>
      </c>
      <c r="C423" s="63">
        <f t="shared" si="23"/>
        <v>33700</v>
      </c>
      <c r="D423" s="64">
        <v>1942841</v>
      </c>
    </row>
    <row r="424" spans="1:4" s="23" customFormat="1" ht="24" customHeight="1" thickBot="1" x14ac:dyDescent="0.25">
      <c r="A424" s="46" t="s">
        <v>444</v>
      </c>
      <c r="B424" s="65">
        <v>4816954</v>
      </c>
      <c r="C424" s="66">
        <f t="shared" si="23"/>
        <v>-116753</v>
      </c>
      <c r="D424" s="67">
        <v>4700201</v>
      </c>
    </row>
    <row r="425" spans="1:4" s="23" customFormat="1" ht="24" customHeight="1" thickBot="1" x14ac:dyDescent="0.25">
      <c r="A425" s="39" t="s">
        <v>32</v>
      </c>
      <c r="B425" s="68">
        <f>SUM(B367:B424)</f>
        <v>854501918</v>
      </c>
      <c r="C425" s="68">
        <f t="shared" ref="C425:D425" si="24">SUM(C367:C424)</f>
        <v>5116746.33</v>
      </c>
      <c r="D425" s="69">
        <f t="shared" si="24"/>
        <v>859618664.32999992</v>
      </c>
    </row>
    <row r="426" spans="1:4" ht="14.1" customHeight="1" thickBot="1" x14ac:dyDescent="0.25">
      <c r="A426" s="5"/>
    </row>
    <row r="427" spans="1:4" s="23" customFormat="1" ht="24" customHeight="1" thickBot="1" x14ac:dyDescent="0.25">
      <c r="A427" s="30" t="s">
        <v>7</v>
      </c>
      <c r="B427" s="70">
        <f>B348+B363+B425</f>
        <v>1413288104</v>
      </c>
      <c r="C427" s="70">
        <f t="shared" ref="C427:D427" si="25">C348+C363+C425</f>
        <v>9636335.3300000001</v>
      </c>
      <c r="D427" s="71">
        <f t="shared" si="25"/>
        <v>1422924439.3299999</v>
      </c>
    </row>
    <row r="428" spans="1:4" ht="14.1" customHeight="1" x14ac:dyDescent="0.2">
      <c r="A428" s="4"/>
      <c r="B428" s="8"/>
    </row>
    <row r="429" spans="1:4" ht="14.1" customHeight="1" x14ac:dyDescent="0.2">
      <c r="A429" s="4" t="s">
        <v>8</v>
      </c>
    </row>
    <row r="430" spans="1:4" ht="14.1" customHeight="1" x14ac:dyDescent="0.2">
      <c r="A430" s="5"/>
    </row>
    <row r="431" spans="1:4" ht="14.1" customHeight="1" thickBot="1" x14ac:dyDescent="0.25">
      <c r="A431" s="4" t="s">
        <v>20</v>
      </c>
      <c r="D431" s="9" t="s">
        <v>188</v>
      </c>
    </row>
    <row r="432" spans="1:4" ht="45" customHeight="1" thickBot="1" x14ac:dyDescent="0.25">
      <c r="A432" s="7" t="s">
        <v>36</v>
      </c>
      <c r="B432" s="12" t="s">
        <v>365</v>
      </c>
      <c r="C432" s="12" t="s">
        <v>366</v>
      </c>
      <c r="D432" s="16" t="s">
        <v>367</v>
      </c>
    </row>
    <row r="433" spans="1:4" s="23" customFormat="1" ht="24" customHeight="1" x14ac:dyDescent="0.2">
      <c r="A433" s="40" t="s">
        <v>301</v>
      </c>
      <c r="B433" s="21">
        <v>2074467</v>
      </c>
      <c r="C433" s="15">
        <f t="shared" ref="C433:C447" si="26">D433-B433</f>
        <v>0</v>
      </c>
      <c r="D433" s="22">
        <v>2074467</v>
      </c>
    </row>
    <row r="434" spans="1:4" s="23" customFormat="1" ht="24" customHeight="1" x14ac:dyDescent="0.2">
      <c r="A434" s="33" t="s">
        <v>96</v>
      </c>
      <c r="B434" s="14">
        <v>8075548</v>
      </c>
      <c r="C434" s="13">
        <f t="shared" si="26"/>
        <v>3000</v>
      </c>
      <c r="D434" s="57">
        <v>8078548</v>
      </c>
    </row>
    <row r="435" spans="1:4" s="23" customFormat="1" ht="24" customHeight="1" x14ac:dyDescent="0.2">
      <c r="A435" s="33" t="s">
        <v>182</v>
      </c>
      <c r="B435" s="14">
        <v>26916502</v>
      </c>
      <c r="C435" s="13">
        <f t="shared" si="26"/>
        <v>95180</v>
      </c>
      <c r="D435" s="57">
        <v>27011682</v>
      </c>
    </row>
    <row r="436" spans="1:4" s="23" customFormat="1" ht="24" customHeight="1" x14ac:dyDescent="0.2">
      <c r="A436" s="33" t="s">
        <v>490</v>
      </c>
      <c r="B436" s="14">
        <v>6364390</v>
      </c>
      <c r="C436" s="13">
        <f t="shared" si="26"/>
        <v>-234</v>
      </c>
      <c r="D436" s="57">
        <v>6364156</v>
      </c>
    </row>
    <row r="437" spans="1:4" s="23" customFormat="1" ht="24" customHeight="1" x14ac:dyDescent="0.2">
      <c r="A437" s="33" t="s">
        <v>491</v>
      </c>
      <c r="B437" s="14">
        <v>7521625</v>
      </c>
      <c r="C437" s="13">
        <f t="shared" si="26"/>
        <v>-54318</v>
      </c>
      <c r="D437" s="57">
        <v>7467307</v>
      </c>
    </row>
    <row r="438" spans="1:4" s="23" customFormat="1" ht="24" customHeight="1" x14ac:dyDescent="0.2">
      <c r="A438" s="19" t="s">
        <v>230</v>
      </c>
      <c r="B438" s="14">
        <v>2286559</v>
      </c>
      <c r="C438" s="13">
        <f t="shared" si="26"/>
        <v>0</v>
      </c>
      <c r="D438" s="57">
        <v>2286559</v>
      </c>
    </row>
    <row r="439" spans="1:4" s="23" customFormat="1" ht="24" customHeight="1" x14ac:dyDescent="0.2">
      <c r="A439" s="19" t="s">
        <v>226</v>
      </c>
      <c r="B439" s="14">
        <v>8986632</v>
      </c>
      <c r="C439" s="13">
        <f t="shared" si="26"/>
        <v>147739</v>
      </c>
      <c r="D439" s="57">
        <v>9134371</v>
      </c>
    </row>
    <row r="440" spans="1:4" s="23" customFormat="1" ht="24" customHeight="1" x14ac:dyDescent="0.2">
      <c r="A440" s="19" t="s">
        <v>352</v>
      </c>
      <c r="B440" s="14">
        <v>17664726</v>
      </c>
      <c r="C440" s="13">
        <f t="shared" si="26"/>
        <v>121272</v>
      </c>
      <c r="D440" s="57">
        <v>17785998</v>
      </c>
    </row>
    <row r="441" spans="1:4" s="23" customFormat="1" ht="24" customHeight="1" x14ac:dyDescent="0.2">
      <c r="A441" s="19" t="s">
        <v>201</v>
      </c>
      <c r="B441" s="14">
        <v>54559251</v>
      </c>
      <c r="C441" s="13">
        <f t="shared" si="26"/>
        <v>1403787</v>
      </c>
      <c r="D441" s="57">
        <v>55963038</v>
      </c>
    </row>
    <row r="442" spans="1:4" s="23" customFormat="1" ht="24" customHeight="1" x14ac:dyDescent="0.2">
      <c r="A442" s="19" t="s">
        <v>97</v>
      </c>
      <c r="B442" s="14">
        <v>51078706</v>
      </c>
      <c r="C442" s="13">
        <f t="shared" si="26"/>
        <v>381401</v>
      </c>
      <c r="D442" s="57">
        <v>51460107</v>
      </c>
    </row>
    <row r="443" spans="1:4" s="23" customFormat="1" ht="24" customHeight="1" x14ac:dyDescent="0.2">
      <c r="A443" s="19" t="s">
        <v>492</v>
      </c>
      <c r="B443" s="14">
        <v>4550240</v>
      </c>
      <c r="C443" s="13">
        <f t="shared" si="26"/>
        <v>-200</v>
      </c>
      <c r="D443" s="57">
        <v>4550040</v>
      </c>
    </row>
    <row r="444" spans="1:4" s="23" customFormat="1" ht="24" customHeight="1" x14ac:dyDescent="0.2">
      <c r="A444" s="19" t="s">
        <v>327</v>
      </c>
      <c r="B444" s="14">
        <v>8278127</v>
      </c>
      <c r="C444" s="13">
        <f t="shared" si="26"/>
        <v>176146</v>
      </c>
      <c r="D444" s="57">
        <v>8454273</v>
      </c>
    </row>
    <row r="445" spans="1:4" s="23" customFormat="1" ht="24" customHeight="1" x14ac:dyDescent="0.2">
      <c r="A445" s="19" t="s">
        <v>302</v>
      </c>
      <c r="B445" s="14">
        <v>4992383</v>
      </c>
      <c r="C445" s="13">
        <f t="shared" si="26"/>
        <v>99233</v>
      </c>
      <c r="D445" s="57">
        <v>5091616</v>
      </c>
    </row>
    <row r="446" spans="1:4" s="23" customFormat="1" ht="24" customHeight="1" x14ac:dyDescent="0.2">
      <c r="A446" s="19" t="s">
        <v>328</v>
      </c>
      <c r="B446" s="14">
        <v>1832423</v>
      </c>
      <c r="C446" s="13">
        <f t="shared" si="26"/>
        <v>321534</v>
      </c>
      <c r="D446" s="57">
        <v>2153957</v>
      </c>
    </row>
    <row r="447" spans="1:4" s="23" customFormat="1" ht="24" customHeight="1" thickBot="1" x14ac:dyDescent="0.25">
      <c r="A447" s="41" t="s">
        <v>303</v>
      </c>
      <c r="B447" s="25">
        <v>20313362</v>
      </c>
      <c r="C447" s="17">
        <f t="shared" si="26"/>
        <v>433564</v>
      </c>
      <c r="D447" s="58">
        <v>20746926</v>
      </c>
    </row>
    <row r="448" spans="1:4" s="23" customFormat="1" ht="24" customHeight="1" thickBot="1" x14ac:dyDescent="0.25">
      <c r="A448" s="42" t="s">
        <v>33</v>
      </c>
      <c r="B448" s="28">
        <f>SUM(B433:B447)</f>
        <v>225494941</v>
      </c>
      <c r="C448" s="28">
        <f t="shared" ref="C448:D448" si="27">SUM(C433:C447)</f>
        <v>3128104</v>
      </c>
      <c r="D448" s="29">
        <f t="shared" si="27"/>
        <v>228623045</v>
      </c>
    </row>
    <row r="449" spans="1:4" ht="14.1" customHeight="1" x14ac:dyDescent="0.2">
      <c r="A449" s="5"/>
    </row>
    <row r="450" spans="1:4" ht="14.1" customHeight="1" thickBot="1" x14ac:dyDescent="0.25">
      <c r="A450" s="4" t="s">
        <v>21</v>
      </c>
      <c r="D450" s="9" t="s">
        <v>188</v>
      </c>
    </row>
    <row r="451" spans="1:4" ht="45" customHeight="1" thickBot="1" x14ac:dyDescent="0.25">
      <c r="A451" s="7" t="s">
        <v>36</v>
      </c>
      <c r="B451" s="12" t="s">
        <v>365</v>
      </c>
      <c r="C451" s="12" t="s">
        <v>366</v>
      </c>
      <c r="D451" s="16" t="s">
        <v>367</v>
      </c>
    </row>
    <row r="452" spans="1:4" s="23" customFormat="1" ht="24" customHeight="1" x14ac:dyDescent="0.2">
      <c r="A452" s="48" t="s">
        <v>185</v>
      </c>
      <c r="B452" s="21">
        <v>49924196</v>
      </c>
      <c r="C452" s="15">
        <f t="shared" ref="C452:C489" si="28">D452-B452</f>
        <v>116108</v>
      </c>
      <c r="D452" s="22">
        <v>50040304</v>
      </c>
    </row>
    <row r="453" spans="1:4" s="23" customFormat="1" ht="24" customHeight="1" x14ac:dyDescent="0.2">
      <c r="A453" s="37" t="s">
        <v>494</v>
      </c>
      <c r="B453" s="14">
        <v>11190606</v>
      </c>
      <c r="C453" s="13">
        <f t="shared" si="28"/>
        <v>-272424</v>
      </c>
      <c r="D453" s="57">
        <v>10918182</v>
      </c>
    </row>
    <row r="454" spans="1:4" s="23" customFormat="1" ht="24" customHeight="1" x14ac:dyDescent="0.2">
      <c r="A454" s="37" t="s">
        <v>126</v>
      </c>
      <c r="B454" s="14">
        <v>34843988</v>
      </c>
      <c r="C454" s="13">
        <f t="shared" si="28"/>
        <v>19814</v>
      </c>
      <c r="D454" s="57">
        <v>34863802</v>
      </c>
    </row>
    <row r="455" spans="1:4" s="23" customFormat="1" ht="24" customHeight="1" x14ac:dyDescent="0.2">
      <c r="A455" s="37" t="s">
        <v>202</v>
      </c>
      <c r="B455" s="14">
        <v>11948473</v>
      </c>
      <c r="C455" s="13">
        <f t="shared" si="28"/>
        <v>668441</v>
      </c>
      <c r="D455" s="57">
        <v>12616914</v>
      </c>
    </row>
    <row r="456" spans="1:4" s="23" customFormat="1" ht="24" customHeight="1" x14ac:dyDescent="0.2">
      <c r="A456" s="37" t="s">
        <v>353</v>
      </c>
      <c r="B456" s="14">
        <v>4464325</v>
      </c>
      <c r="C456" s="13">
        <f t="shared" si="28"/>
        <v>0</v>
      </c>
      <c r="D456" s="57">
        <v>4464325</v>
      </c>
    </row>
    <row r="457" spans="1:4" s="23" customFormat="1" ht="24" customHeight="1" x14ac:dyDescent="0.2">
      <c r="A457" s="37" t="s">
        <v>153</v>
      </c>
      <c r="B457" s="14">
        <v>9350783</v>
      </c>
      <c r="C457" s="13">
        <f t="shared" si="28"/>
        <v>619722</v>
      </c>
      <c r="D457" s="57">
        <v>9970505</v>
      </c>
    </row>
    <row r="458" spans="1:4" s="23" customFormat="1" ht="24" customHeight="1" x14ac:dyDescent="0.2">
      <c r="A458" s="37" t="s">
        <v>329</v>
      </c>
      <c r="B458" s="14">
        <v>5390840</v>
      </c>
      <c r="C458" s="13">
        <f t="shared" si="28"/>
        <v>24577</v>
      </c>
      <c r="D458" s="57">
        <v>5415417</v>
      </c>
    </row>
    <row r="459" spans="1:4" s="23" customFormat="1" ht="24" customHeight="1" x14ac:dyDescent="0.2">
      <c r="A459" s="37" t="s">
        <v>354</v>
      </c>
      <c r="B459" s="14">
        <v>5470116</v>
      </c>
      <c r="C459" s="13">
        <f t="shared" si="28"/>
        <v>99154</v>
      </c>
      <c r="D459" s="57">
        <v>5569270</v>
      </c>
    </row>
    <row r="460" spans="1:4" s="23" customFormat="1" ht="24" customHeight="1" x14ac:dyDescent="0.2">
      <c r="A460" s="37" t="s">
        <v>497</v>
      </c>
      <c r="B460" s="14">
        <v>16652930</v>
      </c>
      <c r="C460" s="13">
        <f t="shared" si="28"/>
        <v>-395187</v>
      </c>
      <c r="D460" s="57">
        <v>16257743</v>
      </c>
    </row>
    <row r="461" spans="1:4" s="23" customFormat="1" ht="24" customHeight="1" x14ac:dyDescent="0.2">
      <c r="A461" s="37" t="s">
        <v>183</v>
      </c>
      <c r="B461" s="14">
        <v>35637512</v>
      </c>
      <c r="C461" s="13">
        <f t="shared" si="28"/>
        <v>158453</v>
      </c>
      <c r="D461" s="57">
        <v>35795965</v>
      </c>
    </row>
    <row r="462" spans="1:4" s="23" customFormat="1" ht="24" customHeight="1" x14ac:dyDescent="0.2">
      <c r="A462" s="37" t="s">
        <v>495</v>
      </c>
      <c r="B462" s="14">
        <v>19697989</v>
      </c>
      <c r="C462" s="13">
        <f t="shared" si="28"/>
        <v>-467513</v>
      </c>
      <c r="D462" s="57">
        <v>19230476</v>
      </c>
    </row>
    <row r="463" spans="1:4" s="23" customFormat="1" ht="24" customHeight="1" x14ac:dyDescent="0.2">
      <c r="A463" s="37" t="s">
        <v>493</v>
      </c>
      <c r="B463" s="14">
        <v>3583323</v>
      </c>
      <c r="C463" s="13">
        <f t="shared" si="28"/>
        <v>-700</v>
      </c>
      <c r="D463" s="57">
        <v>3582623</v>
      </c>
    </row>
    <row r="464" spans="1:4" s="23" customFormat="1" ht="24" customHeight="1" x14ac:dyDescent="0.2">
      <c r="A464" s="37" t="s">
        <v>266</v>
      </c>
      <c r="B464" s="14">
        <v>4647698</v>
      </c>
      <c r="C464" s="13">
        <f t="shared" si="28"/>
        <v>113965</v>
      </c>
      <c r="D464" s="57">
        <v>4761663</v>
      </c>
    </row>
    <row r="465" spans="1:4" s="23" customFormat="1" ht="24" customHeight="1" x14ac:dyDescent="0.2">
      <c r="A465" s="37" t="s">
        <v>125</v>
      </c>
      <c r="B465" s="14">
        <v>7778551</v>
      </c>
      <c r="C465" s="13">
        <f t="shared" si="28"/>
        <v>85893</v>
      </c>
      <c r="D465" s="57">
        <v>7864444</v>
      </c>
    </row>
    <row r="466" spans="1:4" s="23" customFormat="1" ht="24" customHeight="1" x14ac:dyDescent="0.2">
      <c r="A466" s="37" t="s">
        <v>249</v>
      </c>
      <c r="B466" s="14">
        <v>11869649</v>
      </c>
      <c r="C466" s="13">
        <f t="shared" si="28"/>
        <v>84278</v>
      </c>
      <c r="D466" s="57">
        <v>11953927</v>
      </c>
    </row>
    <row r="467" spans="1:4" s="23" customFormat="1" ht="24" customHeight="1" x14ac:dyDescent="0.2">
      <c r="A467" s="37" t="s">
        <v>496</v>
      </c>
      <c r="B467" s="14">
        <v>29717107</v>
      </c>
      <c r="C467" s="13">
        <f t="shared" si="28"/>
        <v>-207756</v>
      </c>
      <c r="D467" s="57">
        <v>29509351</v>
      </c>
    </row>
    <row r="468" spans="1:4" s="23" customFormat="1" ht="24" customHeight="1" x14ac:dyDescent="0.2">
      <c r="A468" s="37" t="s">
        <v>203</v>
      </c>
      <c r="B468" s="14">
        <v>19313784</v>
      </c>
      <c r="C468" s="13">
        <f t="shared" si="28"/>
        <v>83668</v>
      </c>
      <c r="D468" s="57">
        <v>19397452</v>
      </c>
    </row>
    <row r="469" spans="1:4" s="23" customFormat="1" ht="24" customHeight="1" x14ac:dyDescent="0.2">
      <c r="A469" s="37" t="s">
        <v>355</v>
      </c>
      <c r="B469" s="14">
        <v>1501373</v>
      </c>
      <c r="C469" s="13">
        <f t="shared" si="28"/>
        <v>0</v>
      </c>
      <c r="D469" s="57">
        <v>1501373</v>
      </c>
    </row>
    <row r="470" spans="1:4" s="23" customFormat="1" ht="24" customHeight="1" x14ac:dyDescent="0.2">
      <c r="A470" s="37" t="s">
        <v>127</v>
      </c>
      <c r="B470" s="14">
        <v>41668954</v>
      </c>
      <c r="C470" s="13">
        <f t="shared" si="28"/>
        <v>719259</v>
      </c>
      <c r="D470" s="57">
        <v>42388213</v>
      </c>
    </row>
    <row r="471" spans="1:4" s="23" customFormat="1" ht="24" customHeight="1" x14ac:dyDescent="0.2">
      <c r="A471" s="37" t="s">
        <v>128</v>
      </c>
      <c r="B471" s="14">
        <v>10403778</v>
      </c>
      <c r="C471" s="13">
        <f t="shared" si="28"/>
        <v>74168</v>
      </c>
      <c r="D471" s="57">
        <v>10477946</v>
      </c>
    </row>
    <row r="472" spans="1:4" s="23" customFormat="1" ht="24" customHeight="1" x14ac:dyDescent="0.2">
      <c r="A472" s="37" t="s">
        <v>498</v>
      </c>
      <c r="B472" s="14">
        <v>12298037</v>
      </c>
      <c r="C472" s="13">
        <f t="shared" si="28"/>
        <v>-8546</v>
      </c>
      <c r="D472" s="57">
        <v>12289491</v>
      </c>
    </row>
    <row r="473" spans="1:4" s="23" customFormat="1" ht="24" customHeight="1" x14ac:dyDescent="0.2">
      <c r="A473" s="37" t="s">
        <v>204</v>
      </c>
      <c r="B473" s="14">
        <v>10182728</v>
      </c>
      <c r="C473" s="13">
        <f t="shared" si="28"/>
        <v>38918</v>
      </c>
      <c r="D473" s="57">
        <v>10221646</v>
      </c>
    </row>
    <row r="474" spans="1:4" s="23" customFormat="1" ht="24" customHeight="1" x14ac:dyDescent="0.2">
      <c r="A474" s="37" t="s">
        <v>499</v>
      </c>
      <c r="B474" s="14">
        <v>5864855</v>
      </c>
      <c r="C474" s="13">
        <f t="shared" si="28"/>
        <v>-82</v>
      </c>
      <c r="D474" s="57">
        <v>5864773</v>
      </c>
    </row>
    <row r="475" spans="1:4" s="23" customFormat="1" ht="24" customHeight="1" x14ac:dyDescent="0.2">
      <c r="A475" s="37" t="s">
        <v>98</v>
      </c>
      <c r="B475" s="14">
        <v>29284209</v>
      </c>
      <c r="C475" s="13">
        <f t="shared" si="28"/>
        <v>166479</v>
      </c>
      <c r="D475" s="57">
        <v>29450688</v>
      </c>
    </row>
    <row r="476" spans="1:4" s="23" customFormat="1" ht="24" customHeight="1" x14ac:dyDescent="0.2">
      <c r="A476" s="37" t="s">
        <v>227</v>
      </c>
      <c r="B476" s="14">
        <v>7574708</v>
      </c>
      <c r="C476" s="13">
        <f t="shared" si="28"/>
        <v>10357</v>
      </c>
      <c r="D476" s="57">
        <v>7585065</v>
      </c>
    </row>
    <row r="477" spans="1:4" s="23" customFormat="1" ht="24" customHeight="1" x14ac:dyDescent="0.2">
      <c r="A477" s="37" t="s">
        <v>184</v>
      </c>
      <c r="B477" s="14">
        <v>20836828</v>
      </c>
      <c r="C477" s="13">
        <f t="shared" si="28"/>
        <v>415299</v>
      </c>
      <c r="D477" s="57">
        <v>21252127</v>
      </c>
    </row>
    <row r="478" spans="1:4" s="23" customFormat="1" ht="24" customHeight="1" x14ac:dyDescent="0.2">
      <c r="A478" s="37" t="s">
        <v>167</v>
      </c>
      <c r="B478" s="14">
        <v>19690672</v>
      </c>
      <c r="C478" s="13">
        <f t="shared" si="28"/>
        <v>3500</v>
      </c>
      <c r="D478" s="57">
        <v>19694172</v>
      </c>
    </row>
    <row r="479" spans="1:4" s="23" customFormat="1" ht="24" customHeight="1" x14ac:dyDescent="0.2">
      <c r="A479" s="37" t="s">
        <v>99</v>
      </c>
      <c r="B479" s="14">
        <v>25868207</v>
      </c>
      <c r="C479" s="13">
        <f t="shared" si="28"/>
        <v>55535</v>
      </c>
      <c r="D479" s="57">
        <v>25923742</v>
      </c>
    </row>
    <row r="480" spans="1:4" s="23" customFormat="1" ht="24" customHeight="1" x14ac:dyDescent="0.2">
      <c r="A480" s="37" t="s">
        <v>504</v>
      </c>
      <c r="B480" s="14">
        <v>31967581</v>
      </c>
      <c r="C480" s="13">
        <f t="shared" si="28"/>
        <v>-603767</v>
      </c>
      <c r="D480" s="57">
        <v>31363814</v>
      </c>
    </row>
    <row r="481" spans="1:4" s="23" customFormat="1" ht="24" customHeight="1" x14ac:dyDescent="0.2">
      <c r="A481" s="37" t="s">
        <v>356</v>
      </c>
      <c r="B481" s="14">
        <v>19436409</v>
      </c>
      <c r="C481" s="13">
        <f t="shared" si="28"/>
        <v>4434</v>
      </c>
      <c r="D481" s="57">
        <v>19440843</v>
      </c>
    </row>
    <row r="482" spans="1:4" s="23" customFormat="1" ht="24" customHeight="1" x14ac:dyDescent="0.2">
      <c r="A482" s="37" t="s">
        <v>163</v>
      </c>
      <c r="B482" s="14">
        <v>49514744</v>
      </c>
      <c r="C482" s="13">
        <f t="shared" si="28"/>
        <v>2200175</v>
      </c>
      <c r="D482" s="57">
        <v>51714919</v>
      </c>
    </row>
    <row r="483" spans="1:4" s="23" customFormat="1" ht="24" customHeight="1" x14ac:dyDescent="0.2">
      <c r="A483" s="37" t="s">
        <v>500</v>
      </c>
      <c r="B483" s="14">
        <v>53366955</v>
      </c>
      <c r="C483" s="13">
        <f t="shared" si="28"/>
        <v>-113753</v>
      </c>
      <c r="D483" s="57">
        <v>53253202</v>
      </c>
    </row>
    <row r="484" spans="1:4" s="23" customFormat="1" ht="24" customHeight="1" x14ac:dyDescent="0.2">
      <c r="A484" s="37" t="s">
        <v>164</v>
      </c>
      <c r="B484" s="14">
        <v>41248271</v>
      </c>
      <c r="C484" s="13">
        <f t="shared" si="28"/>
        <v>478198</v>
      </c>
      <c r="D484" s="57">
        <v>41726469</v>
      </c>
    </row>
    <row r="485" spans="1:4" s="23" customFormat="1" ht="24" customHeight="1" x14ac:dyDescent="0.2">
      <c r="A485" s="37" t="s">
        <v>165</v>
      </c>
      <c r="B485" s="14">
        <v>46077540</v>
      </c>
      <c r="C485" s="13">
        <f t="shared" si="28"/>
        <v>62273</v>
      </c>
      <c r="D485" s="57">
        <v>46139813</v>
      </c>
    </row>
    <row r="486" spans="1:4" s="23" customFormat="1" ht="24" customHeight="1" x14ac:dyDescent="0.2">
      <c r="A486" s="37" t="s">
        <v>501</v>
      </c>
      <c r="B486" s="14">
        <v>49618382</v>
      </c>
      <c r="C486" s="13">
        <f t="shared" si="28"/>
        <v>-108810</v>
      </c>
      <c r="D486" s="57">
        <v>49509572</v>
      </c>
    </row>
    <row r="487" spans="1:4" s="23" customFormat="1" ht="24" customHeight="1" x14ac:dyDescent="0.2">
      <c r="A487" s="37" t="s">
        <v>502</v>
      </c>
      <c r="B487" s="14">
        <v>15557880</v>
      </c>
      <c r="C487" s="13">
        <f t="shared" si="28"/>
        <v>-48648</v>
      </c>
      <c r="D487" s="57">
        <v>15509232</v>
      </c>
    </row>
    <row r="488" spans="1:4" s="23" customFormat="1" ht="24" customHeight="1" x14ac:dyDescent="0.2">
      <c r="A488" s="37" t="s">
        <v>503</v>
      </c>
      <c r="B488" s="14">
        <v>25770022</v>
      </c>
      <c r="C488" s="13">
        <f t="shared" si="28"/>
        <v>-185867</v>
      </c>
      <c r="D488" s="57">
        <v>25584155</v>
      </c>
    </row>
    <row r="489" spans="1:4" s="23" customFormat="1" ht="24" customHeight="1" thickBot="1" x14ac:dyDescent="0.25">
      <c r="A489" s="38" t="s">
        <v>129</v>
      </c>
      <c r="B489" s="25">
        <v>16491129</v>
      </c>
      <c r="C489" s="17">
        <f t="shared" si="28"/>
        <v>687811</v>
      </c>
      <c r="D489" s="58">
        <v>17178940</v>
      </c>
    </row>
    <row r="490" spans="1:4" s="23" customFormat="1" ht="24" customHeight="1" thickBot="1" x14ac:dyDescent="0.25">
      <c r="A490" s="39" t="s">
        <v>34</v>
      </c>
      <c r="B490" s="28">
        <f>SUM(B452:B489)</f>
        <v>815705132</v>
      </c>
      <c r="C490" s="28">
        <f t="shared" ref="C490:D490" si="29">SUM(C452:C489)</f>
        <v>4577426</v>
      </c>
      <c r="D490" s="29">
        <f t="shared" si="29"/>
        <v>820282558</v>
      </c>
    </row>
    <row r="491" spans="1:4" ht="14.1" customHeight="1" x14ac:dyDescent="0.2">
      <c r="A491" s="5"/>
    </row>
    <row r="492" spans="1:4" ht="14.1" customHeight="1" thickBot="1" x14ac:dyDescent="0.25">
      <c r="A492" s="4" t="s">
        <v>22</v>
      </c>
      <c r="D492" s="9" t="s">
        <v>188</v>
      </c>
    </row>
    <row r="493" spans="1:4" ht="45" customHeight="1" thickBot="1" x14ac:dyDescent="0.25">
      <c r="A493" s="7" t="s">
        <v>36</v>
      </c>
      <c r="B493" s="12" t="s">
        <v>365</v>
      </c>
      <c r="C493" s="12" t="s">
        <v>366</v>
      </c>
      <c r="D493" s="16" t="s">
        <v>367</v>
      </c>
    </row>
    <row r="494" spans="1:4" s="23" customFormat="1" ht="24" customHeight="1" x14ac:dyDescent="0.2">
      <c r="A494" s="34" t="s">
        <v>392</v>
      </c>
      <c r="B494" s="21">
        <v>5050212</v>
      </c>
      <c r="C494" s="15">
        <f t="shared" ref="C494:C528" si="30">D494-B494</f>
        <v>-8894</v>
      </c>
      <c r="D494" s="22">
        <v>5041318</v>
      </c>
    </row>
    <row r="495" spans="1:4" s="23" customFormat="1" ht="24" customHeight="1" x14ac:dyDescent="0.2">
      <c r="A495" s="35" t="s">
        <v>250</v>
      </c>
      <c r="B495" s="14">
        <v>6645062</v>
      </c>
      <c r="C495" s="13">
        <f t="shared" si="30"/>
        <v>0</v>
      </c>
      <c r="D495" s="57">
        <v>6645062</v>
      </c>
    </row>
    <row r="496" spans="1:4" s="23" customFormat="1" ht="24" customHeight="1" x14ac:dyDescent="0.2">
      <c r="A496" s="35" t="s">
        <v>214</v>
      </c>
      <c r="B496" s="14">
        <v>1711221</v>
      </c>
      <c r="C496" s="13">
        <f t="shared" si="30"/>
        <v>368192</v>
      </c>
      <c r="D496" s="57">
        <v>2079413</v>
      </c>
    </row>
    <row r="497" spans="1:4" s="23" customFormat="1" ht="24" customHeight="1" x14ac:dyDescent="0.2">
      <c r="A497" s="35" t="s">
        <v>393</v>
      </c>
      <c r="B497" s="14">
        <v>26779184</v>
      </c>
      <c r="C497" s="13">
        <f t="shared" si="30"/>
        <v>-28117</v>
      </c>
      <c r="D497" s="57">
        <v>26751067</v>
      </c>
    </row>
    <row r="498" spans="1:4" s="23" customFormat="1" ht="24" customHeight="1" x14ac:dyDescent="0.2">
      <c r="A498" s="35" t="s">
        <v>357</v>
      </c>
      <c r="B498" s="14">
        <v>5307669</v>
      </c>
      <c r="C498" s="13">
        <f t="shared" si="30"/>
        <v>78785</v>
      </c>
      <c r="D498" s="57">
        <v>5386454</v>
      </c>
    </row>
    <row r="499" spans="1:4" s="23" customFormat="1" ht="24" customHeight="1" x14ac:dyDescent="0.2">
      <c r="A499" s="35" t="s">
        <v>130</v>
      </c>
      <c r="B499" s="14">
        <v>6961987</v>
      </c>
      <c r="C499" s="13">
        <f t="shared" si="30"/>
        <v>134221</v>
      </c>
      <c r="D499" s="57">
        <v>7096208</v>
      </c>
    </row>
    <row r="500" spans="1:4" s="23" customFormat="1" ht="24" customHeight="1" x14ac:dyDescent="0.2">
      <c r="A500" s="35" t="s">
        <v>394</v>
      </c>
      <c r="B500" s="14">
        <v>11433860</v>
      </c>
      <c r="C500" s="13">
        <f t="shared" si="30"/>
        <v>-44449</v>
      </c>
      <c r="D500" s="57">
        <v>11389411</v>
      </c>
    </row>
    <row r="501" spans="1:4" s="23" customFormat="1" ht="24" customHeight="1" x14ac:dyDescent="0.2">
      <c r="A501" s="35" t="s">
        <v>186</v>
      </c>
      <c r="B501" s="14">
        <v>6515553</v>
      </c>
      <c r="C501" s="13">
        <f t="shared" si="30"/>
        <v>95188</v>
      </c>
      <c r="D501" s="57">
        <v>6610741</v>
      </c>
    </row>
    <row r="502" spans="1:4" s="23" customFormat="1" ht="24" customHeight="1" x14ac:dyDescent="0.2">
      <c r="A502" s="35" t="s">
        <v>395</v>
      </c>
      <c r="B502" s="14">
        <v>6984864</v>
      </c>
      <c r="C502" s="13">
        <f t="shared" si="30"/>
        <v>-14716</v>
      </c>
      <c r="D502" s="57">
        <v>6970148</v>
      </c>
    </row>
    <row r="503" spans="1:4" s="23" customFormat="1" ht="24" customHeight="1" x14ac:dyDescent="0.2">
      <c r="A503" s="35" t="s">
        <v>215</v>
      </c>
      <c r="B503" s="14">
        <v>5887850</v>
      </c>
      <c r="C503" s="13">
        <f t="shared" si="30"/>
        <v>147220</v>
      </c>
      <c r="D503" s="57">
        <v>6035070</v>
      </c>
    </row>
    <row r="504" spans="1:4" s="23" customFormat="1" ht="24" customHeight="1" x14ac:dyDescent="0.2">
      <c r="A504" s="35" t="s">
        <v>251</v>
      </c>
      <c r="B504" s="14">
        <v>8194952</v>
      </c>
      <c r="C504" s="13">
        <f t="shared" si="30"/>
        <v>20717</v>
      </c>
      <c r="D504" s="57">
        <v>8215669</v>
      </c>
    </row>
    <row r="505" spans="1:4" s="23" customFormat="1" ht="24" customHeight="1" x14ac:dyDescent="0.2">
      <c r="A505" s="35" t="s">
        <v>216</v>
      </c>
      <c r="B505" s="14">
        <v>2018759</v>
      </c>
      <c r="C505" s="13">
        <f t="shared" si="30"/>
        <v>0</v>
      </c>
      <c r="D505" s="57">
        <v>2018759</v>
      </c>
    </row>
    <row r="506" spans="1:4" s="23" customFormat="1" ht="24" customHeight="1" x14ac:dyDescent="0.2">
      <c r="A506" s="35" t="s">
        <v>252</v>
      </c>
      <c r="B506" s="14">
        <v>8867699</v>
      </c>
      <c r="C506" s="13">
        <f t="shared" si="30"/>
        <v>26374</v>
      </c>
      <c r="D506" s="57">
        <v>8894073</v>
      </c>
    </row>
    <row r="507" spans="1:4" s="23" customFormat="1" ht="24" customHeight="1" x14ac:dyDescent="0.2">
      <c r="A507" s="35" t="s">
        <v>358</v>
      </c>
      <c r="B507" s="14">
        <v>12141135</v>
      </c>
      <c r="C507" s="13">
        <f t="shared" si="30"/>
        <v>342540</v>
      </c>
      <c r="D507" s="57">
        <v>12483675</v>
      </c>
    </row>
    <row r="508" spans="1:4" s="23" customFormat="1" ht="24" customHeight="1" x14ac:dyDescent="0.2">
      <c r="A508" s="35" t="s">
        <v>359</v>
      </c>
      <c r="B508" s="14">
        <v>5796791</v>
      </c>
      <c r="C508" s="13">
        <f t="shared" si="30"/>
        <v>62091</v>
      </c>
      <c r="D508" s="57">
        <v>5858882</v>
      </c>
    </row>
    <row r="509" spans="1:4" s="23" customFormat="1" ht="24" customHeight="1" x14ac:dyDescent="0.2">
      <c r="A509" s="35" t="s">
        <v>205</v>
      </c>
      <c r="B509" s="14">
        <v>8376821</v>
      </c>
      <c r="C509" s="13">
        <f t="shared" si="30"/>
        <v>8700</v>
      </c>
      <c r="D509" s="57">
        <v>8385521</v>
      </c>
    </row>
    <row r="510" spans="1:4" s="23" customFormat="1" ht="24" customHeight="1" x14ac:dyDescent="0.2">
      <c r="A510" s="35" t="s">
        <v>228</v>
      </c>
      <c r="B510" s="14">
        <v>11667576</v>
      </c>
      <c r="C510" s="13">
        <f t="shared" si="30"/>
        <v>218240</v>
      </c>
      <c r="D510" s="57">
        <v>11885816</v>
      </c>
    </row>
    <row r="511" spans="1:4" s="23" customFormat="1" ht="24" customHeight="1" x14ac:dyDescent="0.2">
      <c r="A511" s="35" t="s">
        <v>396</v>
      </c>
      <c r="B511" s="14">
        <v>25004911</v>
      </c>
      <c r="C511" s="13">
        <f t="shared" si="30"/>
        <v>-39447</v>
      </c>
      <c r="D511" s="57">
        <v>24965464</v>
      </c>
    </row>
    <row r="512" spans="1:4" s="23" customFormat="1" ht="24" customHeight="1" x14ac:dyDescent="0.2">
      <c r="A512" s="35" t="s">
        <v>397</v>
      </c>
      <c r="B512" s="14">
        <v>2174599</v>
      </c>
      <c r="C512" s="13">
        <f t="shared" si="30"/>
        <v>-99509</v>
      </c>
      <c r="D512" s="57">
        <v>2075090</v>
      </c>
    </row>
    <row r="513" spans="1:4" s="23" customFormat="1" ht="24" customHeight="1" x14ac:dyDescent="0.2">
      <c r="A513" s="35" t="s">
        <v>398</v>
      </c>
      <c r="B513" s="14">
        <v>5703610</v>
      </c>
      <c r="C513" s="13">
        <f t="shared" si="30"/>
        <v>-132</v>
      </c>
      <c r="D513" s="57">
        <v>5703478</v>
      </c>
    </row>
    <row r="514" spans="1:4" s="23" customFormat="1" ht="24" customHeight="1" x14ac:dyDescent="0.2">
      <c r="A514" s="35" t="s">
        <v>399</v>
      </c>
      <c r="B514" s="14">
        <v>10914793</v>
      </c>
      <c r="C514" s="13">
        <f t="shared" si="30"/>
        <v>-177</v>
      </c>
      <c r="D514" s="57">
        <v>10914616</v>
      </c>
    </row>
    <row r="515" spans="1:4" s="23" customFormat="1" ht="24" customHeight="1" x14ac:dyDescent="0.2">
      <c r="A515" s="35" t="s">
        <v>330</v>
      </c>
      <c r="B515" s="14">
        <v>10510773</v>
      </c>
      <c r="C515" s="13">
        <f t="shared" si="30"/>
        <v>307445</v>
      </c>
      <c r="D515" s="57">
        <v>10818218</v>
      </c>
    </row>
    <row r="516" spans="1:4" s="23" customFormat="1" ht="24" customHeight="1" x14ac:dyDescent="0.2">
      <c r="A516" s="35" t="s">
        <v>331</v>
      </c>
      <c r="B516" s="14">
        <v>4296914</v>
      </c>
      <c r="C516" s="13">
        <f t="shared" si="30"/>
        <v>327306</v>
      </c>
      <c r="D516" s="57">
        <v>4624220</v>
      </c>
    </row>
    <row r="517" spans="1:4" s="23" customFormat="1" ht="24" customHeight="1" x14ac:dyDescent="0.2">
      <c r="A517" s="35" t="s">
        <v>400</v>
      </c>
      <c r="B517" s="14">
        <v>31177455</v>
      </c>
      <c r="C517" s="13">
        <f t="shared" si="30"/>
        <v>-67445</v>
      </c>
      <c r="D517" s="57">
        <v>31110010</v>
      </c>
    </row>
    <row r="518" spans="1:4" s="23" customFormat="1" ht="24" customHeight="1" x14ac:dyDescent="0.2">
      <c r="A518" s="35" t="s">
        <v>100</v>
      </c>
      <c r="B518" s="14">
        <v>18173992</v>
      </c>
      <c r="C518" s="13">
        <f t="shared" si="30"/>
        <v>585725</v>
      </c>
      <c r="D518" s="57">
        <v>18759717</v>
      </c>
    </row>
    <row r="519" spans="1:4" s="23" customFormat="1" ht="24" customHeight="1" x14ac:dyDescent="0.2">
      <c r="A519" s="35" t="s">
        <v>206</v>
      </c>
      <c r="B519" s="14">
        <v>8526515</v>
      </c>
      <c r="C519" s="13">
        <f t="shared" si="30"/>
        <v>24698</v>
      </c>
      <c r="D519" s="57">
        <v>8551213</v>
      </c>
    </row>
    <row r="520" spans="1:4" s="23" customFormat="1" ht="24" customHeight="1" x14ac:dyDescent="0.2">
      <c r="A520" s="35" t="s">
        <v>267</v>
      </c>
      <c r="B520" s="14">
        <v>9014308</v>
      </c>
      <c r="C520" s="13">
        <f t="shared" si="30"/>
        <v>155670</v>
      </c>
      <c r="D520" s="57">
        <v>9169978</v>
      </c>
    </row>
    <row r="521" spans="1:4" s="23" customFormat="1" ht="24" customHeight="1" x14ac:dyDescent="0.2">
      <c r="A521" s="35" t="s">
        <v>401</v>
      </c>
      <c r="B521" s="14">
        <v>9100473</v>
      </c>
      <c r="C521" s="13">
        <f t="shared" si="30"/>
        <v>-1098</v>
      </c>
      <c r="D521" s="57">
        <v>9099375</v>
      </c>
    </row>
    <row r="522" spans="1:4" s="23" customFormat="1" ht="24" customHeight="1" x14ac:dyDescent="0.2">
      <c r="A522" s="35" t="s">
        <v>360</v>
      </c>
      <c r="B522" s="14">
        <v>7994624</v>
      </c>
      <c r="C522" s="13">
        <f t="shared" si="30"/>
        <v>161523</v>
      </c>
      <c r="D522" s="57">
        <v>8156147</v>
      </c>
    </row>
    <row r="523" spans="1:4" s="23" customFormat="1" ht="24" customHeight="1" x14ac:dyDescent="0.2">
      <c r="A523" s="35" t="s">
        <v>101</v>
      </c>
      <c r="B523" s="14">
        <v>53392811</v>
      </c>
      <c r="C523" s="13">
        <f t="shared" si="30"/>
        <v>28769</v>
      </c>
      <c r="D523" s="57">
        <v>53421580</v>
      </c>
    </row>
    <row r="524" spans="1:4" s="23" customFormat="1" ht="24" customHeight="1" x14ac:dyDescent="0.2">
      <c r="A524" s="35" t="s">
        <v>187</v>
      </c>
      <c r="B524" s="14">
        <v>46118984</v>
      </c>
      <c r="C524" s="13">
        <f t="shared" si="30"/>
        <v>7796</v>
      </c>
      <c r="D524" s="57">
        <v>46126780</v>
      </c>
    </row>
    <row r="525" spans="1:4" s="23" customFormat="1" ht="24" customHeight="1" x14ac:dyDescent="0.2">
      <c r="A525" s="35" t="s">
        <v>207</v>
      </c>
      <c r="B525" s="14">
        <v>39879473</v>
      </c>
      <c r="C525" s="13">
        <f t="shared" si="30"/>
        <v>1343284</v>
      </c>
      <c r="D525" s="57">
        <v>41222757</v>
      </c>
    </row>
    <row r="526" spans="1:4" s="23" customFormat="1" ht="24" customHeight="1" x14ac:dyDescent="0.2">
      <c r="A526" s="35" t="s">
        <v>361</v>
      </c>
      <c r="B526" s="14">
        <v>3569096</v>
      </c>
      <c r="C526" s="13">
        <f t="shared" si="30"/>
        <v>0</v>
      </c>
      <c r="D526" s="57">
        <v>3569096</v>
      </c>
    </row>
    <row r="527" spans="1:4" s="23" customFormat="1" ht="24" customHeight="1" x14ac:dyDescent="0.2">
      <c r="A527" s="35" t="s">
        <v>391</v>
      </c>
      <c r="B527" s="14">
        <v>2684988</v>
      </c>
      <c r="C527" s="13">
        <f t="shared" si="30"/>
        <v>-1205956</v>
      </c>
      <c r="D527" s="57">
        <v>1479032</v>
      </c>
    </row>
    <row r="528" spans="1:4" s="23" customFormat="1" ht="24" customHeight="1" thickBot="1" x14ac:dyDescent="0.25">
      <c r="A528" s="36" t="s">
        <v>131</v>
      </c>
      <c r="B528" s="25">
        <v>8829217</v>
      </c>
      <c r="C528" s="17">
        <f t="shared" si="30"/>
        <v>2940</v>
      </c>
      <c r="D528" s="20">
        <v>8832157</v>
      </c>
    </row>
    <row r="529" spans="1:4" s="23" customFormat="1" ht="24" customHeight="1" thickBot="1" x14ac:dyDescent="0.25">
      <c r="A529" s="39" t="s">
        <v>35</v>
      </c>
      <c r="B529" s="28">
        <f>SUM(B494:B528)</f>
        <v>437408731</v>
      </c>
      <c r="C529" s="28">
        <f t="shared" ref="C529:D529" si="31">SUM(C494:C528)</f>
        <v>2937484</v>
      </c>
      <c r="D529" s="29">
        <f t="shared" si="31"/>
        <v>440346215</v>
      </c>
    </row>
    <row r="530" spans="1:4" ht="14.1" customHeight="1" thickBot="1" x14ac:dyDescent="0.25">
      <c r="A530" s="5"/>
    </row>
    <row r="531" spans="1:4" s="23" customFormat="1" ht="24" customHeight="1" thickBot="1" x14ac:dyDescent="0.25">
      <c r="A531" s="30" t="s">
        <v>9</v>
      </c>
      <c r="B531" s="31">
        <f>B448+B490+B529</f>
        <v>1478608804</v>
      </c>
      <c r="C531" s="31">
        <f t="shared" ref="C531:D531" si="32">C448+C490+C529</f>
        <v>10643014</v>
      </c>
      <c r="D531" s="32">
        <f t="shared" si="32"/>
        <v>1489251818</v>
      </c>
    </row>
    <row r="532" spans="1:4" ht="14.1" customHeight="1" thickBot="1" x14ac:dyDescent="0.25">
      <c r="A532" s="5"/>
    </row>
    <row r="533" spans="1:4" s="23" customFormat="1" ht="24" customHeight="1" thickBot="1" x14ac:dyDescent="0.25">
      <c r="A533" s="49" t="s">
        <v>102</v>
      </c>
      <c r="B533" s="72">
        <f>B48+B207+B310+B427+B531</f>
        <v>7688545727</v>
      </c>
      <c r="C533" s="72">
        <f t="shared" ref="C533:D533" si="33">C48+C207+C310+C427+C531</f>
        <v>48089721.329999998</v>
      </c>
      <c r="D533" s="73">
        <f t="shared" si="33"/>
        <v>7736635448.3299999</v>
      </c>
    </row>
    <row r="534" spans="1:4" ht="14.1" customHeight="1" x14ac:dyDescent="0.2"/>
    <row r="535" spans="1:4" ht="14.1" customHeight="1" x14ac:dyDescent="0.2"/>
    <row r="536" spans="1:4" ht="14.25" x14ac:dyDescent="0.2">
      <c r="A536" s="11"/>
    </row>
    <row r="537" spans="1:4" x14ac:dyDescent="0.2">
      <c r="A537" s="1" t="s">
        <v>369</v>
      </c>
    </row>
    <row r="538" spans="1:4" ht="14.25" x14ac:dyDescent="0.2">
      <c r="A538" s="11" t="s">
        <v>370</v>
      </c>
      <c r="D538" s="18"/>
    </row>
    <row r="539" spans="1:4" ht="14.25" x14ac:dyDescent="0.2">
      <c r="A539" s="11" t="s">
        <v>372</v>
      </c>
      <c r="D539" s="18"/>
    </row>
    <row r="540" spans="1:4" ht="14.25" x14ac:dyDescent="0.2">
      <c r="A540" s="11" t="s">
        <v>427</v>
      </c>
      <c r="D540" s="18"/>
    </row>
    <row r="541" spans="1:4" ht="14.25" x14ac:dyDescent="0.2">
      <c r="A541" s="11" t="s">
        <v>371</v>
      </c>
      <c r="D541" s="18"/>
    </row>
    <row r="542" spans="1:4" ht="14.25" x14ac:dyDescent="0.2">
      <c r="A542" s="11" t="s">
        <v>373</v>
      </c>
      <c r="D542" s="18"/>
    </row>
  </sheetData>
  <mergeCells count="1">
    <mergeCell ref="A1:D1"/>
  </mergeCells>
  <phoneticPr fontId="3" type="noConversion"/>
  <pageMargins left="0.78740157480314965" right="0.78740157480314965" top="1.1811023622047245" bottom="1.1811023622047245" header="0.51181102362204722" footer="0.51181102362204722"/>
  <pageSetup paperSize="9" scale="99" firstPageNumber="8" orientation="portrait" useFirstPageNumber="1" r:id="rId1"/>
  <headerFooter alignWithMargins="0">
    <oddHeader>&amp;C&amp;"Arial,Kurzíva"&amp;12Příloha č. 2 - Rozpis upraveného rozpočtu přímých nákladů v roce 2024 na jednotlivé školy a školská zařízení zřizovaná obcemi na území Olomouckého kraje - UZ 33 353</oddHeader>
    <oddFooter>&amp;L&amp;"Arial,Kurzíva"Zastupitelstvo Olomouckého kraje 24. 2. 2025
33. - Rozpis rozpočtu škol a školských zařízení v působnosti OK v roce 2024
Příloha č. 2 - Rozpis upraveného rozpočtu PN 2024 na školy zřizované obcemi&amp;R&amp;"Arial,Kurzíva"Strana &amp;P (celkem 40)</oddFooter>
  </headerFooter>
  <rowBreaks count="1" manualBreakCount="1">
    <brk id="18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2024 obecní školy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Macáková Martina</cp:lastModifiedBy>
  <cp:lastPrinted>2025-02-07T09:03:29Z</cp:lastPrinted>
  <dcterms:created xsi:type="dcterms:W3CDTF">2003-03-18T09:23:49Z</dcterms:created>
  <dcterms:modified xsi:type="dcterms:W3CDTF">2025-02-17T13:42:42Z</dcterms:modified>
</cp:coreProperties>
</file>