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J:\OdRF\Závěrečný účet\2024\ZOK 24.2.2025\"/>
    </mc:Choice>
  </mc:AlternateContent>
  <xr:revisionPtr revIDLastSave="0" documentId="13_ncr:1_{CF7A356D-3374-4811-BD48-587D532215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ebytek" sheetId="8" r:id="rId1"/>
  </sheets>
  <definedNames>
    <definedName name="_xlnm.Print_Area" localSheetId="0">přebytek!$A$1:$D$104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04" i="8" l="1"/>
  <c r="D59" i="8"/>
  <c r="D57" i="8"/>
  <c r="D53" i="8"/>
  <c r="D50" i="8"/>
  <c r="D31" i="8"/>
  <c r="D29" i="8"/>
  <c r="D28" i="8"/>
  <c r="D46" i="8" l="1"/>
  <c r="D27" i="8"/>
  <c r="D7" i="8" l="1"/>
</calcChain>
</file>

<file path=xl/sharedStrings.xml><?xml version="1.0" encoding="utf-8"?>
<sst xmlns="http://schemas.openxmlformats.org/spreadsheetml/2006/main" count="101" uniqueCount="86">
  <si>
    <t>Odbor</t>
  </si>
  <si>
    <t>Návrh na použití:</t>
  </si>
  <si>
    <t>Návrh</t>
  </si>
  <si>
    <t>Celkem  požadavky</t>
  </si>
  <si>
    <t xml:space="preserve">1. Zůstatek bankovních účtů Olomouckého kraje k 31.12.2020 a finanční vypořádání </t>
  </si>
  <si>
    <t>ODSH</t>
  </si>
  <si>
    <t>Nevyčerpané prostředky z nájemného SMN</t>
  </si>
  <si>
    <t>OŠM</t>
  </si>
  <si>
    <t>Zůstatek bankovních účtů k 31.12.2023 k zapojení do rozpočtu roku 2024</t>
  </si>
  <si>
    <t>SSOK - pořízení strojních investic</t>
  </si>
  <si>
    <t>OI</t>
  </si>
  <si>
    <t>OZ</t>
  </si>
  <si>
    <t>OSR</t>
  </si>
  <si>
    <t>OŽPZ</t>
  </si>
  <si>
    <t>1. Rozdělení části použitelného zůstatku k 31.12.2024</t>
  </si>
  <si>
    <t>Celkem k použití v rozpočtu roku 2025</t>
  </si>
  <si>
    <t xml:space="preserve">SMART Region v oblasti ŽP - Optimalizace svozových oblastí v Olomouckém kraji </t>
  </si>
  <si>
    <t xml:space="preserve">Jedná se o nevyčerpané prostředky z roku 2024 z důvodu složitosti specifikace veřejné zakázky na zhotovitele projektu. </t>
  </si>
  <si>
    <t xml:space="preserve">Odborné učebny pro 4. průmyslovou revoluci na SŠE Lipník nad Bečvou </t>
  </si>
  <si>
    <t>Finanční prostředky nebyly vyčerpány v roce 2024 z důvodu prodloužení termínu realizace stavby a opětovného vyhlážení veřejné zakázky na dodávky</t>
  </si>
  <si>
    <t xml:space="preserve">Implementace dlouhodobého záměru v Olomouckém kraji </t>
  </si>
  <si>
    <t xml:space="preserve">Byla podána žádost o dotaci na MŠMT v roce 2024, projekt nebyl schválen, ale realizace projektu již probíhá. </t>
  </si>
  <si>
    <t xml:space="preserve">Přímé náklady na vzdálávání </t>
  </si>
  <si>
    <t xml:space="preserve">Dne 19.12.2024 byla odeslána dotace Základní škole Hustopeče nad Bečvou. Platba byla vráce z důvodu neexistujícího účtu. Jedná se o účelovou dotaci z MŠMT. </t>
  </si>
  <si>
    <t xml:space="preserve">SSOK - dofinancování projektové dokumentace </t>
  </si>
  <si>
    <t>SMN - nevyčerpaný zůstatek z roku 2024</t>
  </si>
  <si>
    <t>a) AGEL SMN a.s. - o.z. Nemocnice Přerov – rekonstrukce podlaží Interního pavilonu</t>
  </si>
  <si>
    <t>b) AGEL SMN a.s. - o.z. Nemocnice Prostějov – Infekční klinika</t>
  </si>
  <si>
    <t>a) Transformace DD a ŠJ Přerov - byt Přerov, ul. Seifertova I.</t>
  </si>
  <si>
    <t>b) Transformace DD a ŠJ Přerov - byt Přerov, ul. Seifertova II.</t>
  </si>
  <si>
    <t>c) Transformace DD a ŠJ Hranice - RD Lipník nad Bečvou, Na Výsluní - I.</t>
  </si>
  <si>
    <t>d) Transformace DD a ŠJ Hranice - RD Lipník nad Bečvou, Na Výsluní - II.</t>
  </si>
  <si>
    <t>e) Střední škola logistiky a chemie, Olomouc, U Hradiska 29 - Rekonstrukce dvou odborných učeben - laboratoře pro výuku oboru Aplikovaná chemie</t>
  </si>
  <si>
    <t>f) Sigmundova střední škola strojírenská, Lutín - Rekonstrukce sociálního zázemí školy</t>
  </si>
  <si>
    <t>g) Střední škola řemesel, Šumperk - Rekonstrukce kotelny SŠŘ Šumperk - OP 08 Rapotín</t>
  </si>
  <si>
    <t>h) Sigmundova střední škola strojírenská, Lutín - Rekonstrukce kotelny - teoretické vyučování</t>
  </si>
  <si>
    <t>i) Střední průmyslová škola Hranice - rekonstrukce chemické laboratoře</t>
  </si>
  <si>
    <t>j) Střední průmyslová škola a Střední odborné učiliště Uničov - Tělocvična</t>
  </si>
  <si>
    <t>k) Odborné učiliště a Základní škola, Křenovice - Sociální zařízení na školní zahradě</t>
  </si>
  <si>
    <t>l) Střední škola sociální péče a služeb, Zábřeh - sportovní hala</t>
  </si>
  <si>
    <t>m) Rezerva na nákup nemovitostí pro transformaci dětských domovů</t>
  </si>
  <si>
    <t xml:space="preserve">Investice - oblast školství </t>
  </si>
  <si>
    <t xml:space="preserve">Investice - oblast sociální </t>
  </si>
  <si>
    <t xml:space="preserve">a) Vincentinum - poskytovatel sociálních služeb Šternberk - Dobudování EPS s napojením na PCO    </t>
  </si>
  <si>
    <t xml:space="preserve">b) Domov Sněženka Jeseník - Částečná oprava fasády </t>
  </si>
  <si>
    <t>c) Domov pro seniory Červenka - Vybudování šaten pro zaměstnance</t>
  </si>
  <si>
    <t>d) Sociální služby pro seniory Šumperk, příspěvková organizace - Prádelna</t>
  </si>
  <si>
    <t>e) Domov pro seniory Červenka, příspěvková organizace - Přístavba - oddělení Litovel</t>
  </si>
  <si>
    <t xml:space="preserve">f) Domov pro seniory Červenka - Dobudování EPS s napojením PCO - objekt Litovel </t>
  </si>
  <si>
    <t xml:space="preserve">g) Vincentinum - poskytovatel sociálních služeb Šternberk - Rekonstrukce kotelny - budova Sadová </t>
  </si>
  <si>
    <t>h) Centrum Dominika Kokory - Kanalizační přípojka na pracovišti Dřevohostice</t>
  </si>
  <si>
    <t>i) Klíč - centrum sociálních služeb, příspěvková organizace - Sociální zařízení a elektroinstalace</t>
  </si>
  <si>
    <t>k) Domov Hrubá Voda - Dobudování EPS s napojením na CPO</t>
  </si>
  <si>
    <t>l) Sociální služby pro seniory Olomouc - Dobudování EPS s napojením na CPO</t>
  </si>
  <si>
    <t xml:space="preserve">m) Centrum sociálních služeb Prostějov - Dobudování EPS s napojením na CPO      </t>
  </si>
  <si>
    <t>n) Domov seniorů POHODA Chválkovice – střechy</t>
  </si>
  <si>
    <t>p) Vincentinum - poskytovatel sociálních služeb Šternberk – nákup RD Šumperk, Horní Temenice</t>
  </si>
  <si>
    <t>PÚ</t>
  </si>
  <si>
    <t xml:space="preserve">Navýšení platových tarifů v souvislosti s nařízením vlády č. 466/2024 Sb. </t>
  </si>
  <si>
    <t>OSV</t>
  </si>
  <si>
    <t>Centrum sociálních služeb Prostějov - Centrální dispečink MaR</t>
  </si>
  <si>
    <t>V roce 2025 je v plánu akcí v rámci metody EPC výměna plynových kotlů, není však součástí akce propojení se stávajícím systémem řízení MaR.</t>
  </si>
  <si>
    <t xml:space="preserve">Centrum Ostrůvek - Oprava kanalizace </t>
  </si>
  <si>
    <t xml:space="preserve">Kanalizační systém je zpravován výšení hladinou spodní vody, což se projevilo ve velké míře v září 2024, rekonstrukce provede nezbytná opatření </t>
  </si>
  <si>
    <t>Domov seniorů POHODA Chválkovice - akce KJ č. 1 a KJ č. 2</t>
  </si>
  <si>
    <t xml:space="preserve">Jedná se o pořízení dvou kogeneračních jednotek z důvodu časté poruchovosti, zastaralého řídícího systému a nedostupnosti náhradních dílů. </t>
  </si>
  <si>
    <t>OLÚ Paseka - Interoperabilita</t>
  </si>
  <si>
    <t>Inovace NIS Zdravotní dokumentace - implementace elektronického zdravotního záznamu a připravenost na napojení na centrální služby elektronického zdravotnictví státu (zákonná povinnost od 1.1.2026)</t>
  </si>
  <si>
    <t>OLÚ Paseka - Realizace FVE na pracovišti Paseka</t>
  </si>
  <si>
    <t xml:space="preserve">Navýšení z důvodu zjištění nepřítomnosti RTU ve stávající trafostanici </t>
  </si>
  <si>
    <t xml:space="preserve">OLÚ Paseka - Oprava havarijního stavu elektrických rozvodů Etapa I. - hlavní budova </t>
  </si>
  <si>
    <t xml:space="preserve">Na základě odborného posudku elektrických rozvojů a stavu rozvodných skříní při řešení opakovaných výpadků el. Energie v budově D zjištěna havarijní situace na těchto zařízeních </t>
  </si>
  <si>
    <t>OLÚ Paseka - Havárie kanalizace z budovy B směrem k ČOV</t>
  </si>
  <si>
    <t xml:space="preserve">Na základě provedeného monitoringu je potřebí v havarijním stavu, kanalizaci hrozí destrukce a další zborcení potubí a jeho úplné zneprůchodnění a kontamizace spodních vod. </t>
  </si>
  <si>
    <t>OLÚ Paseka - Oprava dlažby suterén budovy B</t>
  </si>
  <si>
    <t xml:space="preserve">Navýšení z důvodu rozšíření akce o rekonstrukci vnitřního rozvodu kanalizace v budově B. </t>
  </si>
  <si>
    <t xml:space="preserve">ZZS OK - Terénní sanitní vozidlo </t>
  </si>
  <si>
    <t>Povodně v září 2024 ukázaly nezbytnost pořízení terénního sanitního vozidla při zdolávání obtížného terénu při poskytování PNP</t>
  </si>
  <si>
    <t>OKH</t>
  </si>
  <si>
    <t xml:space="preserve">Navýšení dotačního programu 12_02_Program na podporu infrastruktury cestovního ruchu </t>
  </si>
  <si>
    <t xml:space="preserve">Navýšení je z důvodu změny podílu spolufinancování z rozpočtu MMR, a to z původních 50 % na 30 %. </t>
  </si>
  <si>
    <t>Zapojení Olomouckého kraje do programu Živel 3 - SFPI</t>
  </si>
  <si>
    <t>OSKKP</t>
  </si>
  <si>
    <t>Vlastivědné muzeum v Olomouci - Úprava recepce a návštěvnických prostor zázemí II. Etapa</t>
  </si>
  <si>
    <t>Muzeum Komenského v Přerově - Oprava střechy H - studia na 3. nádvoří hradu Helfštýn</t>
  </si>
  <si>
    <t xml:space="preserve">Archeologické centrum v Olomouci - Telefonní ústředna včetně příslušenství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</si>
</sst>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Kč&quot;;[Red]\-#,##0.00\ &quot;Kč&quot;"/>
    <numFmt numFmtId="164" formatCode="#,##0.00\ &quot;Kč&quot;"/>
  </numFmts>
  <fonts count="24" x14ac:knownFonts="1"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rgb="FFFF0000"/>
      <name val="Arial"/>
      <family val="2"/>
      <charset val="238"/>
    </font>
    <font>
      <b/>
      <sz val="12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b/>
      <i/>
      <sz val="11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i/>
      <sz val="11"/>
      <color rgb="FFFF0000"/>
      <name val="Arial"/>
      <family val="2"/>
      <charset val="238"/>
    </font>
    <font>
      <b/>
      <sz val="10"/>
      <name val="Arial"/>
      <family val="2"/>
      <charset val="238"/>
    </font>
    <font>
      <i/>
      <sz val="11"/>
      <name val="Arial"/>
      <family val="2"/>
      <charset val="238"/>
    </font>
    <font>
      <b/>
      <u val="double"/>
      <sz val="13"/>
      <color rgb="FFFF0000"/>
      <name val="Arial"/>
      <family val="2"/>
      <charset val="238"/>
    </font>
    <font>
      <b/>
      <u val="double"/>
      <sz val="10"/>
      <color rgb="FFFF0000"/>
      <name val="Arial"/>
      <family val="2"/>
      <charset val="238"/>
    </font>
    <font>
      <b/>
      <u val="double"/>
      <sz val="12"/>
      <color rgb="FFFF0000"/>
      <name val="Arial"/>
      <family val="2"/>
      <charset val="238"/>
    </font>
    <font>
      <sz val="12"/>
      <name val="Arial"/>
      <family val="2"/>
      <charset val="238"/>
    </font>
    <font>
      <b/>
      <sz val="12"/>
      <color rgb="FFFF0000"/>
      <name val="Calibri"/>
      <family val="2"/>
      <charset val="238"/>
      <scheme val="minor"/>
    </font>
    <font>
      <sz val="12"/>
      <color rgb="FFFF0000"/>
      <name val="Arial"/>
      <family val="2"/>
      <charset val="238"/>
    </font>
    <font>
      <i/>
      <sz val="12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2" borderId="0" xfId="0" applyFont="1" applyFill="1" applyAlignment="1"/>
    <xf numFmtId="0" fontId="2" fillId="2" borderId="0" xfId="0" applyFont="1" applyFill="1"/>
    <xf numFmtId="0" fontId="0" fillId="2" borderId="0" xfId="0" applyFill="1"/>
    <xf numFmtId="164" fontId="3" fillId="2" borderId="0" xfId="0" applyNumberFormat="1" applyFont="1" applyFill="1"/>
    <xf numFmtId="0" fontId="4" fillId="2" borderId="0" xfId="0" applyFont="1" applyFill="1" applyAlignment="1"/>
    <xf numFmtId="0" fontId="6" fillId="2" borderId="0" xfId="0" applyFont="1" applyFill="1"/>
    <xf numFmtId="0" fontId="5" fillId="2" borderId="0" xfId="0" applyFont="1" applyFill="1"/>
    <xf numFmtId="0" fontId="8" fillId="2" borderId="1" xfId="0" applyFont="1" applyFill="1" applyBorder="1"/>
    <xf numFmtId="0" fontId="7" fillId="2" borderId="0" xfId="0" applyFont="1" applyFill="1"/>
    <xf numFmtId="0" fontId="3" fillId="2" borderId="0" xfId="0" applyFont="1" applyFill="1" applyAlignment="1">
      <alignment wrapText="1"/>
    </xf>
    <xf numFmtId="0" fontId="10" fillId="2" borderId="0" xfId="0" applyFont="1" applyFill="1"/>
    <xf numFmtId="0" fontId="4" fillId="2" borderId="1" xfId="0" applyFont="1" applyFill="1" applyBorder="1"/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13" fillId="2" borderId="0" xfId="0" applyFont="1" applyFill="1"/>
    <xf numFmtId="0" fontId="8" fillId="2" borderId="0" xfId="0" applyFont="1" applyFill="1"/>
    <xf numFmtId="164" fontId="7" fillId="2" borderId="0" xfId="0" applyNumberFormat="1" applyFont="1" applyFill="1"/>
    <xf numFmtId="0" fontId="8" fillId="2" borderId="0" xfId="0" applyFont="1" applyFill="1" applyAlignment="1">
      <alignment horizontal="center"/>
    </xf>
    <xf numFmtId="0" fontId="17" fillId="2" borderId="0" xfId="0" applyFont="1" applyFill="1" applyAlignment="1"/>
    <xf numFmtId="0" fontId="18" fillId="2" borderId="0" xfId="0" applyFont="1" applyFill="1"/>
    <xf numFmtId="0" fontId="17" fillId="2" borderId="0" xfId="0" applyFont="1" applyFill="1"/>
    <xf numFmtId="164" fontId="19" fillId="2" borderId="0" xfId="0" applyNumberFormat="1" applyFont="1" applyFill="1"/>
    <xf numFmtId="0" fontId="8" fillId="2" borderId="0" xfId="0" applyFont="1" applyFill="1" applyAlignment="1"/>
    <xf numFmtId="0" fontId="12" fillId="2" borderId="0" xfId="0" applyFont="1" applyFill="1" applyBorder="1"/>
    <xf numFmtId="0" fontId="6" fillId="2" borderId="0" xfId="0" applyFont="1" applyFill="1" applyBorder="1"/>
    <xf numFmtId="0" fontId="5" fillId="2" borderId="0" xfId="0" applyFont="1" applyFill="1" applyBorder="1"/>
    <xf numFmtId="164" fontId="7" fillId="2" borderId="0" xfId="0" applyNumberFormat="1" applyFont="1" applyFill="1" applyBorder="1" applyAlignment="1">
      <alignment horizontal="right" shrinkToFit="1"/>
    </xf>
    <xf numFmtId="0" fontId="20" fillId="2" borderId="0" xfId="0" applyFont="1" applyFill="1" applyAlignment="1"/>
    <xf numFmtId="0" fontId="9" fillId="2" borderId="1" xfId="0" applyFont="1" applyFill="1" applyBorder="1"/>
    <xf numFmtId="0" fontId="2" fillId="2" borderId="1" xfId="0" applyFont="1" applyFill="1" applyBorder="1"/>
    <xf numFmtId="0" fontId="10" fillId="2" borderId="1" xfId="0" applyFont="1" applyFill="1" applyBorder="1"/>
    <xf numFmtId="0" fontId="11" fillId="2" borderId="2" xfId="0" applyFont="1" applyFill="1" applyBorder="1"/>
    <xf numFmtId="164" fontId="11" fillId="2" borderId="2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/>
    <xf numFmtId="0" fontId="10" fillId="2" borderId="3" xfId="0" applyFont="1" applyFill="1" applyBorder="1"/>
    <xf numFmtId="164" fontId="3" fillId="2" borderId="3" xfId="0" applyNumberFormat="1" applyFont="1" applyFill="1" applyBorder="1" applyAlignment="1">
      <alignment horizontal="right" shrinkToFit="1"/>
    </xf>
    <xf numFmtId="0" fontId="15" fillId="2" borderId="0" xfId="0" applyFont="1" applyFill="1" applyBorder="1"/>
    <xf numFmtId="0" fontId="3" fillId="2" borderId="0" xfId="0" applyFont="1" applyFill="1" applyBorder="1" applyAlignment="1">
      <alignment wrapText="1"/>
    </xf>
    <xf numFmtId="164" fontId="3" fillId="2" borderId="0" xfId="0" applyNumberFormat="1" applyFont="1" applyFill="1" applyBorder="1" applyAlignment="1">
      <alignment wrapText="1"/>
    </xf>
    <xf numFmtId="0" fontId="16" fillId="2" borderId="0" xfId="0" applyFont="1" applyFill="1" applyBorder="1" applyAlignment="1">
      <alignment wrapText="1"/>
    </xf>
    <xf numFmtId="164" fontId="16" fillId="2" borderId="0" xfId="0" applyNumberFormat="1" applyFont="1" applyFill="1" applyBorder="1" applyAlignment="1">
      <alignment horizontal="right"/>
    </xf>
    <xf numFmtId="0" fontId="13" fillId="2" borderId="0" xfId="0" applyFont="1" applyFill="1" applyBorder="1"/>
    <xf numFmtId="0" fontId="14" fillId="2" borderId="0" xfId="0" applyFont="1" applyFill="1" applyBorder="1" applyAlignment="1">
      <alignment wrapText="1"/>
    </xf>
    <xf numFmtId="164" fontId="3" fillId="2" borderId="0" xfId="0" applyNumberFormat="1" applyFont="1" applyFill="1" applyBorder="1" applyAlignment="1">
      <alignment horizontal="right"/>
    </xf>
    <xf numFmtId="0" fontId="21" fillId="2" borderId="0" xfId="0" applyFont="1" applyFill="1"/>
    <xf numFmtId="0" fontId="3" fillId="2" borderId="0" xfId="0" applyFont="1" applyFill="1" applyBorder="1"/>
    <xf numFmtId="0" fontId="7" fillId="2" borderId="0" xfId="0" applyFont="1" applyFill="1" applyBorder="1"/>
    <xf numFmtId="164" fontId="3" fillId="2" borderId="0" xfId="0" applyNumberFormat="1" applyFont="1" applyFill="1" applyBorder="1"/>
    <xf numFmtId="164" fontId="6" fillId="2" borderId="0" xfId="0" applyNumberFormat="1" applyFont="1" applyFill="1"/>
    <xf numFmtId="0" fontId="9" fillId="2" borderId="3" xfId="0" applyFont="1" applyFill="1" applyBorder="1"/>
    <xf numFmtId="0" fontId="9" fillId="2" borderId="0" xfId="0" applyFont="1" applyFill="1" applyBorder="1" applyAlignment="1">
      <alignment horizontal="center" wrapText="1"/>
    </xf>
    <xf numFmtId="0" fontId="12" fillId="2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wrapText="1"/>
    </xf>
    <xf numFmtId="164" fontId="7" fillId="2" borderId="0" xfId="0" applyNumberFormat="1" applyFont="1" applyFill="1" applyBorder="1" applyAlignment="1">
      <alignment horizontal="right"/>
    </xf>
    <xf numFmtId="164" fontId="14" fillId="2" borderId="0" xfId="0" applyNumberFormat="1" applyFont="1" applyFill="1" applyBorder="1" applyAlignment="1">
      <alignment horizontal="right"/>
    </xf>
    <xf numFmtId="8" fontId="22" fillId="2" borderId="0" xfId="0" applyNumberFormat="1" applyFont="1" applyFill="1" applyBorder="1"/>
    <xf numFmtId="164" fontId="22" fillId="2" borderId="0" xfId="0" applyNumberFormat="1" applyFont="1" applyFill="1"/>
    <xf numFmtId="164" fontId="3" fillId="2" borderId="1" xfId="0" applyNumberFormat="1" applyFont="1" applyFill="1" applyBorder="1" applyAlignment="1">
      <alignment horizontal="right" shrinkToFit="1"/>
    </xf>
    <xf numFmtId="0" fontId="12" fillId="2" borderId="0" xfId="0" applyFont="1" applyFill="1" applyBorder="1" applyAlignment="1">
      <alignment horizontal="center" wrapText="1"/>
    </xf>
    <xf numFmtId="164" fontId="7" fillId="2" borderId="0" xfId="0" applyNumberFormat="1" applyFont="1" applyFill="1" applyBorder="1" applyAlignment="1">
      <alignment wrapText="1"/>
    </xf>
    <xf numFmtId="0" fontId="7" fillId="2" borderId="0" xfId="0" applyFont="1" applyFill="1" applyAlignment="1">
      <alignment wrapText="1"/>
    </xf>
    <xf numFmtId="0" fontId="7" fillId="2" borderId="4" xfId="0" applyFont="1" applyFill="1" applyBorder="1"/>
    <xf numFmtId="0" fontId="13" fillId="2" borderId="4" xfId="0" applyFont="1" applyFill="1" applyBorder="1"/>
    <xf numFmtId="164" fontId="16" fillId="2" borderId="0" xfId="0" applyNumberFormat="1" applyFont="1" applyFill="1" applyBorder="1" applyAlignment="1">
      <alignment horizontal="left"/>
    </xf>
    <xf numFmtId="0" fontId="3" fillId="2" borderId="4" xfId="0" applyFont="1" applyFill="1" applyBorder="1"/>
    <xf numFmtId="0" fontId="16" fillId="2" borderId="0" xfId="0" applyFont="1" applyFill="1" applyBorder="1" applyAlignment="1">
      <alignment horizontal="justify" wrapText="1"/>
    </xf>
    <xf numFmtId="164" fontId="23" fillId="2" borderId="0" xfId="0" applyNumberFormat="1" applyFont="1" applyFill="1" applyBorder="1" applyAlignment="1">
      <alignment horizontal="right"/>
    </xf>
    <xf numFmtId="164" fontId="3" fillId="2" borderId="4" xfId="0" applyNumberFormat="1" applyFont="1" applyFill="1" applyBorder="1" applyAlignment="1">
      <alignment horizontal="right"/>
    </xf>
    <xf numFmtId="0" fontId="11" fillId="2" borderId="2" xfId="0" applyFont="1" applyFill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1"/>
  <sheetViews>
    <sheetView tabSelected="1" view="pageBreakPreview" zoomScaleNormal="100" zoomScaleSheetLayoutView="100" workbookViewId="0">
      <selection activeCell="C58" sqref="C58"/>
    </sheetView>
  </sheetViews>
  <sheetFormatPr defaultRowHeight="15.75" x14ac:dyDescent="0.25"/>
  <cols>
    <col min="1" max="1" width="3.85546875" style="14" customWidth="1"/>
    <col min="2" max="2" width="8" style="2" customWidth="1"/>
    <col min="3" max="3" width="83.28515625" style="3" customWidth="1"/>
    <col min="4" max="4" width="21.140625" style="4" customWidth="1"/>
    <col min="5" max="5" width="19.7109375" style="3" bestFit="1" customWidth="1"/>
    <col min="6" max="16384" width="9.140625" style="3"/>
  </cols>
  <sheetData>
    <row r="1" spans="1:8" ht="18" x14ac:dyDescent="0.25">
      <c r="A1" s="1" t="s">
        <v>14</v>
      </c>
    </row>
    <row r="2" spans="1:8" ht="15.75" customHeight="1" x14ac:dyDescent="0.25">
      <c r="A2" s="5"/>
    </row>
    <row r="3" spans="1:8" s="21" customFormat="1" ht="15.75" hidden="1" customHeight="1" x14ac:dyDescent="0.3">
      <c r="A3" s="19" t="s">
        <v>4</v>
      </c>
      <c r="B3" s="20"/>
      <c r="D3" s="22"/>
    </row>
    <row r="4" spans="1:8" s="7" customFormat="1" ht="15.75" hidden="1" customHeight="1" x14ac:dyDescent="0.3">
      <c r="A4" s="23"/>
      <c r="B4" s="6"/>
      <c r="D4" s="17"/>
    </row>
    <row r="5" spans="1:8" s="6" customFormat="1" ht="15.75" hidden="1" customHeight="1" x14ac:dyDescent="0.2">
      <c r="A5" s="28" t="s">
        <v>8</v>
      </c>
      <c r="B5" s="2"/>
      <c r="C5" s="2"/>
      <c r="D5" s="57"/>
      <c r="E5" s="49"/>
    </row>
    <row r="6" spans="1:8" s="6" customFormat="1" ht="15.75" hidden="1" customHeight="1" x14ac:dyDescent="0.2">
      <c r="A6" s="28" t="s">
        <v>6</v>
      </c>
      <c r="B6" s="2"/>
      <c r="C6" s="2"/>
      <c r="D6" s="58"/>
      <c r="E6" s="49"/>
    </row>
    <row r="7" spans="1:8" s="7" customFormat="1" ht="15.75" customHeight="1" thickBot="1" x14ac:dyDescent="0.3">
      <c r="A7" s="29" t="s">
        <v>15</v>
      </c>
      <c r="B7" s="30"/>
      <c r="C7" s="31"/>
      <c r="D7" s="59">
        <f>SUM(D104)</f>
        <v>450515914.5</v>
      </c>
    </row>
    <row r="8" spans="1:8" s="7" customFormat="1" ht="15.75" customHeight="1" thickTop="1" x14ac:dyDescent="0.25">
      <c r="A8" s="24"/>
      <c r="B8" s="25"/>
      <c r="C8" s="26"/>
      <c r="D8" s="27"/>
    </row>
    <row r="9" spans="1:8" s="8" customFormat="1" ht="14.25" customHeight="1" thickBot="1" x14ac:dyDescent="0.25">
      <c r="A9" s="70" t="s">
        <v>0</v>
      </c>
      <c r="B9" s="70"/>
      <c r="C9" s="32" t="s">
        <v>1</v>
      </c>
      <c r="D9" s="33" t="s">
        <v>2</v>
      </c>
      <c r="E9" s="12"/>
    </row>
    <row r="10" spans="1:8" s="7" customFormat="1" ht="15.75" customHeight="1" thickTop="1" x14ac:dyDescent="0.25">
      <c r="A10" s="50"/>
      <c r="B10" s="34"/>
      <c r="C10" s="35"/>
      <c r="D10" s="36"/>
      <c r="E10" s="11"/>
    </row>
    <row r="11" spans="1:8" s="10" customFormat="1" ht="31.5" x14ac:dyDescent="0.25">
      <c r="A11" s="51">
        <v>1</v>
      </c>
      <c r="B11" s="37" t="s">
        <v>13</v>
      </c>
      <c r="C11" s="38" t="s">
        <v>16</v>
      </c>
      <c r="D11" s="39">
        <v>650000</v>
      </c>
      <c r="E11" s="39"/>
      <c r="F11" s="38"/>
      <c r="G11" s="38"/>
      <c r="H11" s="38"/>
    </row>
    <row r="12" spans="1:8" s="10" customFormat="1" ht="29.25" x14ac:dyDescent="0.25">
      <c r="A12" s="51"/>
      <c r="B12" s="37"/>
      <c r="C12" s="40" t="s">
        <v>17</v>
      </c>
      <c r="D12" s="41"/>
      <c r="E12" s="38"/>
      <c r="F12" s="38"/>
      <c r="G12" s="38"/>
      <c r="H12" s="38"/>
    </row>
    <row r="13" spans="1:8" s="10" customFormat="1" x14ac:dyDescent="0.25">
      <c r="A13" s="51"/>
      <c r="B13" s="37"/>
      <c r="C13" s="40"/>
      <c r="D13" s="41"/>
      <c r="E13" s="38"/>
      <c r="F13" s="38"/>
      <c r="G13" s="38"/>
      <c r="H13" s="38"/>
    </row>
    <row r="14" spans="1:8" s="10" customFormat="1" x14ac:dyDescent="0.25">
      <c r="A14" s="51">
        <v>2</v>
      </c>
      <c r="B14" s="37" t="s">
        <v>12</v>
      </c>
      <c r="C14" s="38" t="s">
        <v>18</v>
      </c>
      <c r="D14" s="39">
        <v>3100000</v>
      </c>
      <c r="E14" s="38"/>
      <c r="F14" s="38"/>
      <c r="G14" s="38"/>
      <c r="H14" s="38"/>
    </row>
    <row r="15" spans="1:8" s="10" customFormat="1" ht="33" customHeight="1" x14ac:dyDescent="0.25">
      <c r="A15" s="51"/>
      <c r="B15" s="37"/>
      <c r="C15" s="40" t="s">
        <v>19</v>
      </c>
      <c r="D15" s="39"/>
      <c r="E15" s="38"/>
      <c r="F15" s="38"/>
      <c r="G15" s="38"/>
      <c r="H15" s="38"/>
    </row>
    <row r="16" spans="1:8" s="13" customFormat="1" x14ac:dyDescent="0.25">
      <c r="A16" s="53"/>
      <c r="B16" s="37"/>
      <c r="C16" s="40"/>
      <c r="D16" s="65"/>
      <c r="E16" s="46"/>
      <c r="F16" s="46"/>
      <c r="G16" s="46"/>
      <c r="H16" s="46"/>
    </row>
    <row r="17" spans="1:8" s="10" customFormat="1" ht="15.75" customHeight="1" x14ac:dyDescent="0.25">
      <c r="A17" s="51">
        <v>3</v>
      </c>
      <c r="B17" s="37" t="s">
        <v>12</v>
      </c>
      <c r="C17" s="38" t="s">
        <v>20</v>
      </c>
      <c r="D17" s="39">
        <v>34000000</v>
      </c>
      <c r="E17" s="38"/>
      <c r="F17" s="38"/>
      <c r="G17" s="38"/>
      <c r="H17" s="38"/>
    </row>
    <row r="18" spans="1:8" s="10" customFormat="1" ht="29.25" x14ac:dyDescent="0.25">
      <c r="A18" s="51"/>
      <c r="B18" s="37"/>
      <c r="C18" s="40" t="s">
        <v>21</v>
      </c>
      <c r="D18" s="39"/>
      <c r="E18" s="38"/>
      <c r="F18" s="38"/>
      <c r="G18" s="38"/>
      <c r="H18" s="38"/>
    </row>
    <row r="19" spans="1:8" s="62" customFormat="1" x14ac:dyDescent="0.25">
      <c r="A19" s="60"/>
      <c r="B19" s="42"/>
      <c r="C19" s="43"/>
      <c r="D19" s="61"/>
      <c r="E19" s="54"/>
      <c r="F19" s="54"/>
      <c r="G19" s="54"/>
      <c r="H19" s="54"/>
    </row>
    <row r="20" spans="1:8" s="10" customFormat="1" x14ac:dyDescent="0.25">
      <c r="A20" s="51">
        <v>4</v>
      </c>
      <c r="B20" s="37" t="s">
        <v>7</v>
      </c>
      <c r="C20" s="38" t="s">
        <v>22</v>
      </c>
      <c r="D20" s="39">
        <v>1488887</v>
      </c>
      <c r="E20" s="38"/>
      <c r="F20" s="38"/>
      <c r="G20" s="38"/>
      <c r="H20" s="38"/>
    </row>
    <row r="21" spans="1:8" s="10" customFormat="1" ht="29.25" x14ac:dyDescent="0.25">
      <c r="A21" s="51"/>
      <c r="B21" s="37"/>
      <c r="C21" s="40" t="s">
        <v>23</v>
      </c>
      <c r="D21" s="39"/>
      <c r="E21" s="38"/>
      <c r="F21" s="38"/>
      <c r="G21" s="38"/>
      <c r="H21" s="38"/>
    </row>
    <row r="22" spans="1:8" s="13" customFormat="1" x14ac:dyDescent="0.25">
      <c r="A22" s="53"/>
      <c r="B22" s="37"/>
      <c r="C22" s="40"/>
      <c r="D22" s="65"/>
      <c r="E22" s="46"/>
      <c r="F22" s="46"/>
      <c r="G22" s="46"/>
      <c r="H22" s="46"/>
    </row>
    <row r="23" spans="1:8" s="13" customFormat="1" x14ac:dyDescent="0.25">
      <c r="A23" s="53">
        <v>5</v>
      </c>
      <c r="B23" s="37" t="s">
        <v>5</v>
      </c>
      <c r="C23" s="38" t="s">
        <v>24</v>
      </c>
      <c r="D23" s="44">
        <v>25000000</v>
      </c>
      <c r="E23" s="46"/>
      <c r="F23" s="46"/>
      <c r="G23" s="46"/>
      <c r="H23" s="46"/>
    </row>
    <row r="24" spans="1:8" s="13" customFormat="1" x14ac:dyDescent="0.25">
      <c r="A24" s="53"/>
      <c r="B24" s="37"/>
      <c r="C24" s="38"/>
      <c r="D24" s="44"/>
      <c r="E24" s="46"/>
      <c r="F24" s="46"/>
      <c r="G24" s="46"/>
      <c r="H24" s="46"/>
    </row>
    <row r="25" spans="1:8" s="13" customFormat="1" x14ac:dyDescent="0.25">
      <c r="A25" s="53">
        <v>6</v>
      </c>
      <c r="B25" s="37" t="s">
        <v>5</v>
      </c>
      <c r="C25" s="38" t="s">
        <v>9</v>
      </c>
      <c r="D25" s="44">
        <v>70000000</v>
      </c>
      <c r="E25" s="48"/>
      <c r="F25" s="46"/>
      <c r="G25" s="46"/>
      <c r="H25" s="46"/>
    </row>
    <row r="26" spans="1:8" s="13" customFormat="1" x14ac:dyDescent="0.25">
      <c r="A26" s="53"/>
      <c r="B26" s="37"/>
      <c r="C26" s="38"/>
      <c r="D26" s="44"/>
      <c r="E26" s="46"/>
      <c r="F26" s="46"/>
      <c r="G26" s="46"/>
      <c r="H26" s="46"/>
    </row>
    <row r="27" spans="1:8" s="13" customFormat="1" ht="16.5" customHeight="1" x14ac:dyDescent="0.25">
      <c r="A27" s="53">
        <v>7</v>
      </c>
      <c r="B27" s="37" t="s">
        <v>10</v>
      </c>
      <c r="C27" s="38" t="s">
        <v>25</v>
      </c>
      <c r="D27" s="44">
        <f>SUM(D28:D29)</f>
        <v>29676207.5</v>
      </c>
      <c r="E27" s="48"/>
      <c r="F27" s="46"/>
      <c r="G27" s="46"/>
      <c r="H27" s="46"/>
    </row>
    <row r="28" spans="1:8" s="13" customFormat="1" x14ac:dyDescent="0.25">
      <c r="A28" s="53"/>
      <c r="B28" s="37"/>
      <c r="C28" s="40" t="s">
        <v>26</v>
      </c>
      <c r="D28" s="41">
        <f>14815578.15+860629.35</f>
        <v>15676207.5</v>
      </c>
      <c r="E28" s="48"/>
      <c r="F28" s="46"/>
      <c r="G28" s="46"/>
      <c r="H28" s="46"/>
    </row>
    <row r="29" spans="1:8" s="13" customFormat="1" x14ac:dyDescent="0.25">
      <c r="A29" s="53"/>
      <c r="B29" s="37"/>
      <c r="C29" s="40" t="s">
        <v>27</v>
      </c>
      <c r="D29" s="41">
        <f>10000000+4000000</f>
        <v>14000000</v>
      </c>
      <c r="E29" s="48"/>
      <c r="F29" s="46"/>
      <c r="G29" s="46"/>
      <c r="H29" s="46"/>
    </row>
    <row r="30" spans="1:8" s="9" customFormat="1" x14ac:dyDescent="0.25">
      <c r="A30" s="52"/>
      <c r="B30" s="42"/>
      <c r="C30" s="43"/>
      <c r="D30" s="56"/>
      <c r="E30" s="47"/>
      <c r="F30" s="47"/>
      <c r="G30" s="47"/>
      <c r="H30" s="47"/>
    </row>
    <row r="31" spans="1:8" s="13" customFormat="1" ht="17.25" customHeight="1" x14ac:dyDescent="0.25">
      <c r="A31" s="53">
        <v>8</v>
      </c>
      <c r="B31" s="37" t="s">
        <v>10</v>
      </c>
      <c r="C31" s="38" t="s">
        <v>41</v>
      </c>
      <c r="D31" s="44">
        <f>SUM(D32:D44)</f>
        <v>106320000</v>
      </c>
      <c r="E31" s="46"/>
      <c r="F31" s="46"/>
      <c r="G31" s="46"/>
      <c r="H31" s="46"/>
    </row>
    <row r="32" spans="1:8" s="13" customFormat="1" x14ac:dyDescent="0.25">
      <c r="A32" s="53"/>
      <c r="B32" s="37"/>
      <c r="C32" s="40" t="s">
        <v>28</v>
      </c>
      <c r="D32" s="41">
        <v>6000000</v>
      </c>
      <c r="E32" s="46"/>
      <c r="F32" s="46"/>
      <c r="G32" s="46"/>
      <c r="H32" s="46"/>
    </row>
    <row r="33" spans="1:8" s="13" customFormat="1" x14ac:dyDescent="0.25">
      <c r="A33" s="53"/>
      <c r="B33" s="37"/>
      <c r="C33" s="40" t="s">
        <v>29</v>
      </c>
      <c r="D33" s="41">
        <v>8500000</v>
      </c>
      <c r="E33" s="46"/>
      <c r="F33" s="46"/>
      <c r="G33" s="46"/>
      <c r="H33" s="46"/>
    </row>
    <row r="34" spans="1:8" s="13" customFormat="1" x14ac:dyDescent="0.25">
      <c r="A34" s="53"/>
      <c r="B34" s="37"/>
      <c r="C34" s="40" t="s">
        <v>30</v>
      </c>
      <c r="D34" s="41">
        <v>6600000</v>
      </c>
      <c r="E34" s="46"/>
      <c r="F34" s="46"/>
      <c r="G34" s="46"/>
      <c r="H34" s="46"/>
    </row>
    <row r="35" spans="1:8" s="13" customFormat="1" x14ac:dyDescent="0.25">
      <c r="A35" s="53"/>
      <c r="B35" s="37"/>
      <c r="C35" s="40" t="s">
        <v>31</v>
      </c>
      <c r="D35" s="41">
        <v>6600000</v>
      </c>
      <c r="E35" s="46"/>
      <c r="F35" s="46"/>
      <c r="G35" s="46"/>
      <c r="H35" s="46"/>
    </row>
    <row r="36" spans="1:8" s="13" customFormat="1" ht="29.25" x14ac:dyDescent="0.25">
      <c r="A36" s="53"/>
      <c r="B36" s="37"/>
      <c r="C36" s="40" t="s">
        <v>32</v>
      </c>
      <c r="D36" s="41">
        <v>722000</v>
      </c>
      <c r="E36" s="46"/>
      <c r="F36" s="46"/>
      <c r="G36" s="46"/>
      <c r="H36" s="46"/>
    </row>
    <row r="37" spans="1:8" s="13" customFormat="1" ht="15" customHeight="1" x14ac:dyDescent="0.25">
      <c r="A37" s="53"/>
      <c r="B37" s="37"/>
      <c r="C37" s="40" t="s">
        <v>33</v>
      </c>
      <c r="D37" s="41">
        <v>3200000</v>
      </c>
      <c r="E37" s="46"/>
      <c r="F37" s="46"/>
      <c r="G37" s="46"/>
      <c r="H37" s="46"/>
    </row>
    <row r="38" spans="1:8" s="13" customFormat="1" ht="29.25" x14ac:dyDescent="0.25">
      <c r="A38" s="53"/>
      <c r="B38" s="37"/>
      <c r="C38" s="40" t="s">
        <v>34</v>
      </c>
      <c r="D38" s="41">
        <v>218000</v>
      </c>
      <c r="E38" s="46"/>
      <c r="F38" s="46"/>
      <c r="G38" s="46"/>
      <c r="H38" s="46"/>
    </row>
    <row r="39" spans="1:8" s="13" customFormat="1" ht="29.25" x14ac:dyDescent="0.25">
      <c r="A39" s="53"/>
      <c r="B39" s="37"/>
      <c r="C39" s="40" t="s">
        <v>35</v>
      </c>
      <c r="D39" s="41">
        <v>80000</v>
      </c>
      <c r="E39" s="46"/>
      <c r="F39" s="46"/>
      <c r="G39" s="46"/>
      <c r="H39" s="46"/>
    </row>
    <row r="40" spans="1:8" s="13" customFormat="1" x14ac:dyDescent="0.25">
      <c r="A40" s="53"/>
      <c r="B40" s="37"/>
      <c r="C40" s="40" t="s">
        <v>36</v>
      </c>
      <c r="D40" s="41">
        <v>1900000</v>
      </c>
      <c r="E40" s="46"/>
      <c r="F40" s="46"/>
      <c r="G40" s="46"/>
      <c r="H40" s="46"/>
    </row>
    <row r="41" spans="1:8" s="13" customFormat="1" x14ac:dyDescent="0.25">
      <c r="A41" s="53"/>
      <c r="B41" s="37"/>
      <c r="C41" s="40" t="s">
        <v>37</v>
      </c>
      <c r="D41" s="41">
        <v>1900000</v>
      </c>
      <c r="E41" s="46"/>
      <c r="F41" s="46"/>
      <c r="G41" s="46"/>
      <c r="H41" s="46"/>
    </row>
    <row r="42" spans="1:8" s="13" customFormat="1" x14ac:dyDescent="0.25">
      <c r="A42" s="53"/>
      <c r="B42" s="37"/>
      <c r="C42" s="40" t="s">
        <v>38</v>
      </c>
      <c r="D42" s="41">
        <v>3300000</v>
      </c>
      <c r="E42" s="46"/>
      <c r="F42" s="46"/>
      <c r="G42" s="46"/>
      <c r="H42" s="46"/>
    </row>
    <row r="43" spans="1:8" s="13" customFormat="1" x14ac:dyDescent="0.25">
      <c r="A43" s="53"/>
      <c r="B43" s="37"/>
      <c r="C43" s="40" t="s">
        <v>39</v>
      </c>
      <c r="D43" s="41">
        <v>2150000</v>
      </c>
      <c r="E43" s="46"/>
      <c r="F43" s="46"/>
      <c r="G43" s="46"/>
      <c r="H43" s="46"/>
    </row>
    <row r="44" spans="1:8" s="13" customFormat="1" x14ac:dyDescent="0.25">
      <c r="A44" s="53"/>
      <c r="B44" s="37"/>
      <c r="C44" s="40" t="s">
        <v>40</v>
      </c>
      <c r="D44" s="41">
        <v>65150000</v>
      </c>
      <c r="E44" s="46"/>
      <c r="F44" s="46"/>
      <c r="G44" s="46"/>
      <c r="H44" s="46"/>
    </row>
    <row r="45" spans="1:8" s="9" customFormat="1" x14ac:dyDescent="0.25">
      <c r="A45" s="52"/>
      <c r="B45" s="42"/>
      <c r="C45" s="43"/>
      <c r="D45" s="56"/>
      <c r="E45" s="47"/>
      <c r="F45" s="47"/>
      <c r="G45" s="47"/>
      <c r="H45" s="47"/>
    </row>
    <row r="46" spans="1:8" s="9" customFormat="1" x14ac:dyDescent="0.25">
      <c r="A46" s="53">
        <v>9</v>
      </c>
      <c r="B46" s="37" t="s">
        <v>10</v>
      </c>
      <c r="C46" s="38" t="s">
        <v>42</v>
      </c>
      <c r="D46" s="44">
        <f>SUM(D47:D61)</f>
        <v>45015000</v>
      </c>
      <c r="E46" s="47"/>
      <c r="F46" s="47"/>
      <c r="G46" s="47"/>
      <c r="H46" s="47"/>
    </row>
    <row r="47" spans="1:8" s="9" customFormat="1" ht="29.25" x14ac:dyDescent="0.25">
      <c r="A47" s="53"/>
      <c r="B47" s="37"/>
      <c r="C47" s="40" t="s">
        <v>43</v>
      </c>
      <c r="D47" s="41">
        <v>7713000</v>
      </c>
      <c r="E47" s="47"/>
      <c r="F47" s="47"/>
      <c r="G47" s="47"/>
      <c r="H47" s="47"/>
    </row>
    <row r="48" spans="1:8" s="9" customFormat="1" x14ac:dyDescent="0.25">
      <c r="A48" s="53"/>
      <c r="B48" s="37"/>
      <c r="C48" s="40" t="s">
        <v>44</v>
      </c>
      <c r="D48" s="41">
        <v>9100000</v>
      </c>
      <c r="E48" s="47"/>
      <c r="F48" s="47"/>
      <c r="G48" s="47"/>
      <c r="H48" s="47"/>
    </row>
    <row r="49" spans="1:8" s="9" customFormat="1" x14ac:dyDescent="0.25">
      <c r="A49" s="53"/>
      <c r="B49" s="37"/>
      <c r="C49" s="40" t="s">
        <v>45</v>
      </c>
      <c r="D49" s="41">
        <v>4490000</v>
      </c>
      <c r="E49" s="47"/>
      <c r="F49" s="47"/>
      <c r="G49" s="47"/>
      <c r="H49" s="47"/>
    </row>
    <row r="50" spans="1:8" s="9" customFormat="1" x14ac:dyDescent="0.25">
      <c r="A50" s="53"/>
      <c r="B50" s="37"/>
      <c r="C50" s="40" t="s">
        <v>46</v>
      </c>
      <c r="D50" s="41">
        <f>987000+500000+987000</f>
        <v>2474000</v>
      </c>
      <c r="E50" s="47"/>
      <c r="F50" s="47"/>
      <c r="G50" s="47"/>
      <c r="H50" s="47"/>
    </row>
    <row r="51" spans="1:8" s="9" customFormat="1" ht="16.5" customHeight="1" x14ac:dyDescent="0.25">
      <c r="A51" s="53"/>
      <c r="B51" s="37"/>
      <c r="C51" s="40" t="s">
        <v>47</v>
      </c>
      <c r="D51" s="41"/>
      <c r="E51" s="47"/>
      <c r="F51" s="47"/>
      <c r="G51" s="47"/>
      <c r="H51" s="47"/>
    </row>
    <row r="52" spans="1:8" s="9" customFormat="1" ht="15" customHeight="1" x14ac:dyDescent="0.25">
      <c r="A52" s="53"/>
      <c r="B52" s="37"/>
      <c r="C52" s="40" t="s">
        <v>47</v>
      </c>
      <c r="D52" s="41">
        <v>972000</v>
      </c>
      <c r="E52" s="47"/>
      <c r="F52" s="47"/>
      <c r="G52" s="47"/>
      <c r="H52" s="47"/>
    </row>
    <row r="53" spans="1:8" s="9" customFormat="1" ht="15" customHeight="1" x14ac:dyDescent="0.25">
      <c r="A53" s="53"/>
      <c r="B53" s="37"/>
      <c r="C53" s="40" t="s">
        <v>48</v>
      </c>
      <c r="D53" s="41">
        <f>320000+780000+1190000</f>
        <v>2290000</v>
      </c>
      <c r="E53" s="47"/>
      <c r="F53" s="47"/>
      <c r="G53" s="47"/>
      <c r="H53" s="47"/>
    </row>
    <row r="54" spans="1:8" s="9" customFormat="1" ht="31.5" customHeight="1" x14ac:dyDescent="0.25">
      <c r="A54" s="53"/>
      <c r="B54" s="37"/>
      <c r="C54" s="40" t="s">
        <v>49</v>
      </c>
      <c r="D54" s="41">
        <v>2375000</v>
      </c>
      <c r="E54" s="47"/>
      <c r="F54" s="47"/>
      <c r="G54" s="47"/>
      <c r="H54" s="47"/>
    </row>
    <row r="55" spans="1:8" s="9" customFormat="1" ht="15" customHeight="1" x14ac:dyDescent="0.25">
      <c r="A55" s="53"/>
      <c r="B55" s="37"/>
      <c r="C55" s="40" t="s">
        <v>50</v>
      </c>
      <c r="D55" s="41">
        <v>716000</v>
      </c>
      <c r="E55" s="47"/>
      <c r="F55" s="47"/>
      <c r="G55" s="47"/>
      <c r="H55" s="47"/>
    </row>
    <row r="56" spans="1:8" s="9" customFormat="1" ht="28.5" customHeight="1" x14ac:dyDescent="0.25">
      <c r="A56" s="53"/>
      <c r="B56" s="37"/>
      <c r="C56" s="40" t="s">
        <v>51</v>
      </c>
      <c r="D56" s="41">
        <v>2300000</v>
      </c>
      <c r="E56" s="47"/>
      <c r="F56" s="47"/>
      <c r="G56" s="47"/>
      <c r="H56" s="47"/>
    </row>
    <row r="57" spans="1:8" s="9" customFormat="1" ht="15" customHeight="1" x14ac:dyDescent="0.25">
      <c r="A57" s="53"/>
      <c r="B57" s="37"/>
      <c r="C57" s="40" t="s">
        <v>52</v>
      </c>
      <c r="D57" s="41">
        <f>411000+1156000+677000</f>
        <v>2244000</v>
      </c>
      <c r="E57" s="47"/>
      <c r="F57" s="47"/>
      <c r="G57" s="47"/>
      <c r="H57" s="47"/>
    </row>
    <row r="58" spans="1:8" s="9" customFormat="1" ht="15" customHeight="1" x14ac:dyDescent="0.25">
      <c r="A58" s="53"/>
      <c r="B58" s="37"/>
      <c r="C58" s="40" t="s">
        <v>53</v>
      </c>
      <c r="D58" s="41">
        <v>1050000</v>
      </c>
      <c r="E58" s="47"/>
      <c r="F58" s="47"/>
      <c r="G58" s="47"/>
      <c r="H58" s="47"/>
    </row>
    <row r="59" spans="1:8" s="9" customFormat="1" ht="15" customHeight="1" x14ac:dyDescent="0.25">
      <c r="A59" s="53"/>
      <c r="B59" s="37"/>
      <c r="C59" s="40" t="s">
        <v>54</v>
      </c>
      <c r="D59" s="41">
        <f>2960000+231000</f>
        <v>3191000</v>
      </c>
      <c r="E59" s="47"/>
      <c r="F59" s="47"/>
      <c r="G59" s="47"/>
      <c r="H59" s="47"/>
    </row>
    <row r="60" spans="1:8" s="9" customFormat="1" ht="15" customHeight="1" x14ac:dyDescent="0.25">
      <c r="A60" s="53"/>
      <c r="B60" s="37"/>
      <c r="C60" s="40" t="s">
        <v>55</v>
      </c>
      <c r="D60" s="41">
        <v>600000</v>
      </c>
      <c r="E60" s="47"/>
      <c r="F60" s="47"/>
      <c r="G60" s="47"/>
      <c r="H60" s="47"/>
    </row>
    <row r="61" spans="1:8" s="9" customFormat="1" ht="30.75" customHeight="1" x14ac:dyDescent="0.25">
      <c r="A61" s="53"/>
      <c r="B61" s="37"/>
      <c r="C61" s="40" t="s">
        <v>56</v>
      </c>
      <c r="D61" s="41">
        <v>5500000</v>
      </c>
      <c r="E61" s="47"/>
      <c r="F61" s="47"/>
      <c r="G61" s="47"/>
      <c r="H61" s="47"/>
    </row>
    <row r="62" spans="1:8" s="9" customFormat="1" x14ac:dyDescent="0.25">
      <c r="A62" s="52"/>
      <c r="B62" s="42"/>
      <c r="C62" s="43"/>
      <c r="D62" s="56"/>
      <c r="E62" s="47"/>
      <c r="F62" s="47"/>
      <c r="G62" s="47"/>
      <c r="H62" s="47"/>
    </row>
    <row r="63" spans="1:8" s="13" customFormat="1" x14ac:dyDescent="0.25">
      <c r="A63" s="53">
        <v>10</v>
      </c>
      <c r="B63" s="37" t="s">
        <v>57</v>
      </c>
      <c r="C63" s="38" t="s">
        <v>58</v>
      </c>
      <c r="D63" s="44">
        <v>18372000</v>
      </c>
      <c r="E63" s="46"/>
      <c r="F63" s="46"/>
      <c r="G63" s="46"/>
      <c r="H63" s="46"/>
    </row>
    <row r="64" spans="1:8" s="9" customFormat="1" x14ac:dyDescent="0.25">
      <c r="A64" s="52"/>
      <c r="B64" s="42"/>
      <c r="C64" s="43"/>
      <c r="D64" s="56"/>
      <c r="E64" s="47"/>
      <c r="F64" s="47"/>
      <c r="G64" s="47"/>
      <c r="H64" s="47"/>
    </row>
    <row r="65" spans="1:8" s="13" customFormat="1" x14ac:dyDescent="0.25">
      <c r="A65" s="53">
        <v>11</v>
      </c>
      <c r="B65" s="37" t="s">
        <v>59</v>
      </c>
      <c r="C65" s="38" t="s">
        <v>60</v>
      </c>
      <c r="D65" s="44">
        <v>700000</v>
      </c>
      <c r="E65" s="46"/>
      <c r="F65" s="46"/>
      <c r="G65" s="46"/>
      <c r="H65" s="46"/>
    </row>
    <row r="66" spans="1:8" s="13" customFormat="1" ht="29.25" x14ac:dyDescent="0.25">
      <c r="A66" s="53"/>
      <c r="B66" s="37"/>
      <c r="C66" s="67" t="s">
        <v>61</v>
      </c>
      <c r="D66" s="44"/>
      <c r="E66" s="46"/>
      <c r="F66" s="46"/>
      <c r="G66" s="46"/>
      <c r="H66" s="46"/>
    </row>
    <row r="67" spans="1:8" s="13" customFormat="1" x14ac:dyDescent="0.25">
      <c r="A67" s="53"/>
      <c r="B67" s="37"/>
      <c r="C67" s="40"/>
      <c r="D67" s="41"/>
      <c r="E67" s="46"/>
      <c r="F67" s="46"/>
      <c r="G67" s="46"/>
      <c r="H67" s="46"/>
    </row>
    <row r="68" spans="1:8" s="13" customFormat="1" x14ac:dyDescent="0.25">
      <c r="A68" s="53">
        <v>12</v>
      </c>
      <c r="B68" s="37" t="s">
        <v>59</v>
      </c>
      <c r="C68" s="38" t="s">
        <v>62</v>
      </c>
      <c r="D68" s="44">
        <v>2300000</v>
      </c>
      <c r="E68" s="46"/>
      <c r="F68" s="46"/>
      <c r="G68" s="46"/>
      <c r="H68" s="46"/>
    </row>
    <row r="69" spans="1:8" s="13" customFormat="1" ht="29.25" x14ac:dyDescent="0.25">
      <c r="A69" s="53"/>
      <c r="B69" s="37"/>
      <c r="C69" s="40" t="s">
        <v>63</v>
      </c>
      <c r="D69" s="68"/>
      <c r="E69" s="46"/>
      <c r="F69" s="46"/>
      <c r="G69" s="46"/>
      <c r="H69" s="46"/>
    </row>
    <row r="70" spans="1:8" s="13" customFormat="1" x14ac:dyDescent="0.25">
      <c r="A70" s="53"/>
      <c r="B70" s="37"/>
      <c r="C70" s="38"/>
      <c r="D70" s="44"/>
      <c r="E70" s="46"/>
      <c r="F70" s="46"/>
      <c r="G70" s="46"/>
      <c r="H70" s="46"/>
    </row>
    <row r="71" spans="1:8" s="13" customFormat="1" x14ac:dyDescent="0.25">
      <c r="A71" s="53">
        <v>13</v>
      </c>
      <c r="B71" s="37" t="s">
        <v>59</v>
      </c>
      <c r="C71" s="38" t="s">
        <v>64</v>
      </c>
      <c r="D71" s="44">
        <v>18250000</v>
      </c>
      <c r="E71" s="46"/>
      <c r="F71" s="46"/>
      <c r="G71" s="46"/>
      <c r="H71" s="46"/>
    </row>
    <row r="72" spans="1:8" s="13" customFormat="1" ht="29.25" x14ac:dyDescent="0.25">
      <c r="A72" s="53"/>
      <c r="B72" s="37"/>
      <c r="C72" s="40" t="s">
        <v>65</v>
      </c>
      <c r="D72" s="44"/>
      <c r="E72" s="46"/>
      <c r="F72" s="46"/>
      <c r="G72" s="46"/>
      <c r="H72" s="46"/>
    </row>
    <row r="73" spans="1:8" s="13" customFormat="1" x14ac:dyDescent="0.25">
      <c r="A73" s="53"/>
      <c r="B73" s="37"/>
      <c r="C73" s="38"/>
      <c r="D73" s="44"/>
      <c r="E73" s="46"/>
      <c r="F73" s="46"/>
      <c r="G73" s="46"/>
      <c r="H73" s="46"/>
    </row>
    <row r="74" spans="1:8" s="13" customFormat="1" x14ac:dyDescent="0.25">
      <c r="A74" s="53">
        <v>14</v>
      </c>
      <c r="B74" s="37" t="s">
        <v>11</v>
      </c>
      <c r="C74" s="38" t="s">
        <v>66</v>
      </c>
      <c r="D74" s="44">
        <v>4500000</v>
      </c>
      <c r="E74" s="46"/>
      <c r="F74" s="46"/>
      <c r="G74" s="46"/>
      <c r="H74" s="46"/>
    </row>
    <row r="75" spans="1:8" s="13" customFormat="1" ht="43.5" x14ac:dyDescent="0.25">
      <c r="A75" s="53"/>
      <c r="B75" s="37"/>
      <c r="C75" s="67" t="s">
        <v>67</v>
      </c>
      <c r="D75" s="44"/>
      <c r="E75" s="46"/>
      <c r="F75" s="46"/>
      <c r="G75" s="46"/>
      <c r="H75" s="46"/>
    </row>
    <row r="76" spans="1:8" s="13" customFormat="1" x14ac:dyDescent="0.25">
      <c r="A76" s="53"/>
      <c r="B76" s="37"/>
      <c r="C76" s="38"/>
      <c r="D76" s="44"/>
      <c r="E76" s="46"/>
      <c r="F76" s="46"/>
      <c r="G76" s="46"/>
      <c r="H76" s="46"/>
    </row>
    <row r="77" spans="1:8" s="13" customFormat="1" x14ac:dyDescent="0.25">
      <c r="A77" s="53">
        <v>15</v>
      </c>
      <c r="B77" s="37" t="s">
        <v>11</v>
      </c>
      <c r="C77" s="38" t="s">
        <v>68</v>
      </c>
      <c r="D77" s="44">
        <v>600000</v>
      </c>
      <c r="E77" s="46"/>
      <c r="F77" s="46"/>
      <c r="G77" s="46"/>
      <c r="H77" s="46"/>
    </row>
    <row r="78" spans="1:8" s="13" customFormat="1" x14ac:dyDescent="0.25">
      <c r="A78" s="53"/>
      <c r="B78" s="37"/>
      <c r="C78" s="67" t="s">
        <v>69</v>
      </c>
      <c r="D78" s="44"/>
      <c r="E78" s="46"/>
      <c r="F78" s="46"/>
      <c r="G78" s="46"/>
      <c r="H78" s="46"/>
    </row>
    <row r="79" spans="1:8" s="9" customFormat="1" x14ac:dyDescent="0.25">
      <c r="A79" s="52"/>
      <c r="B79" s="42"/>
      <c r="C79" s="54"/>
      <c r="D79" s="55"/>
      <c r="E79" s="47"/>
      <c r="F79" s="47"/>
      <c r="G79" s="47"/>
      <c r="H79" s="47"/>
    </row>
    <row r="80" spans="1:8" s="13" customFormat="1" ht="31.5" x14ac:dyDescent="0.25">
      <c r="A80" s="53">
        <v>16</v>
      </c>
      <c r="B80" s="37" t="s">
        <v>11</v>
      </c>
      <c r="C80" s="38" t="s">
        <v>70</v>
      </c>
      <c r="D80" s="44">
        <v>8289000</v>
      </c>
      <c r="E80" s="46"/>
      <c r="F80" s="46"/>
      <c r="G80" s="46"/>
      <c r="H80" s="46"/>
    </row>
    <row r="81" spans="1:8" s="13" customFormat="1" ht="43.5" x14ac:dyDescent="0.25">
      <c r="A81" s="53"/>
      <c r="B81" s="37"/>
      <c r="C81" s="67" t="s">
        <v>71</v>
      </c>
      <c r="D81" s="44"/>
      <c r="E81" s="46"/>
      <c r="F81" s="46"/>
      <c r="G81" s="46"/>
      <c r="H81" s="46"/>
    </row>
    <row r="82" spans="1:8" s="9" customFormat="1" x14ac:dyDescent="0.25">
      <c r="A82" s="52"/>
      <c r="B82" s="42"/>
      <c r="C82" s="54"/>
      <c r="D82" s="55"/>
      <c r="E82" s="47"/>
      <c r="F82" s="47"/>
      <c r="G82" s="47"/>
      <c r="H82" s="47"/>
    </row>
    <row r="83" spans="1:8" s="13" customFormat="1" x14ac:dyDescent="0.25">
      <c r="A83" s="53">
        <v>17</v>
      </c>
      <c r="B83" s="37" t="s">
        <v>11</v>
      </c>
      <c r="C83" s="38" t="s">
        <v>72</v>
      </c>
      <c r="D83" s="44">
        <v>750000</v>
      </c>
      <c r="E83" s="46"/>
      <c r="F83" s="46"/>
      <c r="G83" s="46"/>
      <c r="H83" s="46"/>
    </row>
    <row r="84" spans="1:8" s="13" customFormat="1" ht="43.5" x14ac:dyDescent="0.25">
      <c r="A84" s="53"/>
      <c r="B84" s="37"/>
      <c r="C84" s="67" t="s">
        <v>73</v>
      </c>
      <c r="D84" s="44"/>
      <c r="E84" s="46"/>
      <c r="F84" s="46"/>
      <c r="G84" s="46"/>
      <c r="H84" s="46"/>
    </row>
    <row r="85" spans="1:8" s="9" customFormat="1" x14ac:dyDescent="0.25">
      <c r="A85" s="52"/>
      <c r="B85" s="42"/>
      <c r="C85" s="54"/>
      <c r="D85" s="55"/>
      <c r="E85" s="47"/>
      <c r="F85" s="47"/>
      <c r="G85" s="47"/>
      <c r="H85" s="47"/>
    </row>
    <row r="86" spans="1:8" s="13" customFormat="1" x14ac:dyDescent="0.25">
      <c r="A86" s="53">
        <v>18</v>
      </c>
      <c r="B86" s="37" t="s">
        <v>11</v>
      </c>
      <c r="C86" s="38" t="s">
        <v>74</v>
      </c>
      <c r="D86" s="44">
        <v>1000000</v>
      </c>
      <c r="E86" s="46"/>
      <c r="F86" s="46"/>
      <c r="G86" s="46"/>
      <c r="H86" s="46"/>
    </row>
    <row r="87" spans="1:8" s="13" customFormat="1" ht="29.25" x14ac:dyDescent="0.25">
      <c r="A87" s="53"/>
      <c r="B87" s="37"/>
      <c r="C87" s="67" t="s">
        <v>75</v>
      </c>
      <c r="D87" s="44"/>
      <c r="E87" s="46"/>
      <c r="F87" s="46"/>
      <c r="G87" s="46"/>
      <c r="H87" s="46"/>
    </row>
    <row r="88" spans="1:8" s="9" customFormat="1" x14ac:dyDescent="0.25">
      <c r="A88" s="52"/>
      <c r="B88" s="42"/>
      <c r="C88" s="54"/>
      <c r="D88" s="55"/>
      <c r="E88" s="47"/>
      <c r="F88" s="47"/>
      <c r="G88" s="47"/>
      <c r="H88" s="47"/>
    </row>
    <row r="89" spans="1:8" s="13" customFormat="1" x14ac:dyDescent="0.25">
      <c r="A89" s="53">
        <v>19</v>
      </c>
      <c r="B89" s="37" t="s">
        <v>11</v>
      </c>
      <c r="C89" s="38" t="s">
        <v>76</v>
      </c>
      <c r="D89" s="44">
        <v>6000000</v>
      </c>
      <c r="E89" s="46"/>
      <c r="F89" s="46"/>
      <c r="G89" s="46"/>
      <c r="H89" s="46"/>
    </row>
    <row r="90" spans="1:8" s="13" customFormat="1" ht="29.25" x14ac:dyDescent="0.25">
      <c r="A90" s="53"/>
      <c r="B90" s="37"/>
      <c r="C90" s="67" t="s">
        <v>77</v>
      </c>
      <c r="D90" s="44"/>
      <c r="E90" s="46"/>
      <c r="F90" s="46"/>
      <c r="G90" s="46"/>
      <c r="H90" s="46"/>
    </row>
    <row r="91" spans="1:8" s="9" customFormat="1" x14ac:dyDescent="0.25">
      <c r="A91" s="52"/>
      <c r="B91" s="42"/>
      <c r="C91" s="54"/>
      <c r="D91" s="55"/>
      <c r="E91" s="47"/>
      <c r="F91" s="47"/>
      <c r="G91" s="47"/>
      <c r="H91" s="47"/>
    </row>
    <row r="92" spans="1:8" s="13" customFormat="1" ht="31.5" x14ac:dyDescent="0.25">
      <c r="A92" s="53">
        <v>20</v>
      </c>
      <c r="B92" s="37" t="s">
        <v>78</v>
      </c>
      <c r="C92" s="38" t="s">
        <v>79</v>
      </c>
      <c r="D92" s="44">
        <v>9224420</v>
      </c>
      <c r="E92" s="46"/>
      <c r="F92" s="46"/>
      <c r="G92" s="46"/>
      <c r="H92" s="46"/>
    </row>
    <row r="93" spans="1:8" s="13" customFormat="1" ht="29.25" x14ac:dyDescent="0.25">
      <c r="A93" s="53"/>
      <c r="B93" s="37"/>
      <c r="C93" s="67" t="s">
        <v>80</v>
      </c>
      <c r="D93" s="44"/>
      <c r="E93" s="46"/>
      <c r="F93" s="46"/>
      <c r="G93" s="46"/>
      <c r="H93" s="46"/>
    </row>
    <row r="94" spans="1:8" s="9" customFormat="1" x14ac:dyDescent="0.25">
      <c r="A94" s="52"/>
      <c r="B94" s="42"/>
      <c r="C94" s="54"/>
      <c r="D94" s="55"/>
      <c r="E94" s="47"/>
      <c r="F94" s="47"/>
      <c r="G94" s="47"/>
      <c r="H94" s="47"/>
    </row>
    <row r="95" spans="1:8" s="13" customFormat="1" x14ac:dyDescent="0.25">
      <c r="A95" s="53">
        <v>21</v>
      </c>
      <c r="B95" s="37" t="s">
        <v>12</v>
      </c>
      <c r="C95" s="38" t="s">
        <v>81</v>
      </c>
      <c r="D95" s="44">
        <v>60000000</v>
      </c>
      <c r="E95" s="46"/>
      <c r="F95" s="46"/>
      <c r="G95" s="46"/>
      <c r="H95" s="46"/>
    </row>
    <row r="96" spans="1:8" s="9" customFormat="1" x14ac:dyDescent="0.25">
      <c r="A96" s="52"/>
      <c r="B96" s="42"/>
      <c r="C96" s="54"/>
      <c r="D96" s="55"/>
      <c r="E96" s="47"/>
      <c r="F96" s="47"/>
      <c r="G96" s="47"/>
      <c r="H96" s="47"/>
    </row>
    <row r="97" spans="1:8" s="13" customFormat="1" ht="31.5" x14ac:dyDescent="0.25">
      <c r="A97" s="53">
        <v>22</v>
      </c>
      <c r="B97" s="37" t="s">
        <v>82</v>
      </c>
      <c r="C97" s="38" t="s">
        <v>83</v>
      </c>
      <c r="D97" s="44">
        <v>2050000</v>
      </c>
      <c r="E97" s="46"/>
      <c r="F97" s="46"/>
      <c r="G97" s="46"/>
      <c r="H97" s="46"/>
    </row>
    <row r="98" spans="1:8" s="13" customFormat="1" x14ac:dyDescent="0.25">
      <c r="A98" s="53"/>
      <c r="B98" s="37"/>
      <c r="C98" s="67"/>
      <c r="D98" s="44"/>
      <c r="E98" s="46"/>
      <c r="F98" s="46"/>
      <c r="G98" s="46"/>
      <c r="H98" s="46"/>
    </row>
    <row r="99" spans="1:8" s="13" customFormat="1" ht="31.5" x14ac:dyDescent="0.25">
      <c r="A99" s="53">
        <v>23</v>
      </c>
      <c r="B99" s="37" t="s">
        <v>82</v>
      </c>
      <c r="C99" s="38" t="s">
        <v>84</v>
      </c>
      <c r="D99" s="44">
        <v>2790400</v>
      </c>
      <c r="E99" s="46"/>
      <c r="F99" s="46"/>
      <c r="G99" s="46"/>
      <c r="H99" s="46"/>
    </row>
    <row r="100" spans="1:8" s="13" customFormat="1" x14ac:dyDescent="0.25">
      <c r="A100" s="53"/>
      <c r="B100" s="37"/>
      <c r="C100" s="67"/>
      <c r="D100" s="44"/>
      <c r="E100" s="46"/>
      <c r="F100" s="46"/>
      <c r="G100" s="46"/>
      <c r="H100" s="46"/>
    </row>
    <row r="101" spans="1:8" s="13" customFormat="1" ht="31.5" x14ac:dyDescent="0.25">
      <c r="A101" s="53">
        <v>24</v>
      </c>
      <c r="B101" s="37" t="s">
        <v>82</v>
      </c>
      <c r="C101" s="38" t="s">
        <v>85</v>
      </c>
      <c r="D101" s="44">
        <v>440000</v>
      </c>
      <c r="E101" s="46"/>
      <c r="F101" s="46"/>
      <c r="G101" s="46"/>
      <c r="H101" s="46"/>
    </row>
    <row r="102" spans="1:8" s="13" customFormat="1" x14ac:dyDescent="0.25">
      <c r="A102" s="53"/>
      <c r="B102" s="37"/>
      <c r="C102" s="67"/>
      <c r="D102" s="44"/>
      <c r="E102" s="46"/>
      <c r="F102" s="46"/>
      <c r="G102" s="46"/>
      <c r="H102" s="46"/>
    </row>
    <row r="103" spans="1:8" s="13" customFormat="1" x14ac:dyDescent="0.25">
      <c r="A103" s="53"/>
      <c r="B103" s="37"/>
      <c r="C103" s="67"/>
      <c r="D103" s="44"/>
      <c r="E103" s="46"/>
      <c r="F103" s="46"/>
      <c r="G103" s="46"/>
      <c r="H103" s="46"/>
    </row>
    <row r="104" spans="1:8" s="9" customFormat="1" ht="21" customHeight="1" thickBot="1" x14ac:dyDescent="0.3">
      <c r="A104" s="66" t="s">
        <v>3</v>
      </c>
      <c r="B104" s="64"/>
      <c r="C104" s="63"/>
      <c r="D104" s="69">
        <f>SUM(D11,D14,D17,D20,D23,D25,D27,D31,D46,D63,D65,D68,D71,D74,D77,D80,D83,D86,D89,D92,D95,D97,D99,D101)</f>
        <v>450515914.5</v>
      </c>
    </row>
    <row r="105" spans="1:8" s="9" customFormat="1" ht="16.5" customHeight="1" thickTop="1" x14ac:dyDescent="0.25">
      <c r="A105" s="16"/>
      <c r="B105" s="15"/>
      <c r="D105" s="17"/>
    </row>
    <row r="106" spans="1:8" s="7" customFormat="1" x14ac:dyDescent="0.25">
      <c r="A106" s="18"/>
      <c r="B106" s="6"/>
      <c r="C106" s="45"/>
      <c r="D106" s="17"/>
    </row>
    <row r="107" spans="1:8" s="7" customFormat="1" x14ac:dyDescent="0.25">
      <c r="A107" s="18"/>
      <c r="B107" s="6"/>
      <c r="D107" s="17"/>
    </row>
    <row r="108" spans="1:8" s="7" customFormat="1" x14ac:dyDescent="0.25">
      <c r="A108" s="18"/>
      <c r="B108" s="6"/>
      <c r="D108" s="17"/>
    </row>
    <row r="109" spans="1:8" s="7" customFormat="1" x14ac:dyDescent="0.25">
      <c r="A109" s="18"/>
      <c r="B109" s="6"/>
      <c r="D109" s="17"/>
    </row>
    <row r="110" spans="1:8" s="7" customFormat="1" x14ac:dyDescent="0.25">
      <c r="A110" s="18"/>
      <c r="B110" s="6"/>
      <c r="D110" s="17"/>
    </row>
    <row r="111" spans="1:8" s="7" customFormat="1" x14ac:dyDescent="0.25">
      <c r="A111" s="18"/>
      <c r="B111" s="6"/>
      <c r="D111" s="17"/>
    </row>
    <row r="112" spans="1:8" s="7" customFormat="1" x14ac:dyDescent="0.25">
      <c r="A112" s="18"/>
      <c r="B112" s="6"/>
      <c r="D112" s="17"/>
    </row>
    <row r="113" spans="1:4" s="7" customFormat="1" x14ac:dyDescent="0.25">
      <c r="A113" s="18"/>
      <c r="B113" s="6"/>
      <c r="D113" s="17"/>
    </row>
    <row r="114" spans="1:4" s="7" customFormat="1" x14ac:dyDescent="0.25">
      <c r="A114" s="18"/>
      <c r="B114" s="6"/>
      <c r="D114" s="17"/>
    </row>
    <row r="115" spans="1:4" s="7" customFormat="1" x14ac:dyDescent="0.25">
      <c r="A115" s="18"/>
      <c r="B115" s="6"/>
      <c r="D115" s="17"/>
    </row>
    <row r="116" spans="1:4" s="7" customFormat="1" x14ac:dyDescent="0.25">
      <c r="A116" s="18"/>
      <c r="B116" s="6"/>
      <c r="D116" s="17"/>
    </row>
    <row r="117" spans="1:4" s="7" customFormat="1" x14ac:dyDescent="0.25">
      <c r="A117" s="18"/>
      <c r="B117" s="6"/>
      <c r="D117" s="17"/>
    </row>
    <row r="118" spans="1:4" s="7" customFormat="1" x14ac:dyDescent="0.25">
      <c r="A118" s="18"/>
      <c r="B118" s="6"/>
      <c r="D118" s="17"/>
    </row>
    <row r="119" spans="1:4" s="7" customFormat="1" x14ac:dyDescent="0.25">
      <c r="A119" s="18"/>
      <c r="B119" s="6"/>
      <c r="D119" s="17"/>
    </row>
    <row r="120" spans="1:4" s="7" customFormat="1" x14ac:dyDescent="0.25">
      <c r="A120" s="18"/>
      <c r="B120" s="6"/>
      <c r="D120" s="17"/>
    </row>
    <row r="121" spans="1:4" s="7" customFormat="1" x14ac:dyDescent="0.25">
      <c r="A121" s="18"/>
      <c r="B121" s="6"/>
      <c r="D121" s="17"/>
    </row>
  </sheetData>
  <mergeCells count="1">
    <mergeCell ref="A9:B9"/>
  </mergeCells>
  <pageMargins left="0.70866141732283472" right="0.70866141732283472" top="0.78740157480314965" bottom="0.78740157480314965" header="0.31496062992125984" footer="0.31496062992125984"/>
  <pageSetup paperSize="9" scale="75" firstPageNumber="2" orientation="portrait" useFirstPageNumber="1" r:id="rId1"/>
  <headerFooter>
    <oddFooter>&amp;L&amp;"-,Kurzíva"Zastupitelstvo Olomouckého kraje 24-02-2025
9.2. - Rozpočet OK 2024 - zapojení  části použit. zůstatku a návrh na jeho rozdělení
Příloha č. 1: Rozdělení části použitelného zůstatku k 31.12.2024&amp;R&amp;"-,Kurzíva"Strana &amp;P (celkem 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přebytek</vt:lpstr>
      <vt:lpstr>přebytek!Oblast_tisku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Foret Oldřich</cp:lastModifiedBy>
  <cp:lastPrinted>2025-01-27T13:18:23Z</cp:lastPrinted>
  <dcterms:created xsi:type="dcterms:W3CDTF">2018-01-22T12:45:24Z</dcterms:created>
  <dcterms:modified xsi:type="dcterms:W3CDTF">2025-02-07T08:08:32Z</dcterms:modified>
</cp:coreProperties>
</file>