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PRP\ROK a ZOK\ROK 2025\ZOK 2025\2025-06-23\"/>
    </mc:Choice>
  </mc:AlternateContent>
  <xr:revisionPtr revIDLastSave="0" documentId="13_ncr:1_{75138D15-EA8A-417E-9278-E6B718706C11}" xr6:coauthVersionLast="47" xr6:coauthVersionMax="47" xr10:uidLastSave="{00000000-0000-0000-0000-000000000000}"/>
  <bookViews>
    <workbookView xWindow="-108" yWindow="-108" windowWidth="30936" windowHeight="16776" xr2:uid="{00000000-000D-0000-FFFF-FFFF00000000}"/>
  </bookViews>
  <sheets>
    <sheet name="List1" sheetId="1" r:id="rId1"/>
    <sheet name="List2" sheetId="2" r:id="rId2"/>
    <sheet name="List3" sheetId="3" r:id="rId3"/>
  </sheets>
  <definedNames>
    <definedName name="_xlnm.Print_Titles" localSheetId="0">List1!$3:$6</definedName>
    <definedName name="_xlnm.Print_Area" localSheetId="0">List1!$A$1:$L$40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18" i="1" l="1"/>
  <c r="J18" i="1"/>
  <c r="I18" i="1"/>
  <c r="H18" i="1"/>
  <c r="F18" i="1"/>
  <c r="F39" i="1" s="1"/>
  <c r="D18" i="1"/>
  <c r="E18" i="1"/>
  <c r="K39" i="1"/>
  <c r="E39" i="1"/>
  <c r="D39" i="1"/>
  <c r="K26" i="1"/>
  <c r="F26" i="1"/>
  <c r="E26" i="1"/>
  <c r="D26" i="1"/>
  <c r="H25" i="1"/>
  <c r="I25" i="1" s="1"/>
  <c r="G25" i="1"/>
  <c r="H17" i="1"/>
  <c r="H39" i="1" s="1"/>
  <c r="G17" i="1"/>
  <c r="H16" i="1"/>
  <c r="G16" i="1"/>
  <c r="H26" i="1" l="1"/>
  <c r="J25" i="1"/>
  <c r="J26" i="1" s="1"/>
  <c r="I26" i="1"/>
  <c r="I16" i="1"/>
  <c r="J16" i="1" s="1"/>
  <c r="I17" i="1"/>
  <c r="I39" i="1" s="1"/>
  <c r="J17" i="1" l="1"/>
  <c r="J39" i="1" s="1"/>
  <c r="K13" i="1" l="1"/>
  <c r="E13" i="1"/>
  <c r="F13" i="1"/>
  <c r="D13" i="1"/>
  <c r="K30" i="1"/>
  <c r="E30" i="1"/>
  <c r="F30" i="1"/>
  <c r="D30" i="1"/>
  <c r="H29" i="1"/>
  <c r="H30" i="1" s="1"/>
  <c r="G29" i="1"/>
  <c r="H21" i="1"/>
  <c r="H22" i="1" s="1"/>
  <c r="G21" i="1"/>
  <c r="K22" i="1"/>
  <c r="F22" i="1"/>
  <c r="E22" i="1"/>
  <c r="D22" i="1"/>
  <c r="H33" i="1"/>
  <c r="J33" i="1" s="1"/>
  <c r="K37" i="1"/>
  <c r="I37" i="1"/>
  <c r="H35" i="1"/>
  <c r="I29" i="1" l="1"/>
  <c r="J29" i="1" s="1"/>
  <c r="J30" i="1" s="1"/>
  <c r="I21" i="1"/>
  <c r="I22" i="1" s="1"/>
  <c r="D37" i="1"/>
  <c r="E37" i="1"/>
  <c r="F37" i="1"/>
  <c r="I30" i="1" l="1"/>
  <c r="J21" i="1"/>
  <c r="J22" i="1" s="1"/>
  <c r="H36" i="1"/>
  <c r="J36" i="1" l="1"/>
  <c r="D9" i="1"/>
  <c r="H34" i="1" l="1"/>
  <c r="H37" i="1" s="1"/>
  <c r="H12" i="1"/>
  <c r="I12" i="1" l="1"/>
  <c r="I13" i="1" s="1"/>
  <c r="H13" i="1"/>
  <c r="G12" i="1"/>
  <c r="J34" i="1"/>
  <c r="J35" i="1"/>
  <c r="J12" i="1" l="1"/>
  <c r="J13" i="1" s="1"/>
  <c r="J37" i="1"/>
  <c r="K9" i="1"/>
  <c r="F9" i="1"/>
  <c r="E9" i="1"/>
  <c r="H8" i="1"/>
  <c r="I8" i="1" s="1"/>
  <c r="G8" i="1"/>
  <c r="H9" i="1" l="1"/>
  <c r="J8" i="1"/>
  <c r="J9" i="1" l="1"/>
  <c r="I9" i="1"/>
</calcChain>
</file>

<file path=xl/sharedStrings.xml><?xml version="1.0" encoding="utf-8"?>
<sst xmlns="http://schemas.openxmlformats.org/spreadsheetml/2006/main" count="76" uniqueCount="51">
  <si>
    <t>Název projektu</t>
  </si>
  <si>
    <t>Č.</t>
  </si>
  <si>
    <t>Celkové náklady projektu</t>
  </si>
  <si>
    <t>Celkové uznatelné náklady</t>
  </si>
  <si>
    <t>Celkové náklady OK</t>
  </si>
  <si>
    <t xml:space="preserve">Dotace 
</t>
  </si>
  <si>
    <t xml:space="preserve">Podíl OK
</t>
  </si>
  <si>
    <t xml:space="preserve">Celkem </t>
  </si>
  <si>
    <t>Celkové náklady PO</t>
  </si>
  <si>
    <t>Neuznatelné náklady                        (hradí OK/PO)</t>
  </si>
  <si>
    <t>sl. 6 + 7</t>
  </si>
  <si>
    <t>sl. 5 + 8</t>
  </si>
  <si>
    <t>sl. 7 + 8</t>
  </si>
  <si>
    <t>sl. 7+ 8</t>
  </si>
  <si>
    <t>Realizátor</t>
  </si>
  <si>
    <t>OK</t>
  </si>
  <si>
    <t>Celkem za projekty v Kč</t>
  </si>
  <si>
    <t>1.</t>
  </si>
  <si>
    <t>Usnesení ROK/ZOK</t>
  </si>
  <si>
    <t>Vysvětlivky:  OK - Olomoucký kraj, PO - příspěvková organizace Olomouckého kraje</t>
  </si>
  <si>
    <t>Procento dotace</t>
  </si>
  <si>
    <t>3.</t>
  </si>
  <si>
    <t>2.</t>
  </si>
  <si>
    <t>4.</t>
  </si>
  <si>
    <r>
      <t xml:space="preserve">Podané žádosti o dotaci </t>
    </r>
    <r>
      <rPr>
        <u/>
        <sz val="14"/>
        <rFont val="Arial"/>
        <family val="2"/>
        <charset val="238"/>
      </rPr>
      <t>(na projekty spolufinancované z evropských fondů a národních fondů)</t>
    </r>
  </si>
  <si>
    <t>Projekty podané do národního dotačního programu č. 129 710 Centra odborné pžípravy Ministerstva zemědělství ČR pro rok 2025</t>
  </si>
  <si>
    <t>Učební pomůcky COP 2025 (Střední škola gastronomie, farmářství a služeb Jeseník)</t>
  </si>
  <si>
    <t>PO</t>
  </si>
  <si>
    <t>COP 025 (Střední škola zemědělská a zahradnická, Olomouc, U Hradiska 4)</t>
  </si>
  <si>
    <t>COP 2025 (Střední lesnická škola, Hranice, Jurikova 588)</t>
  </si>
  <si>
    <t>COP 2025 (Střední škola zemědělská, Přerov, Osmek 47)</t>
  </si>
  <si>
    <t>UR/12/51/2025 ze dne 10. 3. 2025</t>
  </si>
  <si>
    <t>Projekt podaný do výzvy č. 1/2025/117D7601 ŽIVEL 1 financované Ministerstvem pro místní rozvoj</t>
  </si>
  <si>
    <t>Obnova majetku po povodni v Olomouckém kraji</t>
  </si>
  <si>
    <t>UR/16/39/2025 ze dne 17. 4. 2025</t>
  </si>
  <si>
    <t>Projekt podaný do výzvy 03_25_081 Potravinová pomoc dětem v sociální nouzi, priority 4 Materiální pomoc nejchudším osobám vyhlášené Ministerstvem práce a sociálních věcí</t>
  </si>
  <si>
    <t>Příspěvky na obědy do škol v Olomouckém kraji II</t>
  </si>
  <si>
    <t>Domov pro seniory Tovačov - Modernizace budovy</t>
  </si>
  <si>
    <t>Transformace dětských domovů - DD Šance Olomouc - byty</t>
  </si>
  <si>
    <t>UR/18/49/2025 ze dne 12.5.2025</t>
  </si>
  <si>
    <t>UR/19/59/2025 ze dne 2.6.2025</t>
  </si>
  <si>
    <t>UR/19/60/2025 ze dne 2.6.2025</t>
  </si>
  <si>
    <t>SMN a.s. - o.z. Nemocnice Přerov- urgentní příjem</t>
  </si>
  <si>
    <t>SMN a.s. - o.z. Nemocnice Prostějov - urgentní příjem</t>
  </si>
  <si>
    <t>Projekt podaný do 77. výzvy Operačního programu Životní prostředí - integrované projekty v rámci komunitně vedeného místního rozvoje CLLD realizovaného prostřednictvím místních akčních skupin (MAS)</t>
  </si>
  <si>
    <t xml:space="preserve">Projekt podaný do výzvy č. 31_24_114 Rozvoj a modernizace služeb komunitního typu pro ohrožené děti – bytové jednotky v rámci Národního plánu obnovy (NPO) </t>
  </si>
  <si>
    <t>Projekty podané do 103. výzvy Vznik a modernizace urgentních příjmů – SC 4.3 (MRR) z Integrovaného regionálního operačního programu (IROP) vyhlášené Ministerstvem pro místní rozvoj</t>
  </si>
  <si>
    <t>UR/9/56/2025 ze dne 3. 2. 2025</t>
  </si>
  <si>
    <t>Projekt podaný do výzvy Povodně 2025 vyhlášené Ministerstvem školství, mládeže a tělovýchovy</t>
  </si>
  <si>
    <t>Podpora zaměstnanců škol – Povodně 2025</t>
  </si>
  <si>
    <t>UR/10/74/2025 ze dne 17. 2.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</si>
</sst>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Kč&quot;"/>
  </numFmts>
  <fonts count="21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b/>
      <sz val="12"/>
      <name val="Arial"/>
      <family val="2"/>
      <charset val="238"/>
    </font>
    <font>
      <sz val="11"/>
      <name val="Arial"/>
      <family val="2"/>
      <charset val="238"/>
    </font>
    <font>
      <sz val="8"/>
      <name val="Arial"/>
      <family val="2"/>
      <charset val="238"/>
    </font>
    <font>
      <sz val="12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14"/>
      <name val="Arial"/>
      <family val="2"/>
      <charset val="238"/>
    </font>
    <font>
      <b/>
      <u/>
      <sz val="14"/>
      <name val="Arial"/>
      <family val="2"/>
      <charset val="238"/>
    </font>
    <font>
      <b/>
      <sz val="10"/>
      <name val="Arial"/>
      <family val="2"/>
      <charset val="238"/>
    </font>
    <font>
      <u/>
      <sz val="14"/>
      <name val="Arial"/>
      <family val="2"/>
      <charset val="238"/>
    </font>
    <font>
      <b/>
      <sz val="12"/>
      <color theme="1"/>
      <name val="Arial"/>
      <family val="2"/>
      <charset val="238"/>
    </font>
    <font>
      <sz val="16"/>
      <name val="Arial"/>
      <family val="2"/>
      <charset val="238"/>
    </font>
    <font>
      <b/>
      <sz val="12"/>
      <color rgb="FF0070C0"/>
      <name val="Arial"/>
      <family val="2"/>
      <charset val="238"/>
    </font>
    <font>
      <b/>
      <sz val="10"/>
      <color rgb="FF0070C0"/>
      <name val="Arial"/>
      <family val="2"/>
      <charset val="238"/>
    </font>
    <font>
      <sz val="12"/>
      <color rgb="FFFF0000"/>
      <name val="Arial"/>
      <family val="2"/>
      <charset val="238"/>
    </font>
    <font>
      <sz val="11"/>
      <color rgb="FFFF0000"/>
      <name val="Arial"/>
      <family val="2"/>
      <charset val="238"/>
    </font>
    <font>
      <sz val="10"/>
      <color rgb="FFFF0000"/>
      <name val="Arial"/>
      <family val="2"/>
      <charset val="238"/>
    </font>
    <font>
      <sz val="7"/>
      <name val="Arial"/>
      <family val="2"/>
      <charset val="238"/>
    </font>
    <font>
      <strike/>
      <sz val="8"/>
      <color rgb="FFFF0000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6" fillId="0" borderId="0"/>
    <xf numFmtId="0" fontId="1" fillId="0" borderId="0"/>
  </cellStyleXfs>
  <cellXfs count="123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wrapText="1"/>
    </xf>
    <xf numFmtId="0" fontId="3" fillId="0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5" fillId="3" borderId="2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/>
    </xf>
    <xf numFmtId="0" fontId="10" fillId="0" borderId="0" xfId="0" applyFont="1" applyAlignment="1">
      <alignment horizontal="center"/>
    </xf>
    <xf numFmtId="4" fontId="0" fillId="0" borderId="0" xfId="0" applyNumberFormat="1"/>
    <xf numFmtId="0" fontId="0" fillId="4" borderId="0" xfId="0" applyFill="1"/>
    <xf numFmtId="0" fontId="2" fillId="3" borderId="16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horizontal="center" vertical="center" wrapText="1"/>
    </xf>
    <xf numFmtId="0" fontId="2" fillId="3" borderId="19" xfId="0" applyFont="1" applyFill="1" applyBorder="1" applyAlignment="1">
      <alignment horizontal="center" vertical="center" wrapText="1"/>
    </xf>
    <xf numFmtId="0" fontId="2" fillId="3" borderId="2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2" fillId="3" borderId="18" xfId="0" applyFont="1" applyFill="1" applyBorder="1" applyAlignment="1">
      <alignment horizontal="center" vertical="center" wrapText="1"/>
    </xf>
    <xf numFmtId="164" fontId="6" fillId="0" borderId="0" xfId="0" applyNumberFormat="1" applyFont="1" applyAlignment="1">
      <alignment horizontal="center" vertical="center" wrapText="1"/>
    </xf>
    <xf numFmtId="164" fontId="0" fillId="0" borderId="0" xfId="0" applyNumberFormat="1" applyAlignment="1">
      <alignment wrapText="1"/>
    </xf>
    <xf numFmtId="164" fontId="0" fillId="0" borderId="0" xfId="0" applyNumberFormat="1"/>
    <xf numFmtId="0" fontId="5" fillId="0" borderId="0" xfId="0" applyFont="1"/>
    <xf numFmtId="0" fontId="10" fillId="0" borderId="27" xfId="0" applyFont="1" applyBorder="1" applyAlignment="1">
      <alignment horizontal="center"/>
    </xf>
    <xf numFmtId="0" fontId="0" fillId="0" borderId="0" xfId="0" applyBorder="1" applyAlignment="1">
      <alignment wrapText="1"/>
    </xf>
    <xf numFmtId="0" fontId="6" fillId="0" borderId="0" xfId="0" applyFont="1" applyBorder="1" applyAlignment="1">
      <alignment horizontal="center" vertical="center" wrapText="1"/>
    </xf>
    <xf numFmtId="0" fontId="0" fillId="0" borderId="0" xfId="0" applyBorder="1"/>
    <xf numFmtId="4" fontId="0" fillId="0" borderId="0" xfId="0" applyNumberFormat="1" applyBorder="1"/>
    <xf numFmtId="0" fontId="6" fillId="0" borderId="0" xfId="0" applyFont="1" applyBorder="1"/>
    <xf numFmtId="0" fontId="0" fillId="0" borderId="28" xfId="0" applyBorder="1" applyAlignment="1">
      <alignment horizontal="center" vertical="center"/>
    </xf>
    <xf numFmtId="0" fontId="13" fillId="0" borderId="0" xfId="0" applyFont="1"/>
    <xf numFmtId="0" fontId="14" fillId="3" borderId="17" xfId="0" applyFont="1" applyFill="1" applyBorder="1" applyAlignment="1">
      <alignment horizontal="center" vertical="center" wrapText="1"/>
    </xf>
    <xf numFmtId="0" fontId="15" fillId="0" borderId="0" xfId="0" applyFont="1" applyBorder="1" applyAlignment="1">
      <alignment horizontal="center"/>
    </xf>
    <xf numFmtId="0" fontId="15" fillId="0" borderId="0" xfId="0" applyFont="1" applyAlignment="1">
      <alignment horizontal="center"/>
    </xf>
    <xf numFmtId="164" fontId="15" fillId="0" borderId="0" xfId="0" applyNumberFormat="1" applyFont="1" applyAlignment="1">
      <alignment horizontal="center"/>
    </xf>
    <xf numFmtId="164" fontId="0" fillId="0" borderId="0" xfId="0" applyNumberFormat="1" applyAlignment="1">
      <alignment horizontal="center" vertical="center"/>
    </xf>
    <xf numFmtId="164" fontId="12" fillId="5" borderId="11" xfId="0" applyNumberFormat="1" applyFont="1" applyFill="1" applyBorder="1" applyAlignment="1">
      <alignment vertical="center"/>
    </xf>
    <xf numFmtId="4" fontId="2" fillId="5" borderId="11" xfId="0" applyNumberFormat="1" applyFont="1" applyFill="1" applyBorder="1" applyAlignment="1">
      <alignment vertical="center"/>
    </xf>
    <xf numFmtId="0" fontId="0" fillId="0" borderId="0" xfId="0" applyFill="1" applyAlignment="1">
      <alignment horizontal="center" vertical="center"/>
    </xf>
    <xf numFmtId="164" fontId="5" fillId="0" borderId="0" xfId="0" applyNumberFormat="1" applyFont="1" applyFill="1" applyAlignment="1">
      <alignment horizontal="center" vertical="center"/>
    </xf>
    <xf numFmtId="0" fontId="2" fillId="3" borderId="0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/>
    </xf>
    <xf numFmtId="0" fontId="2" fillId="0" borderId="29" xfId="0" applyFont="1" applyFill="1" applyBorder="1" applyAlignment="1">
      <alignment horizontal="center" vertical="center" wrapText="1"/>
    </xf>
    <xf numFmtId="0" fontId="2" fillId="0" borderId="30" xfId="0" applyFont="1" applyFill="1" applyBorder="1" applyAlignment="1">
      <alignment horizontal="center" vertical="center" wrapText="1"/>
    </xf>
    <xf numFmtId="164" fontId="2" fillId="0" borderId="30" xfId="0" applyNumberFormat="1" applyFont="1" applyFill="1" applyBorder="1" applyAlignment="1">
      <alignment vertical="center"/>
    </xf>
    <xf numFmtId="0" fontId="2" fillId="0" borderId="31" xfId="0" applyFont="1" applyFill="1" applyBorder="1" applyAlignment="1">
      <alignment horizontal="center" vertical="center"/>
    </xf>
    <xf numFmtId="0" fontId="17" fillId="0" borderId="0" xfId="0" applyFont="1" applyFill="1" applyAlignment="1">
      <alignment vertical="center"/>
    </xf>
    <xf numFmtId="0" fontId="17" fillId="0" borderId="0" xfId="0" applyFont="1" applyAlignment="1">
      <alignment vertical="center"/>
    </xf>
    <xf numFmtId="0" fontId="18" fillId="0" borderId="0" xfId="0" applyFont="1" applyAlignment="1">
      <alignment horizontal="center" vertical="center"/>
    </xf>
    <xf numFmtId="164" fontId="16" fillId="0" borderId="0" xfId="0" applyNumberFormat="1" applyFont="1" applyAlignment="1">
      <alignment horizontal="center" vertical="center"/>
    </xf>
    <xf numFmtId="0" fontId="2" fillId="0" borderId="32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left" vertical="center" wrapText="1"/>
    </xf>
    <xf numFmtId="0" fontId="5" fillId="0" borderId="13" xfId="0" applyFont="1" applyBorder="1" applyAlignment="1">
      <alignment horizontal="center" vertical="center" wrapText="1"/>
    </xf>
    <xf numFmtId="164" fontId="5" fillId="0" borderId="13" xfId="0" applyNumberFormat="1" applyFont="1" applyBorder="1" applyAlignment="1">
      <alignment horizontal="right" vertical="center"/>
    </xf>
    <xf numFmtId="164" fontId="5" fillId="0" borderId="13" xfId="0" applyNumberFormat="1" applyFont="1" applyFill="1" applyBorder="1" applyAlignment="1">
      <alignment horizontal="right" vertical="center"/>
    </xf>
    <xf numFmtId="9" fontId="2" fillId="0" borderId="13" xfId="0" applyNumberFormat="1" applyFont="1" applyBorder="1" applyAlignment="1">
      <alignment horizontal="center" vertical="center" wrapText="1"/>
    </xf>
    <xf numFmtId="0" fontId="5" fillId="0" borderId="33" xfId="0" applyFont="1" applyBorder="1" applyAlignment="1">
      <alignment horizontal="center" vertical="center" wrapText="1"/>
    </xf>
    <xf numFmtId="164" fontId="2" fillId="0" borderId="25" xfId="0" applyNumberFormat="1" applyFont="1" applyBorder="1" applyAlignment="1">
      <alignment vertical="center"/>
    </xf>
    <xf numFmtId="164" fontId="2" fillId="0" borderId="25" xfId="0" applyNumberFormat="1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164" fontId="2" fillId="0" borderId="30" xfId="0" applyNumberFormat="1" applyFont="1" applyFill="1" applyBorder="1" applyAlignment="1">
      <alignment horizontal="center" vertical="center"/>
    </xf>
    <xf numFmtId="0" fontId="17" fillId="6" borderId="0" xfId="0" applyFont="1" applyFill="1" applyAlignment="1">
      <alignment vertical="center"/>
    </xf>
    <xf numFmtId="164" fontId="2" fillId="0" borderId="25" xfId="0" applyNumberFormat="1" applyFont="1" applyFill="1" applyBorder="1" applyAlignment="1">
      <alignment vertical="center"/>
    </xf>
    <xf numFmtId="164" fontId="2" fillId="0" borderId="25" xfId="0" applyNumberFormat="1" applyFont="1" applyFill="1" applyBorder="1" applyAlignment="1">
      <alignment horizontal="center" vertical="center"/>
    </xf>
    <xf numFmtId="0" fontId="2" fillId="0" borderId="26" xfId="0" applyFont="1" applyFill="1" applyBorder="1" applyAlignment="1">
      <alignment horizontal="center" vertical="center"/>
    </xf>
    <xf numFmtId="0" fontId="18" fillId="0" borderId="0" xfId="0" applyFont="1" applyFill="1" applyAlignment="1">
      <alignment horizontal="center" vertical="center"/>
    </xf>
    <xf numFmtId="164" fontId="16" fillId="0" borderId="0" xfId="0" applyNumberFormat="1" applyFont="1" applyFill="1" applyAlignment="1">
      <alignment horizontal="center" vertical="center"/>
    </xf>
    <xf numFmtId="0" fontId="2" fillId="0" borderId="27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164" fontId="2" fillId="0" borderId="0" xfId="0" applyNumberFormat="1" applyFont="1" applyFill="1" applyBorder="1" applyAlignment="1">
      <alignment vertical="center"/>
    </xf>
    <xf numFmtId="164" fontId="2" fillId="0" borderId="0" xfId="0" applyNumberFormat="1" applyFont="1" applyFill="1" applyBorder="1" applyAlignment="1">
      <alignment horizontal="center" vertical="center"/>
    </xf>
    <xf numFmtId="0" fontId="2" fillId="0" borderId="28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164" fontId="2" fillId="0" borderId="21" xfId="0" applyNumberFormat="1" applyFont="1" applyFill="1" applyBorder="1" applyAlignment="1">
      <alignment vertical="center"/>
    </xf>
    <xf numFmtId="164" fontId="2" fillId="0" borderId="21" xfId="0" applyNumberFormat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 wrapText="1"/>
    </xf>
    <xf numFmtId="9" fontId="2" fillId="0" borderId="13" xfId="0" applyNumberFormat="1" applyFont="1" applyFill="1" applyBorder="1" applyAlignment="1">
      <alignment horizontal="center" vertical="center" wrapText="1"/>
    </xf>
    <xf numFmtId="0" fontId="5" fillId="0" borderId="33" xfId="0" applyFont="1" applyFill="1" applyBorder="1" applyAlignment="1">
      <alignment horizontal="center" vertical="center" wrapText="1"/>
    </xf>
    <xf numFmtId="164" fontId="5" fillId="0" borderId="0" xfId="0" applyNumberFormat="1" applyFont="1" applyFill="1" applyBorder="1" applyAlignment="1">
      <alignment vertical="center"/>
    </xf>
    <xf numFmtId="0" fontId="2" fillId="0" borderId="32" xfId="0" applyFont="1" applyBorder="1" applyAlignment="1">
      <alignment horizontal="center" vertical="center"/>
    </xf>
    <xf numFmtId="0" fontId="2" fillId="0" borderId="13" xfId="0" applyFont="1" applyBorder="1" applyAlignment="1">
      <alignment horizontal="left" vertical="center" wrapText="1"/>
    </xf>
    <xf numFmtId="0" fontId="3" fillId="0" borderId="0" xfId="0" applyFont="1" applyAlignment="1">
      <alignment vertical="center"/>
    </xf>
    <xf numFmtId="164" fontId="19" fillId="0" borderId="25" xfId="0" applyNumberFormat="1" applyFont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center" vertical="center" wrapText="1"/>
    </xf>
    <xf numFmtId="0" fontId="0" fillId="0" borderId="0" xfId="0" applyAlignment="1">
      <alignment horizontal="left" wrapText="1"/>
    </xf>
    <xf numFmtId="0" fontId="2" fillId="5" borderId="12" xfId="0" applyFont="1" applyFill="1" applyBorder="1" applyAlignment="1">
      <alignment horizontal="center" vertical="center" wrapText="1"/>
    </xf>
    <xf numFmtId="0" fontId="2" fillId="5" borderId="21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9" fillId="0" borderId="22" xfId="0" applyFont="1" applyBorder="1" applyAlignment="1">
      <alignment horizontal="center" wrapText="1"/>
    </xf>
    <xf numFmtId="0" fontId="8" fillId="0" borderId="6" xfId="0" applyFont="1" applyBorder="1" applyAlignment="1">
      <alignment wrapText="1"/>
    </xf>
    <xf numFmtId="0" fontId="8" fillId="0" borderId="23" xfId="0" applyFont="1" applyBorder="1" applyAlignment="1">
      <alignment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4" fontId="2" fillId="3" borderId="1" xfId="0" applyNumberFormat="1" applyFont="1" applyFill="1" applyBorder="1" applyAlignment="1">
      <alignment horizontal="center" vertical="center" wrapText="1"/>
    </xf>
    <xf numFmtId="4" fontId="2" fillId="3" borderId="9" xfId="0" applyNumberFormat="1" applyFont="1" applyFill="1" applyBorder="1" applyAlignment="1">
      <alignment horizontal="center" vertical="center" wrapText="1"/>
    </xf>
    <xf numFmtId="4" fontId="2" fillId="3" borderId="2" xfId="0" applyNumberFormat="1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34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5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15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left" vertical="center" wrapText="1"/>
    </xf>
    <xf numFmtId="0" fontId="2" fillId="0" borderId="6" xfId="0" applyFont="1" applyFill="1" applyBorder="1" applyAlignment="1">
      <alignment horizontal="left" vertical="center" wrapText="1"/>
    </xf>
    <xf numFmtId="0" fontId="2" fillId="0" borderId="23" xfId="0" applyFont="1" applyFill="1" applyBorder="1" applyAlignment="1">
      <alignment horizontal="left" vertical="center" wrapText="1"/>
    </xf>
    <xf numFmtId="0" fontId="2" fillId="0" borderId="22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23" xfId="0" applyFont="1" applyBorder="1" applyAlignment="1">
      <alignment horizontal="left" vertical="center" wrapText="1"/>
    </xf>
    <xf numFmtId="0" fontId="2" fillId="0" borderId="12" xfId="0" applyFont="1" applyFill="1" applyBorder="1" applyAlignment="1">
      <alignment horizontal="left" vertical="center" wrapText="1"/>
    </xf>
    <xf numFmtId="0" fontId="2" fillId="0" borderId="21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164" fontId="20" fillId="0" borderId="21" xfId="0" applyNumberFormat="1" applyFont="1" applyFill="1" applyBorder="1" applyAlignment="1">
      <alignment vertical="center" wrapText="1"/>
    </xf>
    <xf numFmtId="0" fontId="20" fillId="0" borderId="21" xfId="0" applyFont="1" applyBorder="1" applyAlignment="1">
      <alignment vertical="center" wrapText="1"/>
    </xf>
  </cellXfs>
  <cellStyles count="3">
    <cellStyle name="Normální" xfId="0" builtinId="0"/>
    <cellStyle name="Normální 2" xfId="1" xr:uid="{00000000-0005-0000-0000-000001000000}"/>
    <cellStyle name="Normální 3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G53"/>
  <sheetViews>
    <sheetView tabSelected="1" view="pageBreakPreview" zoomScale="88" zoomScaleNormal="80" zoomScaleSheetLayoutView="88" zoomScalePageLayoutView="75" workbookViewId="0">
      <pane ySplit="6" topLeftCell="A19" activePane="bottomLeft" state="frozen"/>
      <selection pane="bottomLeft" activeCell="A36" sqref="A36"/>
    </sheetView>
  </sheetViews>
  <sheetFormatPr defaultRowHeight="13.2" x14ac:dyDescent="0.25"/>
  <cols>
    <col min="1" max="1" width="5.6640625" style="7" customWidth="1"/>
    <col min="2" max="2" width="67.109375" style="2" customWidth="1"/>
    <col min="3" max="3" width="14.6640625" style="15" customWidth="1"/>
    <col min="4" max="4" width="23.109375" customWidth="1"/>
    <col min="5" max="5" width="23.5546875" customWidth="1"/>
    <col min="6" max="6" width="24.109375" customWidth="1"/>
    <col min="7" max="7" width="21" style="31" customWidth="1"/>
    <col min="8" max="8" width="24.6640625" customWidth="1"/>
    <col min="9" max="9" width="22.33203125" style="8" customWidth="1"/>
    <col min="10" max="10" width="27" customWidth="1"/>
    <col min="11" max="11" width="19.6640625" customWidth="1"/>
    <col min="12" max="12" width="21.44140625" style="1" customWidth="1"/>
    <col min="14" max="14" width="18.6640625" bestFit="1" customWidth="1"/>
    <col min="17" max="17" width="34.88671875" customWidth="1"/>
    <col min="19" max="19" width="32.88671875" customWidth="1"/>
  </cols>
  <sheetData>
    <row r="1" spans="1:19" ht="20.25" customHeight="1" x14ac:dyDescent="0.3">
      <c r="A1" s="89" t="s">
        <v>24</v>
      </c>
      <c r="B1" s="90"/>
      <c r="C1" s="90"/>
      <c r="D1" s="90"/>
      <c r="E1" s="90"/>
      <c r="F1" s="90"/>
      <c r="G1" s="90"/>
      <c r="H1" s="90"/>
      <c r="I1" s="90"/>
      <c r="J1" s="90"/>
      <c r="K1" s="90"/>
      <c r="L1" s="91"/>
    </row>
    <row r="2" spans="1:19" ht="15.75" customHeight="1" thickBot="1" x14ac:dyDescent="0.3">
      <c r="A2" s="21"/>
      <c r="B2" s="22"/>
      <c r="C2" s="23"/>
      <c r="D2" s="24"/>
      <c r="E2" s="24"/>
      <c r="F2" s="24"/>
      <c r="G2" s="30"/>
      <c r="H2" s="24"/>
      <c r="I2" s="25"/>
      <c r="J2" s="26"/>
      <c r="K2" s="26"/>
      <c r="L2" s="27"/>
    </row>
    <row r="3" spans="1:19" s="1" customFormat="1" ht="32.700000000000003" customHeight="1" x14ac:dyDescent="0.25">
      <c r="A3" s="105" t="s">
        <v>1</v>
      </c>
      <c r="B3" s="92" t="s">
        <v>0</v>
      </c>
      <c r="C3" s="107" t="s">
        <v>14</v>
      </c>
      <c r="D3" s="94" t="s">
        <v>2</v>
      </c>
      <c r="E3" s="94" t="s">
        <v>3</v>
      </c>
      <c r="F3" s="94" t="s">
        <v>5</v>
      </c>
      <c r="G3" s="94" t="s">
        <v>20</v>
      </c>
      <c r="H3" s="94" t="s">
        <v>6</v>
      </c>
      <c r="I3" s="96" t="s">
        <v>9</v>
      </c>
      <c r="J3" s="94" t="s">
        <v>4</v>
      </c>
      <c r="K3" s="94" t="s">
        <v>8</v>
      </c>
      <c r="L3" s="99" t="s">
        <v>18</v>
      </c>
    </row>
    <row r="4" spans="1:19" s="1" customFormat="1" ht="18.600000000000001" customHeight="1" x14ac:dyDescent="0.25">
      <c r="A4" s="106"/>
      <c r="B4" s="93"/>
      <c r="C4" s="108"/>
      <c r="D4" s="95"/>
      <c r="E4" s="95"/>
      <c r="F4" s="102"/>
      <c r="G4" s="95"/>
      <c r="H4" s="104"/>
      <c r="I4" s="97"/>
      <c r="J4" s="95"/>
      <c r="K4" s="95"/>
      <c r="L4" s="100"/>
    </row>
    <row r="5" spans="1:19" s="1" customFormat="1" ht="17.25" customHeight="1" thickBot="1" x14ac:dyDescent="0.3">
      <c r="A5" s="39"/>
      <c r="B5" s="38"/>
      <c r="C5" s="109"/>
      <c r="D5" s="5" t="s">
        <v>11</v>
      </c>
      <c r="E5" s="5" t="s">
        <v>10</v>
      </c>
      <c r="F5" s="103"/>
      <c r="G5" s="103"/>
      <c r="H5" s="103"/>
      <c r="I5" s="98"/>
      <c r="J5" s="5" t="s">
        <v>12</v>
      </c>
      <c r="K5" s="5" t="s">
        <v>13</v>
      </c>
      <c r="L5" s="101"/>
    </row>
    <row r="6" spans="1:19" s="1" customFormat="1" ht="21.45" customHeight="1" thickTop="1" thickBot="1" x14ac:dyDescent="0.3">
      <c r="A6" s="10">
        <v>1</v>
      </c>
      <c r="B6" s="11">
        <v>2</v>
      </c>
      <c r="C6" s="16">
        <v>3</v>
      </c>
      <c r="D6" s="11">
        <v>4</v>
      </c>
      <c r="E6" s="11">
        <v>5</v>
      </c>
      <c r="F6" s="11">
        <v>6</v>
      </c>
      <c r="G6" s="29"/>
      <c r="H6" s="11">
        <v>7</v>
      </c>
      <c r="I6" s="11">
        <v>8</v>
      </c>
      <c r="J6" s="11">
        <v>9</v>
      </c>
      <c r="K6" s="12">
        <v>10</v>
      </c>
      <c r="L6" s="13">
        <v>11</v>
      </c>
    </row>
    <row r="7" spans="1:19" s="44" customFormat="1" ht="31.5" customHeight="1" x14ac:dyDescent="0.25">
      <c r="A7" s="112" t="s">
        <v>44</v>
      </c>
      <c r="B7" s="113"/>
      <c r="C7" s="113"/>
      <c r="D7" s="113"/>
      <c r="E7" s="113"/>
      <c r="F7" s="113"/>
      <c r="G7" s="113"/>
      <c r="H7" s="113"/>
      <c r="I7" s="113"/>
      <c r="J7" s="113"/>
      <c r="K7" s="113"/>
      <c r="L7" s="114"/>
    </row>
    <row r="8" spans="1:19" s="45" customFormat="1" ht="45.75" customHeight="1" thickBot="1" x14ac:dyDescent="0.3">
      <c r="A8" s="48" t="s">
        <v>17</v>
      </c>
      <c r="B8" s="49" t="s">
        <v>37</v>
      </c>
      <c r="C8" s="50" t="s">
        <v>15</v>
      </c>
      <c r="D8" s="51">
        <v>70342536.219999999</v>
      </c>
      <c r="E8" s="52">
        <v>38258345.369999997</v>
      </c>
      <c r="F8" s="51">
        <v>24997765</v>
      </c>
      <c r="G8" s="53">
        <f>F8/E8</f>
        <v>0.65339378267001103</v>
      </c>
      <c r="H8" s="51">
        <f t="shared" ref="H8" si="0">E8-F8</f>
        <v>13260580.369999997</v>
      </c>
      <c r="I8" s="51">
        <f t="shared" ref="I8" si="1">D8-F8-H8</f>
        <v>32084190.850000001</v>
      </c>
      <c r="J8" s="51">
        <f>H8+I8</f>
        <v>45344771.219999999</v>
      </c>
      <c r="K8" s="51">
        <v>0</v>
      </c>
      <c r="L8" s="54" t="s">
        <v>40</v>
      </c>
    </row>
    <row r="9" spans="1:19" s="46" customFormat="1" ht="27" customHeight="1" thickBot="1" x14ac:dyDescent="0.3">
      <c r="A9" s="110" t="s">
        <v>7</v>
      </c>
      <c r="B9" s="111"/>
      <c r="C9" s="111"/>
      <c r="D9" s="55">
        <f>SUM(D8:D8)</f>
        <v>70342536.219999999</v>
      </c>
      <c r="E9" s="55">
        <f>SUM(E8:E8)</f>
        <v>38258345.369999997</v>
      </c>
      <c r="F9" s="55">
        <f>SUM(F8:F8)</f>
        <v>24997765</v>
      </c>
      <c r="G9" s="56"/>
      <c r="H9" s="55">
        <f>SUM(H8:H8)</f>
        <v>13260580.369999997</v>
      </c>
      <c r="I9" s="55">
        <f>SUM(I8:I8)</f>
        <v>32084190.850000001</v>
      </c>
      <c r="J9" s="55">
        <f>SUM(J8:J8)</f>
        <v>45344771.219999999</v>
      </c>
      <c r="K9" s="55">
        <f>SUM(K8:K8)</f>
        <v>0</v>
      </c>
      <c r="L9" s="57"/>
      <c r="S9" s="47"/>
    </row>
    <row r="10" spans="1:19" s="36" customFormat="1" ht="24" customHeight="1" thickBot="1" x14ac:dyDescent="0.3">
      <c r="A10" s="40"/>
      <c r="B10" s="41"/>
      <c r="C10" s="41"/>
      <c r="D10" s="42"/>
      <c r="E10" s="42"/>
      <c r="F10" s="42"/>
      <c r="G10" s="58"/>
      <c r="H10" s="42"/>
      <c r="I10" s="42"/>
      <c r="J10" s="42"/>
      <c r="K10" s="42"/>
      <c r="L10" s="43"/>
      <c r="S10" s="37"/>
    </row>
    <row r="11" spans="1:19" s="44" customFormat="1" ht="31.5" customHeight="1" x14ac:dyDescent="0.25">
      <c r="A11" s="112" t="s">
        <v>45</v>
      </c>
      <c r="B11" s="113"/>
      <c r="C11" s="113"/>
      <c r="D11" s="113"/>
      <c r="E11" s="113"/>
      <c r="F11" s="113"/>
      <c r="G11" s="113"/>
      <c r="H11" s="113"/>
      <c r="I11" s="113"/>
      <c r="J11" s="113"/>
      <c r="K11" s="113"/>
      <c r="L11" s="114"/>
    </row>
    <row r="12" spans="1:19" s="3" customFormat="1" ht="36.6" customHeight="1" thickBot="1" x14ac:dyDescent="0.3">
      <c r="A12" s="48" t="s">
        <v>17</v>
      </c>
      <c r="B12" s="49" t="s">
        <v>38</v>
      </c>
      <c r="C12" s="75" t="s">
        <v>15</v>
      </c>
      <c r="D12" s="52">
        <v>6900000</v>
      </c>
      <c r="E12" s="52">
        <v>4796400</v>
      </c>
      <c r="F12" s="52">
        <v>4796400</v>
      </c>
      <c r="G12" s="76">
        <f>F12/E12</f>
        <v>1</v>
      </c>
      <c r="H12" s="52">
        <f>E12-F12</f>
        <v>0</v>
      </c>
      <c r="I12" s="52">
        <f>D12-F12-H12</f>
        <v>2103600</v>
      </c>
      <c r="J12" s="52">
        <f>H12+I12</f>
        <v>2103600</v>
      </c>
      <c r="K12" s="52">
        <v>0</v>
      </c>
      <c r="L12" s="77" t="s">
        <v>39</v>
      </c>
    </row>
    <row r="13" spans="1:19" s="46" customFormat="1" ht="27" customHeight="1" thickBot="1" x14ac:dyDescent="0.3">
      <c r="A13" s="110" t="s">
        <v>7</v>
      </c>
      <c r="B13" s="111"/>
      <c r="C13" s="111"/>
      <c r="D13" s="55">
        <f>SUM(D12)</f>
        <v>6900000</v>
      </c>
      <c r="E13" s="55">
        <f t="shared" ref="E13:F13" si="2">SUM(E12)</f>
        <v>4796400</v>
      </c>
      <c r="F13" s="55">
        <f t="shared" si="2"/>
        <v>4796400</v>
      </c>
      <c r="G13" s="56"/>
      <c r="H13" s="55">
        <f>SUM(H12)</f>
        <v>0</v>
      </c>
      <c r="I13" s="55">
        <f t="shared" ref="I13:K13" si="3">SUM(I12)</f>
        <v>2103600</v>
      </c>
      <c r="J13" s="55">
        <f t="shared" si="3"/>
        <v>2103600</v>
      </c>
      <c r="K13" s="55">
        <f t="shared" si="3"/>
        <v>0</v>
      </c>
      <c r="L13" s="57"/>
      <c r="S13" s="47"/>
    </row>
    <row r="14" spans="1:19" s="36" customFormat="1" ht="24" customHeight="1" thickBot="1" x14ac:dyDescent="0.3">
      <c r="A14" s="65"/>
      <c r="B14" s="66"/>
      <c r="C14" s="66"/>
      <c r="D14" s="67"/>
      <c r="E14" s="67"/>
      <c r="F14" s="67"/>
      <c r="G14" s="68"/>
      <c r="H14" s="67"/>
      <c r="I14" s="67"/>
      <c r="J14" s="67"/>
      <c r="K14" s="67"/>
      <c r="L14" s="69"/>
      <c r="S14" s="37"/>
    </row>
    <row r="15" spans="1:19" s="45" customFormat="1" ht="31.5" customHeight="1" x14ac:dyDescent="0.25">
      <c r="A15" s="115" t="s">
        <v>46</v>
      </c>
      <c r="B15" s="116"/>
      <c r="C15" s="116"/>
      <c r="D15" s="116"/>
      <c r="E15" s="116"/>
      <c r="F15" s="116"/>
      <c r="G15" s="116"/>
      <c r="H15" s="116"/>
      <c r="I15" s="116"/>
      <c r="J15" s="116"/>
      <c r="K15" s="116"/>
      <c r="L15" s="117"/>
    </row>
    <row r="16" spans="1:19" s="81" customFormat="1" ht="36" customHeight="1" x14ac:dyDescent="0.25">
      <c r="A16" s="79" t="s">
        <v>17</v>
      </c>
      <c r="B16" s="80" t="s">
        <v>42</v>
      </c>
      <c r="C16" s="50" t="s">
        <v>15</v>
      </c>
      <c r="D16" s="51">
        <v>265000000</v>
      </c>
      <c r="E16" s="51">
        <v>59250000</v>
      </c>
      <c r="F16" s="51">
        <v>50362500</v>
      </c>
      <c r="G16" s="53">
        <f>F16/E16</f>
        <v>0.85</v>
      </c>
      <c r="H16" s="51">
        <f>E16-F16</f>
        <v>8887500</v>
      </c>
      <c r="I16" s="51">
        <f>D16-F16-H16</f>
        <v>205750000</v>
      </c>
      <c r="J16" s="51">
        <f>H16+I16</f>
        <v>214637500</v>
      </c>
      <c r="K16" s="51">
        <v>0</v>
      </c>
      <c r="L16" s="54" t="s">
        <v>41</v>
      </c>
    </row>
    <row r="17" spans="1:19" s="81" customFormat="1" ht="36" customHeight="1" thickBot="1" x14ac:dyDescent="0.3">
      <c r="A17" s="79" t="s">
        <v>22</v>
      </c>
      <c r="B17" s="80" t="s">
        <v>43</v>
      </c>
      <c r="C17" s="50" t="s">
        <v>15</v>
      </c>
      <c r="D17" s="51">
        <v>280000000</v>
      </c>
      <c r="E17" s="51">
        <v>59250000</v>
      </c>
      <c r="F17" s="51">
        <v>50362500</v>
      </c>
      <c r="G17" s="53">
        <f>F17/E17</f>
        <v>0.85</v>
      </c>
      <c r="H17" s="51">
        <f>E17-F17</f>
        <v>8887500</v>
      </c>
      <c r="I17" s="51">
        <f>D17-F17-H17</f>
        <v>220750000</v>
      </c>
      <c r="J17" s="51">
        <f>H17+I17</f>
        <v>229637500</v>
      </c>
      <c r="K17" s="51">
        <v>0</v>
      </c>
      <c r="L17" s="54" t="s">
        <v>41</v>
      </c>
    </row>
    <row r="18" spans="1:19" s="46" customFormat="1" ht="27" customHeight="1" thickBot="1" x14ac:dyDescent="0.3">
      <c r="A18" s="110" t="s">
        <v>7</v>
      </c>
      <c r="B18" s="111"/>
      <c r="C18" s="111"/>
      <c r="D18" s="55">
        <f>SUM(D16:D17)</f>
        <v>545000000</v>
      </c>
      <c r="E18" s="55">
        <f>SUM(E16:E17)</f>
        <v>118500000</v>
      </c>
      <c r="F18" s="55">
        <f>SUM(F16:F17)</f>
        <v>100725000</v>
      </c>
      <c r="G18" s="82"/>
      <c r="H18" s="55">
        <f>SUM(H16:H17)</f>
        <v>17775000</v>
      </c>
      <c r="I18" s="55">
        <f t="shared" ref="I18:K18" si="4">SUM(I16:I17)</f>
        <v>426500000</v>
      </c>
      <c r="J18" s="55">
        <f t="shared" si="4"/>
        <v>444275000</v>
      </c>
      <c r="K18" s="55">
        <f t="shared" si="4"/>
        <v>0</v>
      </c>
      <c r="L18" s="57"/>
      <c r="S18" s="47"/>
    </row>
    <row r="19" spans="1:19" s="63" customFormat="1" ht="27" customHeight="1" thickBot="1" x14ac:dyDescent="0.3">
      <c r="A19" s="65"/>
      <c r="B19" s="66"/>
      <c r="C19" s="66"/>
      <c r="D19" s="67"/>
      <c r="E19" s="67"/>
      <c r="F19" s="67"/>
      <c r="G19" s="68"/>
      <c r="H19" s="121"/>
      <c r="I19" s="122"/>
      <c r="J19" s="122"/>
      <c r="K19" s="67"/>
      <c r="L19" s="69"/>
      <c r="S19" s="64"/>
    </row>
    <row r="20" spans="1:19" s="59" customFormat="1" ht="31.5" customHeight="1" thickBot="1" x14ac:dyDescent="0.3">
      <c r="A20" s="118" t="s">
        <v>32</v>
      </c>
      <c r="B20" s="119"/>
      <c r="C20" s="119"/>
      <c r="D20" s="119"/>
      <c r="E20" s="119"/>
      <c r="F20" s="119"/>
      <c r="G20" s="119"/>
      <c r="H20" s="119"/>
      <c r="I20" s="119"/>
      <c r="J20" s="119"/>
      <c r="K20" s="119"/>
      <c r="L20" s="120"/>
    </row>
    <row r="21" spans="1:19" s="63" customFormat="1" ht="30.6" customHeight="1" thickBot="1" x14ac:dyDescent="0.3">
      <c r="A21" s="65" t="s">
        <v>17</v>
      </c>
      <c r="B21" s="49" t="s">
        <v>33</v>
      </c>
      <c r="C21" s="75" t="s">
        <v>15</v>
      </c>
      <c r="D21" s="78">
        <v>59318598</v>
      </c>
      <c r="E21" s="52">
        <v>59318598</v>
      </c>
      <c r="F21" s="52">
        <v>35591159</v>
      </c>
      <c r="G21" s="76">
        <f>F21/E21</f>
        <v>0.60000000337162385</v>
      </c>
      <c r="H21" s="78">
        <f>E21-F21</f>
        <v>23727439</v>
      </c>
      <c r="I21" s="52">
        <f>D21-F21-H21</f>
        <v>0</v>
      </c>
      <c r="J21" s="78">
        <f>H21+I21</f>
        <v>23727439</v>
      </c>
      <c r="K21" s="52">
        <v>0</v>
      </c>
      <c r="L21" s="77" t="s">
        <v>34</v>
      </c>
      <c r="S21" s="64"/>
    </row>
    <row r="22" spans="1:19" s="63" customFormat="1" ht="27" customHeight="1" thickBot="1" x14ac:dyDescent="0.3">
      <c r="A22" s="83" t="s">
        <v>7</v>
      </c>
      <c r="B22" s="84"/>
      <c r="C22" s="84"/>
      <c r="D22" s="60">
        <f>SUM(D21:D21)</f>
        <v>59318598</v>
      </c>
      <c r="E22" s="60">
        <f>SUM(E21:E21)</f>
        <v>59318598</v>
      </c>
      <c r="F22" s="60">
        <f>SUM(F21:F21)</f>
        <v>35591159</v>
      </c>
      <c r="G22" s="61"/>
      <c r="H22" s="60">
        <f>SUM(H21:H21)</f>
        <v>23727439</v>
      </c>
      <c r="I22" s="60">
        <f>SUM(I21:I21)</f>
        <v>0</v>
      </c>
      <c r="J22" s="60">
        <f>SUM(J21:J21)</f>
        <v>23727439</v>
      </c>
      <c r="K22" s="60">
        <f>SUM(K21:K21)</f>
        <v>0</v>
      </c>
      <c r="L22" s="62"/>
      <c r="S22" s="64"/>
    </row>
    <row r="23" spans="1:19" s="63" customFormat="1" ht="27" customHeight="1" thickBot="1" x14ac:dyDescent="0.3">
      <c r="A23" s="70"/>
      <c r="B23" s="71"/>
      <c r="C23" s="71"/>
      <c r="D23" s="72"/>
      <c r="E23" s="72"/>
      <c r="F23" s="72"/>
      <c r="G23" s="73"/>
      <c r="H23" s="72"/>
      <c r="I23" s="72"/>
      <c r="J23" s="72"/>
      <c r="K23" s="72"/>
      <c r="L23" s="74"/>
      <c r="S23" s="64"/>
    </row>
    <row r="24" spans="1:19" s="59" customFormat="1" ht="31.5" customHeight="1" thickBot="1" x14ac:dyDescent="0.3">
      <c r="A24" s="118" t="s">
        <v>48</v>
      </c>
      <c r="B24" s="119"/>
      <c r="C24" s="119"/>
      <c r="D24" s="119"/>
      <c r="E24" s="119"/>
      <c r="F24" s="119"/>
      <c r="G24" s="119"/>
      <c r="H24" s="119"/>
      <c r="I24" s="119"/>
      <c r="J24" s="119"/>
      <c r="K24" s="119"/>
      <c r="L24" s="120"/>
    </row>
    <row r="25" spans="1:19" s="63" customFormat="1" ht="30.6" customHeight="1" thickBot="1" x14ac:dyDescent="0.3">
      <c r="A25" s="65" t="s">
        <v>17</v>
      </c>
      <c r="B25" s="49" t="s">
        <v>49</v>
      </c>
      <c r="C25" s="75" t="s">
        <v>15</v>
      </c>
      <c r="D25" s="78">
        <v>8000340.8200000003</v>
      </c>
      <c r="E25" s="52">
        <v>8000340.8200000003</v>
      </c>
      <c r="F25" s="52">
        <v>8000340.8200000003</v>
      </c>
      <c r="G25" s="76">
        <f>F25/E25</f>
        <v>1</v>
      </c>
      <c r="H25" s="78">
        <f>E25-F25</f>
        <v>0</v>
      </c>
      <c r="I25" s="52">
        <f>D25-F25-H25</f>
        <v>0</v>
      </c>
      <c r="J25" s="78">
        <f>H25+I25</f>
        <v>0</v>
      </c>
      <c r="K25" s="52">
        <v>0</v>
      </c>
      <c r="L25" s="77" t="s">
        <v>50</v>
      </c>
      <c r="S25" s="64"/>
    </row>
    <row r="26" spans="1:19" s="63" customFormat="1" ht="27" customHeight="1" thickBot="1" x14ac:dyDescent="0.3">
      <c r="A26" s="83" t="s">
        <v>7</v>
      </c>
      <c r="B26" s="84"/>
      <c r="C26" s="84"/>
      <c r="D26" s="60">
        <f>SUM(D25:D25)</f>
        <v>8000340.8200000003</v>
      </c>
      <c r="E26" s="60">
        <f>SUM(E25:E25)</f>
        <v>8000340.8200000003</v>
      </c>
      <c r="F26" s="60">
        <f>SUM(F25:F25)</f>
        <v>8000340.8200000003</v>
      </c>
      <c r="G26" s="61"/>
      <c r="H26" s="60">
        <f>SUM(H25:H25)</f>
        <v>0</v>
      </c>
      <c r="I26" s="60">
        <f>SUM(I25:I25)</f>
        <v>0</v>
      </c>
      <c r="J26" s="60">
        <f>SUM(J25:J25)</f>
        <v>0</v>
      </c>
      <c r="K26" s="60">
        <f>SUM(K25:K25)</f>
        <v>0</v>
      </c>
      <c r="L26" s="62"/>
      <c r="S26" s="64"/>
    </row>
    <row r="27" spans="1:19" s="63" customFormat="1" ht="27" customHeight="1" thickBot="1" x14ac:dyDescent="0.3">
      <c r="A27" s="70"/>
      <c r="B27" s="71"/>
      <c r="C27" s="71"/>
      <c r="D27" s="72"/>
      <c r="E27" s="72"/>
      <c r="F27" s="72"/>
      <c r="G27" s="73"/>
      <c r="H27" s="72"/>
      <c r="I27" s="72"/>
      <c r="J27" s="72"/>
      <c r="K27" s="72"/>
      <c r="L27" s="74"/>
      <c r="S27" s="64"/>
    </row>
    <row r="28" spans="1:19" s="59" customFormat="1" ht="31.5" customHeight="1" thickBot="1" x14ac:dyDescent="0.3">
      <c r="A28" s="118" t="s">
        <v>35</v>
      </c>
      <c r="B28" s="119"/>
      <c r="C28" s="119"/>
      <c r="D28" s="119"/>
      <c r="E28" s="119"/>
      <c r="F28" s="119"/>
      <c r="G28" s="119"/>
      <c r="H28" s="119"/>
      <c r="I28" s="119"/>
      <c r="J28" s="119"/>
      <c r="K28" s="119"/>
      <c r="L28" s="120"/>
    </row>
    <row r="29" spans="1:19" s="63" customFormat="1" ht="30.6" customHeight="1" thickBot="1" x14ac:dyDescent="0.3">
      <c r="A29" s="65" t="s">
        <v>17</v>
      </c>
      <c r="B29" s="49" t="s">
        <v>36</v>
      </c>
      <c r="C29" s="75" t="s">
        <v>15</v>
      </c>
      <c r="D29" s="78">
        <v>28846348</v>
      </c>
      <c r="E29" s="52">
        <v>28846348</v>
      </c>
      <c r="F29" s="52">
        <v>25961713</v>
      </c>
      <c r="G29" s="76">
        <f>F29/E29</f>
        <v>0.8999999930667133</v>
      </c>
      <c r="H29" s="78">
        <f>E29-F29</f>
        <v>2884635</v>
      </c>
      <c r="I29" s="52">
        <f>D29-F29-H29</f>
        <v>0</v>
      </c>
      <c r="J29" s="78">
        <f>H29-I29</f>
        <v>2884635</v>
      </c>
      <c r="K29" s="52">
        <v>0</v>
      </c>
      <c r="L29" s="77" t="s">
        <v>47</v>
      </c>
      <c r="S29" s="64"/>
    </row>
    <row r="30" spans="1:19" s="63" customFormat="1" ht="27" customHeight="1" thickBot="1" x14ac:dyDescent="0.3">
      <c r="A30" s="83"/>
      <c r="B30" s="84"/>
      <c r="C30" s="84"/>
      <c r="D30" s="60">
        <f>SUM(D29)</f>
        <v>28846348</v>
      </c>
      <c r="E30" s="60">
        <f t="shared" ref="E30:F30" si="5">SUM(E29)</f>
        <v>28846348</v>
      </c>
      <c r="F30" s="60">
        <f t="shared" si="5"/>
        <v>25961713</v>
      </c>
      <c r="G30" s="61"/>
      <c r="H30" s="60">
        <f>SUM(H29)</f>
        <v>2884635</v>
      </c>
      <c r="I30" s="60">
        <f t="shared" ref="I30:K30" si="6">SUM(I29)</f>
        <v>0</v>
      </c>
      <c r="J30" s="60">
        <f t="shared" si="6"/>
        <v>2884635</v>
      </c>
      <c r="K30" s="60">
        <f t="shared" si="6"/>
        <v>0</v>
      </c>
      <c r="L30" s="62"/>
      <c r="S30" s="64"/>
    </row>
    <row r="31" spans="1:19" s="36" customFormat="1" ht="27" customHeight="1" thickBot="1" x14ac:dyDescent="0.3">
      <c r="A31" s="65"/>
      <c r="B31" s="66"/>
      <c r="C31" s="66"/>
      <c r="D31" s="67"/>
      <c r="E31" s="67"/>
      <c r="F31" s="67"/>
      <c r="G31" s="68"/>
      <c r="H31" s="67"/>
      <c r="I31" s="67"/>
      <c r="J31" s="67"/>
      <c r="K31" s="67"/>
      <c r="L31" s="69"/>
      <c r="S31" s="37"/>
    </row>
    <row r="32" spans="1:19" s="44" customFormat="1" ht="31.5" customHeight="1" x14ac:dyDescent="0.25">
      <c r="A32" s="112" t="s">
        <v>25</v>
      </c>
      <c r="B32" s="113"/>
      <c r="C32" s="113"/>
      <c r="D32" s="113"/>
      <c r="E32" s="113"/>
      <c r="F32" s="113"/>
      <c r="G32" s="113"/>
      <c r="H32" s="113"/>
      <c r="I32" s="113"/>
      <c r="J32" s="113"/>
      <c r="K32" s="113"/>
      <c r="L32" s="114"/>
    </row>
    <row r="33" spans="1:111" s="3" customFormat="1" ht="45.75" customHeight="1" x14ac:dyDescent="0.25">
      <c r="A33" s="48" t="s">
        <v>17</v>
      </c>
      <c r="B33" s="49" t="s">
        <v>26</v>
      </c>
      <c r="C33" s="75" t="s">
        <v>27</v>
      </c>
      <c r="D33" s="52">
        <v>2541000</v>
      </c>
      <c r="E33" s="52">
        <v>1904000</v>
      </c>
      <c r="F33" s="52">
        <v>1428000</v>
      </c>
      <c r="G33" s="76">
        <v>0.75</v>
      </c>
      <c r="H33" s="52">
        <f>E33-F33</f>
        <v>476000</v>
      </c>
      <c r="I33" s="52">
        <v>224000</v>
      </c>
      <c r="J33" s="52">
        <f>H33+I33</f>
        <v>700000</v>
      </c>
      <c r="K33" s="52">
        <v>0</v>
      </c>
      <c r="L33" s="77" t="s">
        <v>31</v>
      </c>
    </row>
    <row r="34" spans="1:111" s="3" customFormat="1" ht="45.75" customHeight="1" x14ac:dyDescent="0.25">
      <c r="A34" s="48" t="s">
        <v>22</v>
      </c>
      <c r="B34" s="49" t="s">
        <v>28</v>
      </c>
      <c r="C34" s="75" t="s">
        <v>27</v>
      </c>
      <c r="D34" s="52">
        <v>1904000</v>
      </c>
      <c r="E34" s="52">
        <v>1904000</v>
      </c>
      <c r="F34" s="52">
        <v>1428000</v>
      </c>
      <c r="G34" s="76">
        <v>0.75</v>
      </c>
      <c r="H34" s="52">
        <f>E34-F34</f>
        <v>476000</v>
      </c>
      <c r="I34" s="52">
        <v>0</v>
      </c>
      <c r="J34" s="52">
        <f>H34+I34</f>
        <v>476000</v>
      </c>
      <c r="K34" s="52">
        <v>0</v>
      </c>
      <c r="L34" s="77" t="s">
        <v>31</v>
      </c>
    </row>
    <row r="35" spans="1:111" s="3" customFormat="1" ht="45.75" customHeight="1" x14ac:dyDescent="0.25">
      <c r="A35" s="48" t="s">
        <v>21</v>
      </c>
      <c r="B35" s="49" t="s">
        <v>29</v>
      </c>
      <c r="C35" s="75" t="s">
        <v>27</v>
      </c>
      <c r="D35" s="52">
        <v>1904000</v>
      </c>
      <c r="E35" s="52">
        <v>1904000</v>
      </c>
      <c r="F35" s="52">
        <v>1428000</v>
      </c>
      <c r="G35" s="76">
        <v>0.75</v>
      </c>
      <c r="H35" s="52">
        <f>E35-F35</f>
        <v>476000</v>
      </c>
      <c r="I35" s="52">
        <v>0</v>
      </c>
      <c r="J35" s="52">
        <f>H35+I35</f>
        <v>476000</v>
      </c>
      <c r="K35" s="52">
        <v>0</v>
      </c>
      <c r="L35" s="77" t="s">
        <v>31</v>
      </c>
    </row>
    <row r="36" spans="1:111" s="3" customFormat="1" ht="45.75" customHeight="1" thickBot="1" x14ac:dyDescent="0.3">
      <c r="A36" s="48" t="s">
        <v>23</v>
      </c>
      <c r="B36" s="49" t="s">
        <v>30</v>
      </c>
      <c r="C36" s="75" t="s">
        <v>27</v>
      </c>
      <c r="D36" s="52">
        <v>1950000</v>
      </c>
      <c r="E36" s="52">
        <v>1904000</v>
      </c>
      <c r="F36" s="52">
        <v>1428000</v>
      </c>
      <c r="G36" s="76">
        <v>0.75</v>
      </c>
      <c r="H36" s="52">
        <f t="shared" ref="H36" si="7">E36-F36</f>
        <v>476000</v>
      </c>
      <c r="I36" s="52">
        <v>0</v>
      </c>
      <c r="J36" s="52">
        <f t="shared" ref="J36" si="8">H36+I36</f>
        <v>476000</v>
      </c>
      <c r="K36" s="52">
        <v>0</v>
      </c>
      <c r="L36" s="77" t="s">
        <v>31</v>
      </c>
    </row>
    <row r="37" spans="1:111" s="63" customFormat="1" ht="27" customHeight="1" thickBot="1" x14ac:dyDescent="0.3">
      <c r="A37" s="83" t="s">
        <v>7</v>
      </c>
      <c r="B37" s="84"/>
      <c r="C37" s="84"/>
      <c r="D37" s="60">
        <f>SUM(D33:D36)</f>
        <v>8299000</v>
      </c>
      <c r="E37" s="60">
        <f>SUM(E33:E36)</f>
        <v>7616000</v>
      </c>
      <c r="F37" s="60">
        <f>SUM(F33:F36)</f>
        <v>5712000</v>
      </c>
      <c r="G37" s="61"/>
      <c r="H37" s="60">
        <f>SUM(H33:H36)</f>
        <v>1904000</v>
      </c>
      <c r="I37" s="60">
        <f>SUM(I33:I36)</f>
        <v>224000</v>
      </c>
      <c r="J37" s="60">
        <f t="shared" ref="J37:K37" si="9">SUM(J33:J36)</f>
        <v>2128000</v>
      </c>
      <c r="K37" s="60">
        <f t="shared" si="9"/>
        <v>0</v>
      </c>
      <c r="L37" s="62"/>
      <c r="S37" s="64"/>
    </row>
    <row r="38" spans="1:111" s="36" customFormat="1" ht="23.4" customHeight="1" thickBot="1" x14ac:dyDescent="0.3">
      <c r="A38" s="40"/>
      <c r="B38" s="41"/>
      <c r="C38" s="41"/>
      <c r="D38" s="42"/>
      <c r="E38" s="42"/>
      <c r="F38" s="42"/>
      <c r="G38" s="58"/>
      <c r="H38" s="42"/>
      <c r="I38" s="42"/>
      <c r="J38" s="42"/>
      <c r="K38" s="42"/>
      <c r="L38" s="43"/>
      <c r="S38" s="37"/>
    </row>
    <row r="39" spans="1:111" s="4" customFormat="1" ht="34.5" customHeight="1" thickBot="1" x14ac:dyDescent="0.3">
      <c r="A39" s="86" t="s">
        <v>16</v>
      </c>
      <c r="B39" s="87"/>
      <c r="C39" s="88"/>
      <c r="D39" s="34">
        <f>SUM(D9,D13,D18,D22,D26,D30,D37)</f>
        <v>726706823.04000008</v>
      </c>
      <c r="E39" s="34">
        <f t="shared" ref="E39:F39" si="10">SUM(E9,E13,E18,E22,E26,E30,E37)</f>
        <v>265336032.19</v>
      </c>
      <c r="F39" s="34">
        <f t="shared" si="10"/>
        <v>205784377.81999999</v>
      </c>
      <c r="G39" s="34"/>
      <c r="H39" s="34">
        <f>SUM(H9,H13,H18,H22,H26,H30,H37)</f>
        <v>59551654.369999997</v>
      </c>
      <c r="I39" s="34">
        <f t="shared" ref="I39:K39" si="11">SUM(I9,I13,I18,I22,I26,I30,I37)</f>
        <v>460911790.85000002</v>
      </c>
      <c r="J39" s="34">
        <f t="shared" si="11"/>
        <v>520463445.22000003</v>
      </c>
      <c r="K39" s="34">
        <f t="shared" si="11"/>
        <v>0</v>
      </c>
      <c r="L39" s="35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  <c r="BX39" s="3"/>
      <c r="BY39" s="3"/>
      <c r="BZ39" s="3"/>
      <c r="CA39" s="3"/>
      <c r="CB39" s="3"/>
      <c r="CC39" s="3"/>
      <c r="CD39" s="3"/>
      <c r="CE39" s="3"/>
      <c r="CF39" s="3"/>
      <c r="CG39" s="3"/>
      <c r="CH39" s="3"/>
      <c r="CI39" s="3"/>
      <c r="CJ39" s="3"/>
      <c r="CK39" s="3"/>
      <c r="CL39" s="3"/>
      <c r="CM39" s="3"/>
      <c r="CN39" s="3"/>
      <c r="CO39" s="3"/>
      <c r="CP39" s="3"/>
      <c r="CQ39" s="3"/>
      <c r="CR39" s="3"/>
      <c r="CS39" s="3"/>
      <c r="CT39" s="3"/>
      <c r="CU39" s="3"/>
      <c r="CV39" s="3"/>
      <c r="CW39" s="3"/>
      <c r="CX39" s="3"/>
      <c r="CY39" s="3"/>
      <c r="CZ39" s="3"/>
      <c r="DA39" s="3"/>
      <c r="DB39" s="3"/>
      <c r="DC39" s="3"/>
      <c r="DD39" s="3"/>
      <c r="DE39" s="3"/>
      <c r="DF39" s="3"/>
      <c r="DG39" s="3"/>
    </row>
    <row r="40" spans="1:111" ht="18" customHeight="1" x14ac:dyDescent="0.35">
      <c r="A40" s="85" t="s">
        <v>19</v>
      </c>
      <c r="B40" s="85"/>
      <c r="C40" s="85"/>
      <c r="D40" s="85"/>
      <c r="E40" s="85"/>
      <c r="F40" s="85"/>
      <c r="G40" s="85"/>
      <c r="H40" s="85"/>
      <c r="I40" s="85"/>
      <c r="J40" s="85"/>
      <c r="K40" s="85"/>
      <c r="L40" s="85"/>
      <c r="Q40" s="28"/>
    </row>
    <row r="41" spans="1:111" x14ac:dyDescent="0.25">
      <c r="B41" s="6"/>
      <c r="C41" s="14"/>
    </row>
    <row r="42" spans="1:111" x14ac:dyDescent="0.25">
      <c r="B42" s="6"/>
      <c r="C42" s="14"/>
      <c r="H42" s="19"/>
    </row>
    <row r="44" spans="1:111" x14ac:dyDescent="0.25">
      <c r="F44" s="19"/>
      <c r="G44" s="32"/>
    </row>
    <row r="45" spans="1:111" x14ac:dyDescent="0.25">
      <c r="H45" s="19"/>
    </row>
    <row r="46" spans="1:111" x14ac:dyDescent="0.25">
      <c r="H46" s="19"/>
    </row>
    <row r="48" spans="1:111" ht="16.2" thickTop="1" thickBot="1" x14ac:dyDescent="0.3">
      <c r="I48" s="20"/>
    </row>
    <row r="49" spans="2:12" ht="15" x14ac:dyDescent="0.25">
      <c r="I49" s="20"/>
    </row>
    <row r="50" spans="2:12" x14ac:dyDescent="0.25">
      <c r="B50" s="18"/>
      <c r="C50" s="17"/>
    </row>
    <row r="51" spans="2:12" x14ac:dyDescent="0.25">
      <c r="L51" s="33"/>
    </row>
    <row r="53" spans="2:12" x14ac:dyDescent="0.25">
      <c r="H53" s="9"/>
    </row>
  </sheetData>
  <mergeCells count="30">
    <mergeCell ref="A9:C9"/>
    <mergeCell ref="A7:L7"/>
    <mergeCell ref="A11:L11"/>
    <mergeCell ref="A13:C13"/>
    <mergeCell ref="A32:L32"/>
    <mergeCell ref="A15:L15"/>
    <mergeCell ref="A18:C18"/>
    <mergeCell ref="A20:L20"/>
    <mergeCell ref="A22:C22"/>
    <mergeCell ref="A28:L28"/>
    <mergeCell ref="A30:C30"/>
    <mergeCell ref="A24:L24"/>
    <mergeCell ref="A26:C26"/>
    <mergeCell ref="H19:J19"/>
    <mergeCell ref="A37:C37"/>
    <mergeCell ref="A40:L40"/>
    <mergeCell ref="A39:C39"/>
    <mergeCell ref="A1:L1"/>
    <mergeCell ref="B3:B4"/>
    <mergeCell ref="D3:D4"/>
    <mergeCell ref="E3:E4"/>
    <mergeCell ref="I3:I5"/>
    <mergeCell ref="L3:L5"/>
    <mergeCell ref="F3:F5"/>
    <mergeCell ref="H3:H5"/>
    <mergeCell ref="A3:A4"/>
    <mergeCell ref="J3:J4"/>
    <mergeCell ref="K3:K4"/>
    <mergeCell ref="C3:C5"/>
    <mergeCell ref="G3:G5"/>
  </mergeCells>
  <phoneticPr fontId="4" type="noConversion"/>
  <pageMargins left="0.70866141732283472" right="0.70866141732283472" top="0.74803149606299213" bottom="0.74803149606299213" header="0.31496062992125984" footer="0.31496062992125984"/>
  <pageSetup paperSize="9" scale="42" fitToHeight="0" orientation="landscape" useFirstPageNumber="1" r:id="rId1"/>
  <headerFooter scaleWithDoc="0" alignWithMargins="0">
    <oddHeader xml:space="preserve">&amp;LUsnesení_příloha č. 01 </oddHeader>
    <oddFooter>&amp;L&amp;"Arial,Kurzíva"Zastupitelstvo Olomouckého kraje 23. 6. 2025
36. Projekty spolufinancované z evropských fondů a národních fondů ke schválení financování
Usnesení_příloha č. 01 – Podané žádosti o dotaci &amp;R&amp;"Arial,Kurzíva"Strana &amp;P (celkem 1)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I37" sqref="I37"/>
    </sheetView>
  </sheetViews>
  <sheetFormatPr defaultRowHeight="13.2" x14ac:dyDescent="0.25"/>
  <sheetData/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2" x14ac:dyDescent="0.25"/>
  <sheetData/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2</vt:i4>
      </vt:variant>
    </vt:vector>
  </HeadingPairs>
  <TitlesOfParts>
    <vt:vector size="5" baseType="lpstr">
      <vt:lpstr>List1</vt:lpstr>
      <vt:lpstr>List2</vt:lpstr>
      <vt:lpstr>List3</vt:lpstr>
      <vt:lpstr>List1!Názvy_tisku</vt:lpstr>
      <vt:lpstr>List1!Oblast_tisku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Pavel Poles</dc:creator>
  <cp:lastModifiedBy>Totová Nikola</cp:lastModifiedBy>
  <cp:lastPrinted>2024-11-26T05:35:01Z</cp:lastPrinted>
  <dcterms:created xsi:type="dcterms:W3CDTF">2010-05-05T13:52:59Z</dcterms:created>
  <dcterms:modified xsi:type="dcterms:W3CDTF">2025-06-04T08:52:33Z</dcterms:modified>
</cp:coreProperties>
</file>