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5890FCF0-21E7-409B-B161-B13F0680F5B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V PO" sheetId="2" r:id="rId1"/>
  </sheets>
  <definedNames>
    <definedName name="_xlnm.Print_Area" localSheetId="0">'FV PO'!$A$1:$G$65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1" i="2" l="1"/>
  <c r="G6" i="2"/>
  <c r="G40" i="2" l="1"/>
  <c r="G31" i="2" l="1"/>
  <c r="F59" i="2" l="1"/>
  <c r="F54" i="2"/>
  <c r="G20" i="2"/>
  <c r="G51" i="2" l="1"/>
  <c r="G62" i="2" s="1"/>
  <c r="G65" i="2" s="1"/>
</calcChain>
</file>

<file path=xl/sharedStrings.xml><?xml version="1.0" encoding="utf-8"?>
<sst xmlns="http://schemas.openxmlformats.org/spreadsheetml/2006/main" count="71" uniqueCount="39">
  <si>
    <t>v Kč</t>
  </si>
  <si>
    <t>Oblast školství</t>
  </si>
  <si>
    <t>Oblast sociální</t>
  </si>
  <si>
    <t>Oblast kultury</t>
  </si>
  <si>
    <t>ORJ</t>
  </si>
  <si>
    <t>Oblast</t>
  </si>
  <si>
    <t>Účelové znaky</t>
  </si>
  <si>
    <t>Celkem za všechny oblasti</t>
  </si>
  <si>
    <t>Vratka</t>
  </si>
  <si>
    <t xml:space="preserve">Oblast školství (i příspěvky PO) a odvody z IF na spolufinancování akcí </t>
  </si>
  <si>
    <t>Příspěvek na provoz - mzdové náklady</t>
  </si>
  <si>
    <t>Příspěvek na provoz - odpisy a odvody z odpisů</t>
  </si>
  <si>
    <t xml:space="preserve">Příspěvek na provoz - účelově určený příspěvek </t>
  </si>
  <si>
    <t xml:space="preserve">Příspěvek na provoz </t>
  </si>
  <si>
    <t xml:space="preserve">Oblast sociálních věcí (i příspěvky PO)  a odvody z IF na spolufinancování akcí </t>
  </si>
  <si>
    <t xml:space="preserve">Příspěvek na provoz - pojistné plnění </t>
  </si>
  <si>
    <t xml:space="preserve">Oblast kultury (i příspěvky PO)  a odvody z IF na spolufinancování akcí </t>
  </si>
  <si>
    <t xml:space="preserve">Oblast zdravotnictví  (i příspěvky PO) a odvody z IF na spolufinancování akcí </t>
  </si>
  <si>
    <t>Podpora polytechnického vzdělávání a řemesel v Olomouckém kraji</t>
  </si>
  <si>
    <t>ÚZ pro potřeby příspěvkových organizací</t>
  </si>
  <si>
    <t xml:space="preserve">FV v souladu s veřejnou investiční podporou </t>
  </si>
  <si>
    <t>Celkem vratky</t>
  </si>
  <si>
    <t xml:space="preserve">Příspěvky školám a školským zařízením řízovaných Olomouckým krajem </t>
  </si>
  <si>
    <t xml:space="preserve">Oblast dopravy </t>
  </si>
  <si>
    <t>Vratka veřejné investiční podpory</t>
  </si>
  <si>
    <t xml:space="preserve">Příspěvek na provoz - pojistné plnění (z minulých let) </t>
  </si>
  <si>
    <t xml:space="preserve">Soutěže vyhlašovné MŠMT - spoluúčast kraje </t>
  </si>
  <si>
    <t>Příspěvek na provoz - plyn</t>
  </si>
  <si>
    <t>Příspěvek na provoz - elektrická energie</t>
  </si>
  <si>
    <t xml:space="preserve">Příspěvek na energeticky úsporná opatření </t>
  </si>
  <si>
    <t>Investiční příspěvek - nákupy do sbírek muzejní povahy</t>
  </si>
  <si>
    <t xml:space="preserve">Příspěvek na provoz - záchranný archeologický průzkum </t>
  </si>
  <si>
    <t xml:space="preserve">Oblast dopravy (i příspěvky PO)  a odvody z IF na spolufinancování akcí </t>
  </si>
  <si>
    <t>9. Finanční vypořádání příspěvkových organizací za rok 2024</t>
  </si>
  <si>
    <t>Příspěvek na provoz - teplo</t>
  </si>
  <si>
    <t>Povodně</t>
  </si>
  <si>
    <r>
      <t>Oblast zdra</t>
    </r>
    <r>
      <rPr>
        <sz val="11"/>
        <rFont val="Arial"/>
        <family val="2"/>
        <charset val="238"/>
      </rPr>
      <t>v</t>
    </r>
    <r>
      <rPr>
        <b/>
        <sz val="11"/>
        <rFont val="Arial"/>
        <family val="2"/>
        <charset val="238"/>
      </rPr>
      <t>otnictví</t>
    </r>
  </si>
  <si>
    <t>zapojeno již v rozpočtu na rok 2025</t>
  </si>
  <si>
    <t>k zapojení do rozpočtu na rok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</si>
</sst>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-0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sz val="11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FF0000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2"/>
      <name val="Arial"/>
      <family val="2"/>
      <charset val="238"/>
    </font>
    <font>
      <b/>
      <i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8" fillId="0" borderId="0"/>
  </cellStyleXfs>
  <cellXfs count="86">
    <xf numFmtId="0" fontId="0" fillId="0" borderId="0" xfId="0"/>
    <xf numFmtId="0" fontId="2" fillId="2" borderId="0" xfId="0" applyFont="1" applyFill="1"/>
    <xf numFmtId="0" fontId="1" fillId="2" borderId="1" xfId="0" applyFont="1" applyFill="1" applyBorder="1"/>
    <xf numFmtId="0" fontId="1" fillId="2" borderId="1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4" fillId="2" borderId="0" xfId="0" applyFont="1" applyFill="1"/>
    <xf numFmtId="0" fontId="4" fillId="0" borderId="0" xfId="0" applyFont="1"/>
    <xf numFmtId="0" fontId="4" fillId="2" borderId="2" xfId="0" applyFont="1" applyFill="1" applyBorder="1"/>
    <xf numFmtId="4" fontId="4" fillId="0" borderId="0" xfId="0" applyNumberFormat="1" applyFont="1"/>
    <xf numFmtId="0" fontId="4" fillId="0" borderId="0" xfId="0" applyFont="1" applyAlignment="1">
      <alignment wrapText="1"/>
    </xf>
    <xf numFmtId="0" fontId="7" fillId="2" borderId="0" xfId="0" applyFont="1" applyFill="1"/>
    <xf numFmtId="0" fontId="3" fillId="2" borderId="0" xfId="0" applyFont="1" applyFill="1"/>
    <xf numFmtId="0" fontId="1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right"/>
    </xf>
    <xf numFmtId="0" fontId="1" fillId="2" borderId="3" xfId="0" applyFont="1" applyFill="1" applyBorder="1" applyAlignment="1">
      <alignment horizontal="right"/>
    </xf>
    <xf numFmtId="4" fontId="4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  <xf numFmtId="0" fontId="2" fillId="2" borderId="2" xfId="0" applyFont="1" applyFill="1" applyBorder="1"/>
    <xf numFmtId="0" fontId="2" fillId="0" borderId="0" xfId="0" applyFont="1"/>
    <xf numFmtId="17" fontId="4" fillId="0" borderId="0" xfId="0" applyNumberFormat="1" applyFont="1"/>
    <xf numFmtId="0" fontId="2" fillId="2" borderId="8" xfId="0" applyFont="1" applyFill="1" applyBorder="1"/>
    <xf numFmtId="4" fontId="2" fillId="2" borderId="8" xfId="0" applyNumberFormat="1" applyFont="1" applyFill="1" applyBorder="1"/>
    <xf numFmtId="0" fontId="2" fillId="2" borderId="13" xfId="0" applyFont="1" applyFill="1" applyBorder="1" applyAlignment="1">
      <alignment wrapText="1"/>
    </xf>
    <xf numFmtId="0" fontId="2" fillId="2" borderId="13" xfId="0" applyFont="1" applyFill="1" applyBorder="1" applyAlignment="1">
      <alignment vertical="center"/>
    </xf>
    <xf numFmtId="4" fontId="2" fillId="2" borderId="13" xfId="0" applyNumberFormat="1" applyFont="1" applyFill="1" applyBorder="1" applyAlignment="1">
      <alignment vertical="center"/>
    </xf>
    <xf numFmtId="0" fontId="2" fillId="2" borderId="8" xfId="0" applyFont="1" applyFill="1" applyBorder="1" applyAlignment="1">
      <alignment wrapText="1"/>
    </xf>
    <xf numFmtId="0" fontId="2" fillId="2" borderId="8" xfId="0" applyFont="1" applyFill="1" applyBorder="1" applyAlignment="1">
      <alignment vertical="center"/>
    </xf>
    <xf numFmtId="4" fontId="2" fillId="2" borderId="8" xfId="0" applyNumberFormat="1" applyFont="1" applyFill="1" applyBorder="1" applyAlignment="1">
      <alignment vertical="center"/>
    </xf>
    <xf numFmtId="3" fontId="4" fillId="0" borderId="0" xfId="0" applyNumberFormat="1" applyFont="1"/>
    <xf numFmtId="3" fontId="4" fillId="0" borderId="0" xfId="0" applyNumberFormat="1" applyFont="1" applyAlignment="1">
      <alignment wrapText="1"/>
    </xf>
    <xf numFmtId="164" fontId="9" fillId="0" borderId="0" xfId="0" applyNumberFormat="1" applyFont="1" applyAlignment="1">
      <alignment wrapText="1"/>
    </xf>
    <xf numFmtId="4" fontId="4" fillId="0" borderId="22" xfId="0" applyNumberFormat="1" applyFont="1" applyBorder="1"/>
    <xf numFmtId="0" fontId="2" fillId="2" borderId="5" xfId="0" applyFont="1" applyFill="1" applyBorder="1" applyAlignment="1">
      <alignment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3" fontId="2" fillId="0" borderId="0" xfId="0" applyNumberFormat="1" applyFont="1"/>
    <xf numFmtId="0" fontId="10" fillId="2" borderId="9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2" fillId="2" borderId="13" xfId="0" applyFont="1" applyFill="1" applyBorder="1"/>
    <xf numFmtId="4" fontId="2" fillId="2" borderId="13" xfId="0" applyNumberFormat="1" applyFont="1" applyFill="1" applyBorder="1"/>
    <xf numFmtId="0" fontId="2" fillId="2" borderId="9" xfId="0" applyFont="1" applyFill="1" applyBorder="1"/>
    <xf numFmtId="4" fontId="2" fillId="2" borderId="9" xfId="0" applyNumberFormat="1" applyFont="1" applyFill="1" applyBorder="1"/>
    <xf numFmtId="49" fontId="2" fillId="0" borderId="8" xfId="1" applyNumberFormat="1" applyFont="1" applyBorder="1" applyAlignment="1">
      <alignment wrapText="1"/>
    </xf>
    <xf numFmtId="0" fontId="2" fillId="2" borderId="21" xfId="0" applyFont="1" applyFill="1" applyBorder="1"/>
    <xf numFmtId="0" fontId="11" fillId="2" borderId="15" xfId="0" applyFont="1" applyFill="1" applyBorder="1" applyAlignment="1">
      <alignment vertical="center"/>
    </xf>
    <xf numFmtId="0" fontId="3" fillId="2" borderId="16" xfId="0" applyFont="1" applyFill="1" applyBorder="1" applyAlignment="1">
      <alignment horizontal="right" vertical="center"/>
    </xf>
    <xf numFmtId="0" fontId="3" fillId="2" borderId="18" xfId="0" applyFont="1" applyFill="1" applyBorder="1" applyAlignment="1">
      <alignment horizontal="right" vertical="center"/>
    </xf>
    <xf numFmtId="4" fontId="11" fillId="2" borderId="3" xfId="0" applyNumberFormat="1" applyFont="1" applyFill="1" applyBorder="1" applyAlignment="1">
      <alignment horizontal="right" vertical="center"/>
    </xf>
    <xf numFmtId="4" fontId="2" fillId="0" borderId="0" xfId="0" applyNumberFormat="1" applyFont="1"/>
    <xf numFmtId="4" fontId="3" fillId="0" borderId="22" xfId="0" applyNumberFormat="1" applyFont="1" applyBorder="1" applyAlignment="1">
      <alignment wrapText="1"/>
    </xf>
    <xf numFmtId="0" fontId="10" fillId="2" borderId="0" xfId="0" applyFont="1" applyFill="1"/>
    <xf numFmtId="0" fontId="1" fillId="2" borderId="23" xfId="0" applyFont="1" applyFill="1" applyBorder="1"/>
    <xf numFmtId="0" fontId="12" fillId="2" borderId="23" xfId="0" applyFont="1" applyFill="1" applyBorder="1"/>
    <xf numFmtId="4" fontId="11" fillId="2" borderId="23" xfId="0" applyNumberFormat="1" applyFont="1" applyFill="1" applyBorder="1" applyAlignment="1">
      <alignment horizontal="right"/>
    </xf>
    <xf numFmtId="0" fontId="10" fillId="0" borderId="0" xfId="0" applyFont="1"/>
    <xf numFmtId="3" fontId="10" fillId="0" borderId="0" xfId="0" applyNumberFormat="1" applyFont="1"/>
    <xf numFmtId="0" fontId="3" fillId="2" borderId="22" xfId="0" applyFont="1" applyFill="1" applyBorder="1" applyAlignment="1">
      <alignment horizontal="left"/>
    </xf>
    <xf numFmtId="4" fontId="5" fillId="2" borderId="19" xfId="0" applyNumberFormat="1" applyFont="1" applyFill="1" applyBorder="1" applyAlignment="1">
      <alignment wrapText="1"/>
    </xf>
    <xf numFmtId="0" fontId="6" fillId="0" borderId="19" xfId="0" applyFont="1" applyBorder="1" applyAlignment="1">
      <alignment wrapText="1"/>
    </xf>
    <xf numFmtId="4" fontId="1" fillId="2" borderId="11" xfId="0" applyNumberFormat="1" applyFont="1" applyFill="1" applyBorder="1" applyAlignment="1">
      <alignment horizontal="right" vertical="center"/>
    </xf>
    <xf numFmtId="4" fontId="1" fillId="2" borderId="10" xfId="0" applyNumberFormat="1" applyFont="1" applyFill="1" applyBorder="1" applyAlignment="1">
      <alignment horizontal="right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4" fontId="1" fillId="2" borderId="11" xfId="0" applyNumberFormat="1" applyFont="1" applyFill="1" applyBorder="1" applyAlignment="1">
      <alignment horizontal="center" vertical="center" wrapText="1"/>
    </xf>
    <xf numFmtId="4" fontId="1" fillId="2" borderId="10" xfId="0" applyNumberFormat="1" applyFont="1" applyFill="1" applyBorder="1" applyAlignment="1">
      <alignment horizontal="center" vertical="center" wrapText="1"/>
    </xf>
    <xf numFmtId="4" fontId="1" fillId="2" borderId="12" xfId="0" applyNumberFormat="1" applyFont="1" applyFill="1" applyBorder="1" applyAlignment="1">
      <alignment horizontal="center" vertical="center" wrapText="1"/>
    </xf>
    <xf numFmtId="4" fontId="1" fillId="2" borderId="11" xfId="0" applyNumberFormat="1" applyFont="1" applyFill="1" applyBorder="1" applyAlignment="1">
      <alignment horizontal="center" vertical="center"/>
    </xf>
    <xf numFmtId="4" fontId="1" fillId="2" borderId="10" xfId="0" applyNumberFormat="1" applyFont="1" applyFill="1" applyBorder="1" applyAlignment="1">
      <alignment horizontal="center" vertical="center"/>
    </xf>
    <xf numFmtId="4" fontId="1" fillId="2" borderId="12" xfId="0" applyNumberFormat="1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1" fillId="2" borderId="14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</cellXfs>
  <cellStyles count="2">
    <cellStyle name="Normální" xfId="0" builtinId="0"/>
    <cellStyle name="Normální 2" xfId="1" xr:uid="{E70E2065-18C9-41F2-B134-610CA9E18A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7"/>
  <sheetViews>
    <sheetView tabSelected="1" view="pageBreakPreview" topLeftCell="A28" zoomScaleNormal="100" zoomScaleSheetLayoutView="100" workbookViewId="0">
      <selection activeCell="F51" sqref="F51"/>
    </sheetView>
  </sheetViews>
  <sheetFormatPr defaultColWidth="9.140625" defaultRowHeight="14.25" x14ac:dyDescent="0.2"/>
  <cols>
    <col min="1" max="1" width="4.28515625" style="6" customWidth="1"/>
    <col min="2" max="2" width="21" style="6" customWidth="1"/>
    <col min="3" max="3" width="9.140625" style="6"/>
    <col min="4" max="4" width="47.140625" style="6" customWidth="1"/>
    <col min="5" max="5" width="6.5703125" style="6" customWidth="1"/>
    <col min="6" max="6" width="18.28515625" style="5" customWidth="1"/>
    <col min="7" max="7" width="18.28515625" style="16" customWidth="1"/>
    <col min="8" max="8" width="14.28515625" style="6" bestFit="1" customWidth="1"/>
    <col min="9" max="9" width="12.5703125" style="28" customWidth="1"/>
    <col min="10" max="10" width="22.7109375" style="6" customWidth="1"/>
    <col min="11" max="16384" width="9.140625" style="6"/>
  </cols>
  <sheetData>
    <row r="1" spans="1:9" s="18" customFormat="1" ht="18" x14ac:dyDescent="0.25">
      <c r="A1" s="1"/>
      <c r="B1" s="10" t="s">
        <v>33</v>
      </c>
      <c r="C1" s="11"/>
      <c r="D1" s="11"/>
      <c r="E1" s="1"/>
      <c r="F1" s="1"/>
      <c r="G1" s="13"/>
      <c r="I1" s="35"/>
    </row>
    <row r="2" spans="1:9" s="18" customFormat="1" hidden="1" x14ac:dyDescent="0.2">
      <c r="A2" s="1"/>
      <c r="B2" s="1"/>
      <c r="C2" s="1"/>
      <c r="D2" s="1"/>
      <c r="E2" s="1"/>
      <c r="F2" s="1"/>
      <c r="G2" s="13"/>
      <c r="I2" s="35"/>
    </row>
    <row r="3" spans="1:9" s="18" customFormat="1" hidden="1" x14ac:dyDescent="0.2">
      <c r="A3" s="1"/>
      <c r="B3" s="1"/>
      <c r="C3" s="1"/>
      <c r="D3" s="1"/>
      <c r="E3" s="1"/>
      <c r="F3" s="1"/>
      <c r="G3" s="13"/>
      <c r="I3" s="35"/>
    </row>
    <row r="4" spans="1:9" s="18" customFormat="1" ht="15.75" thickBot="1" x14ac:dyDescent="0.3">
      <c r="A4" s="1"/>
      <c r="B4" s="2"/>
      <c r="C4" s="2"/>
      <c r="D4" s="2"/>
      <c r="E4" s="2"/>
      <c r="F4" s="2"/>
      <c r="G4" s="3" t="s">
        <v>0</v>
      </c>
      <c r="I4" s="35"/>
    </row>
    <row r="5" spans="1:9" s="18" customFormat="1" ht="15.75" thickBot="1" x14ac:dyDescent="0.3">
      <c r="A5" s="17"/>
      <c r="B5" s="12" t="s">
        <v>5</v>
      </c>
      <c r="C5" s="4" t="s">
        <v>4</v>
      </c>
      <c r="D5" s="76" t="s">
        <v>6</v>
      </c>
      <c r="E5" s="77"/>
      <c r="F5" s="4" t="s">
        <v>8</v>
      </c>
      <c r="G5" s="14" t="s">
        <v>21</v>
      </c>
      <c r="I5" s="35"/>
    </row>
    <row r="6" spans="1:9" ht="28.5" x14ac:dyDescent="0.2">
      <c r="A6" s="7"/>
      <c r="B6" s="65" t="s">
        <v>1</v>
      </c>
      <c r="C6" s="63">
        <v>10</v>
      </c>
      <c r="D6" s="22" t="s">
        <v>9</v>
      </c>
      <c r="E6" s="23">
        <v>10</v>
      </c>
      <c r="F6" s="24">
        <v>769389.74</v>
      </c>
      <c r="G6" s="73">
        <f>SUM(F6:F19)</f>
        <v>56963497.109999999</v>
      </c>
    </row>
    <row r="7" spans="1:9" ht="15" customHeight="1" x14ac:dyDescent="0.2">
      <c r="A7" s="7"/>
      <c r="B7" s="66"/>
      <c r="C7" s="64"/>
      <c r="D7" s="20" t="s">
        <v>10</v>
      </c>
      <c r="E7" s="20">
        <v>301</v>
      </c>
      <c r="F7" s="21">
        <v>38900</v>
      </c>
      <c r="G7" s="74"/>
    </row>
    <row r="8" spans="1:9" ht="15" customHeight="1" x14ac:dyDescent="0.2">
      <c r="A8" s="7"/>
      <c r="B8" s="66"/>
      <c r="C8" s="64"/>
      <c r="D8" s="20" t="s">
        <v>11</v>
      </c>
      <c r="E8" s="20">
        <v>302</v>
      </c>
      <c r="F8" s="21">
        <v>363245.06</v>
      </c>
      <c r="G8" s="74"/>
    </row>
    <row r="9" spans="1:9" ht="15" customHeight="1" x14ac:dyDescent="0.2">
      <c r="A9" s="7"/>
      <c r="B9" s="66"/>
      <c r="C9" s="64"/>
      <c r="D9" s="20" t="s">
        <v>12</v>
      </c>
      <c r="E9" s="20">
        <v>303</v>
      </c>
      <c r="F9" s="21">
        <v>696235.39</v>
      </c>
      <c r="G9" s="74"/>
    </row>
    <row r="10" spans="1:9" ht="15" customHeight="1" x14ac:dyDescent="0.2">
      <c r="A10" s="7"/>
      <c r="B10" s="66"/>
      <c r="C10" s="64"/>
      <c r="D10" s="20" t="s">
        <v>15</v>
      </c>
      <c r="E10" s="20">
        <v>305</v>
      </c>
      <c r="F10" s="21">
        <v>42687.53</v>
      </c>
      <c r="G10" s="74"/>
    </row>
    <row r="11" spans="1:9" ht="15" customHeight="1" x14ac:dyDescent="0.2">
      <c r="A11" s="7"/>
      <c r="B11" s="66"/>
      <c r="C11" s="64"/>
      <c r="D11" s="20" t="s">
        <v>27</v>
      </c>
      <c r="E11" s="20">
        <v>311</v>
      </c>
      <c r="F11" s="21">
        <v>14009023.630000001</v>
      </c>
      <c r="G11" s="74"/>
    </row>
    <row r="12" spans="1:9" ht="15" customHeight="1" x14ac:dyDescent="0.2">
      <c r="A12" s="7"/>
      <c r="B12" s="66"/>
      <c r="C12" s="64"/>
      <c r="D12" s="20" t="s">
        <v>28</v>
      </c>
      <c r="E12" s="20">
        <v>312</v>
      </c>
      <c r="F12" s="21">
        <v>9512916.8900000006</v>
      </c>
      <c r="G12" s="74"/>
    </row>
    <row r="13" spans="1:9" ht="15" customHeight="1" x14ac:dyDescent="0.2">
      <c r="A13" s="7"/>
      <c r="B13" s="66"/>
      <c r="C13" s="64"/>
      <c r="D13" s="20" t="s">
        <v>34</v>
      </c>
      <c r="E13" s="20">
        <v>314</v>
      </c>
      <c r="F13" s="21">
        <v>9653434.2400000002</v>
      </c>
      <c r="G13" s="74"/>
    </row>
    <row r="14" spans="1:9" ht="15" customHeight="1" x14ac:dyDescent="0.2">
      <c r="A14" s="7"/>
      <c r="B14" s="66"/>
      <c r="C14" s="64"/>
      <c r="D14" s="20" t="s">
        <v>29</v>
      </c>
      <c r="E14" s="20">
        <v>315</v>
      </c>
      <c r="F14" s="21">
        <v>1601675.43</v>
      </c>
      <c r="G14" s="74"/>
    </row>
    <row r="15" spans="1:9" ht="29.25" hidden="1" customHeight="1" x14ac:dyDescent="0.2">
      <c r="A15" s="7"/>
      <c r="B15" s="66"/>
      <c r="C15" s="64"/>
      <c r="D15" s="25" t="s">
        <v>22</v>
      </c>
      <c r="E15" s="20">
        <v>112</v>
      </c>
      <c r="F15" s="21"/>
      <c r="G15" s="74"/>
    </row>
    <row r="16" spans="1:9" ht="29.25" customHeight="1" x14ac:dyDescent="0.2">
      <c r="A16" s="7"/>
      <c r="B16" s="66"/>
      <c r="C16" s="64"/>
      <c r="D16" s="25" t="s">
        <v>22</v>
      </c>
      <c r="E16" s="20">
        <v>112</v>
      </c>
      <c r="F16" s="21">
        <v>2674.25</v>
      </c>
      <c r="G16" s="74"/>
    </row>
    <row r="17" spans="1:10" ht="30" customHeight="1" x14ac:dyDescent="0.2">
      <c r="A17" s="7"/>
      <c r="B17" s="66"/>
      <c r="C17" s="64"/>
      <c r="D17" s="25" t="s">
        <v>18</v>
      </c>
      <c r="E17" s="26">
        <v>113</v>
      </c>
      <c r="F17" s="27">
        <v>569900</v>
      </c>
      <c r="G17" s="74"/>
    </row>
    <row r="18" spans="1:10" ht="19.5" customHeight="1" x14ac:dyDescent="0.2">
      <c r="A18" s="7"/>
      <c r="B18" s="66"/>
      <c r="C18" s="64"/>
      <c r="D18" s="25" t="s">
        <v>26</v>
      </c>
      <c r="E18" s="26">
        <v>117</v>
      </c>
      <c r="F18" s="27">
        <v>535</v>
      </c>
      <c r="G18" s="74"/>
    </row>
    <row r="19" spans="1:10" ht="19.5" customHeight="1" thickBot="1" x14ac:dyDescent="0.25">
      <c r="A19" s="7"/>
      <c r="B19" s="39"/>
      <c r="C19" s="38"/>
      <c r="D19" s="20" t="s">
        <v>35</v>
      </c>
      <c r="E19" s="20">
        <v>31</v>
      </c>
      <c r="F19" s="27">
        <v>19702879.949999999</v>
      </c>
      <c r="G19" s="75"/>
    </row>
    <row r="20" spans="1:10" ht="28.5" x14ac:dyDescent="0.2">
      <c r="A20" s="7"/>
      <c r="B20" s="78" t="s">
        <v>2</v>
      </c>
      <c r="C20" s="81">
        <v>11</v>
      </c>
      <c r="D20" s="22" t="s">
        <v>14</v>
      </c>
      <c r="E20" s="23">
        <v>11</v>
      </c>
      <c r="F20" s="24">
        <v>5135032.5</v>
      </c>
      <c r="G20" s="73">
        <f>SUM(F20:F30)</f>
        <v>57098310.660000004</v>
      </c>
      <c r="J20" s="8"/>
    </row>
    <row r="21" spans="1:10" ht="28.5" x14ac:dyDescent="0.2">
      <c r="A21" s="7"/>
      <c r="B21" s="79"/>
      <c r="C21" s="82"/>
      <c r="D21" s="25" t="s">
        <v>25</v>
      </c>
      <c r="E21" s="26">
        <v>21</v>
      </c>
      <c r="F21" s="27">
        <v>16.03</v>
      </c>
      <c r="G21" s="74"/>
      <c r="J21" s="8"/>
    </row>
    <row r="22" spans="1:10" ht="14.25" customHeight="1" x14ac:dyDescent="0.2">
      <c r="A22" s="7"/>
      <c r="B22" s="80"/>
      <c r="C22" s="83"/>
      <c r="D22" s="20" t="s">
        <v>13</v>
      </c>
      <c r="E22" s="20">
        <v>300</v>
      </c>
      <c r="F22" s="21">
        <v>30760.32</v>
      </c>
      <c r="G22" s="74"/>
      <c r="J22" s="8"/>
    </row>
    <row r="23" spans="1:10" ht="14.25" customHeight="1" x14ac:dyDescent="0.2">
      <c r="A23" s="7"/>
      <c r="B23" s="80"/>
      <c r="C23" s="83"/>
      <c r="D23" s="20" t="s">
        <v>10</v>
      </c>
      <c r="E23" s="20">
        <v>301</v>
      </c>
      <c r="F23" s="21">
        <v>47302967.509999998</v>
      </c>
      <c r="G23" s="74"/>
      <c r="J23" s="8"/>
    </row>
    <row r="24" spans="1:10" ht="14.25" customHeight="1" x14ac:dyDescent="0.2">
      <c r="A24" s="7"/>
      <c r="B24" s="80"/>
      <c r="C24" s="83"/>
      <c r="D24" s="20" t="s">
        <v>11</v>
      </c>
      <c r="E24" s="20">
        <v>302</v>
      </c>
      <c r="F24" s="21">
        <v>567556.82999999996</v>
      </c>
      <c r="G24" s="74"/>
      <c r="J24" s="8"/>
    </row>
    <row r="25" spans="1:10" ht="14.25" customHeight="1" x14ac:dyDescent="0.2">
      <c r="A25" s="7"/>
      <c r="B25" s="80"/>
      <c r="C25" s="83"/>
      <c r="D25" s="20" t="s">
        <v>12</v>
      </c>
      <c r="E25" s="20">
        <v>303</v>
      </c>
      <c r="F25" s="21"/>
      <c r="G25" s="74"/>
      <c r="J25" s="8"/>
    </row>
    <row r="26" spans="1:10" ht="15" customHeight="1" x14ac:dyDescent="0.2">
      <c r="A26" s="7"/>
      <c r="B26" s="32"/>
      <c r="C26" s="33"/>
      <c r="D26" s="20" t="s">
        <v>27</v>
      </c>
      <c r="E26" s="20">
        <v>311</v>
      </c>
      <c r="F26" s="21">
        <v>2208671.0299999998</v>
      </c>
      <c r="G26" s="74"/>
      <c r="H26" s="8"/>
      <c r="J26" s="8"/>
    </row>
    <row r="27" spans="1:10" ht="15" customHeight="1" x14ac:dyDescent="0.2">
      <c r="A27" s="7"/>
      <c r="B27" s="32"/>
      <c r="C27" s="33"/>
      <c r="D27" s="20" t="s">
        <v>28</v>
      </c>
      <c r="E27" s="20">
        <v>312</v>
      </c>
      <c r="F27" s="21">
        <v>1774036.36</v>
      </c>
      <c r="G27" s="74"/>
      <c r="J27" s="8"/>
    </row>
    <row r="28" spans="1:10" ht="15" customHeight="1" x14ac:dyDescent="0.2">
      <c r="A28" s="7"/>
      <c r="B28" s="32"/>
      <c r="C28" s="33"/>
      <c r="D28" s="20" t="s">
        <v>34</v>
      </c>
      <c r="E28" s="20">
        <v>314</v>
      </c>
      <c r="F28" s="21">
        <v>43769.45</v>
      </c>
      <c r="G28" s="74"/>
      <c r="J28" s="8"/>
    </row>
    <row r="29" spans="1:10" ht="15.75" customHeight="1" x14ac:dyDescent="0.2">
      <c r="A29" s="7"/>
      <c r="B29" s="32"/>
      <c r="C29" s="33"/>
      <c r="D29" s="20" t="s">
        <v>29</v>
      </c>
      <c r="E29" s="20">
        <v>315</v>
      </c>
      <c r="F29" s="21">
        <v>7308.64</v>
      </c>
      <c r="G29" s="74"/>
      <c r="J29" s="8"/>
    </row>
    <row r="30" spans="1:10" ht="15.75" customHeight="1" thickBot="1" x14ac:dyDescent="0.25">
      <c r="A30" s="7"/>
      <c r="B30" s="32"/>
      <c r="C30" s="33"/>
      <c r="D30" s="20" t="s">
        <v>35</v>
      </c>
      <c r="E30" s="20">
        <v>31</v>
      </c>
      <c r="F30" s="21">
        <v>28191.99</v>
      </c>
      <c r="G30" s="75"/>
      <c r="J30" s="8"/>
    </row>
    <row r="31" spans="1:10" ht="30" customHeight="1" x14ac:dyDescent="0.2">
      <c r="A31" s="7"/>
      <c r="B31" s="65" t="s">
        <v>23</v>
      </c>
      <c r="C31" s="63">
        <v>12</v>
      </c>
      <c r="D31" s="22" t="s">
        <v>32</v>
      </c>
      <c r="E31" s="40">
        <v>12</v>
      </c>
      <c r="F31" s="41">
        <f>70063056.33+3200000</f>
        <v>73263056.329999998</v>
      </c>
      <c r="G31" s="70">
        <f>SUM(F31:F39)</f>
        <v>111376252.37</v>
      </c>
      <c r="J31" s="8"/>
    </row>
    <row r="32" spans="1:10" ht="14.25" customHeight="1" x14ac:dyDescent="0.2">
      <c r="A32" s="7"/>
      <c r="B32" s="66"/>
      <c r="C32" s="64"/>
      <c r="D32" s="20" t="s">
        <v>10</v>
      </c>
      <c r="E32" s="20">
        <v>301</v>
      </c>
      <c r="F32" s="21">
        <v>3929280.45</v>
      </c>
      <c r="G32" s="71"/>
      <c r="J32" s="8"/>
    </row>
    <row r="33" spans="1:13" ht="14.25" customHeight="1" x14ac:dyDescent="0.2">
      <c r="A33" s="7"/>
      <c r="B33" s="66"/>
      <c r="C33" s="64"/>
      <c r="D33" s="20" t="s">
        <v>11</v>
      </c>
      <c r="E33" s="20">
        <v>302</v>
      </c>
      <c r="F33" s="21"/>
      <c r="G33" s="71"/>
      <c r="J33" s="8"/>
    </row>
    <row r="34" spans="1:13" ht="15" customHeight="1" x14ac:dyDescent="0.2">
      <c r="A34" s="7"/>
      <c r="B34" s="66"/>
      <c r="C34" s="64"/>
      <c r="D34" s="20" t="s">
        <v>12</v>
      </c>
      <c r="E34" s="20">
        <v>303</v>
      </c>
      <c r="F34" s="21">
        <v>30090755.780000001</v>
      </c>
      <c r="G34" s="71"/>
    </row>
    <row r="35" spans="1:13" ht="15" customHeight="1" x14ac:dyDescent="0.2">
      <c r="A35" s="7"/>
      <c r="B35" s="66"/>
      <c r="C35" s="64"/>
      <c r="D35" s="20" t="s">
        <v>15</v>
      </c>
      <c r="E35" s="20">
        <v>305</v>
      </c>
      <c r="F35" s="21"/>
      <c r="G35" s="71"/>
    </row>
    <row r="36" spans="1:13" ht="15" customHeight="1" x14ac:dyDescent="0.2">
      <c r="A36" s="7"/>
      <c r="B36" s="66"/>
      <c r="C36" s="64"/>
      <c r="D36" s="20" t="s">
        <v>27</v>
      </c>
      <c r="E36" s="20">
        <v>311</v>
      </c>
      <c r="F36" s="21">
        <v>1545398.03</v>
      </c>
      <c r="G36" s="71"/>
    </row>
    <row r="37" spans="1:13" ht="15" customHeight="1" x14ac:dyDescent="0.2">
      <c r="A37" s="7"/>
      <c r="B37" s="66"/>
      <c r="C37" s="64"/>
      <c r="D37" s="20" t="s">
        <v>28</v>
      </c>
      <c r="E37" s="20">
        <v>312</v>
      </c>
      <c r="F37" s="21">
        <v>1484166.5</v>
      </c>
      <c r="G37" s="71"/>
    </row>
    <row r="38" spans="1:13" ht="15" customHeight="1" x14ac:dyDescent="0.2">
      <c r="A38" s="7"/>
      <c r="B38" s="66"/>
      <c r="C38" s="64"/>
      <c r="D38" s="20" t="s">
        <v>34</v>
      </c>
      <c r="E38" s="20">
        <v>314</v>
      </c>
      <c r="F38" s="21">
        <v>608865.51</v>
      </c>
      <c r="G38" s="71"/>
    </row>
    <row r="39" spans="1:13" ht="15" customHeight="1" thickBot="1" x14ac:dyDescent="0.25">
      <c r="A39" s="7"/>
      <c r="B39" s="84"/>
      <c r="C39" s="85"/>
      <c r="D39" s="20" t="s">
        <v>29</v>
      </c>
      <c r="E39" s="20">
        <v>315</v>
      </c>
      <c r="F39" s="21">
        <v>454729.77</v>
      </c>
      <c r="G39" s="72"/>
    </row>
    <row r="40" spans="1:13" ht="28.5" x14ac:dyDescent="0.2">
      <c r="A40" s="7"/>
      <c r="B40" s="67" t="s">
        <v>3</v>
      </c>
      <c r="C40" s="63">
        <v>13</v>
      </c>
      <c r="D40" s="22" t="s">
        <v>16</v>
      </c>
      <c r="E40" s="23">
        <v>13</v>
      </c>
      <c r="F40" s="24">
        <v>876875.14</v>
      </c>
      <c r="G40" s="70">
        <f>SUM(F40:F50)</f>
        <v>5370295.5200000005</v>
      </c>
      <c r="I40" s="30"/>
      <c r="J40" s="8"/>
      <c r="M40" s="19"/>
    </row>
    <row r="41" spans="1:13" ht="14.25" customHeight="1" x14ac:dyDescent="0.2">
      <c r="A41" s="7"/>
      <c r="B41" s="68"/>
      <c r="C41" s="64"/>
      <c r="D41" s="20" t="s">
        <v>10</v>
      </c>
      <c r="E41" s="20">
        <v>301</v>
      </c>
      <c r="F41" s="21">
        <v>1469393.08</v>
      </c>
      <c r="G41" s="71"/>
      <c r="J41" s="8"/>
    </row>
    <row r="42" spans="1:13" ht="14.25" customHeight="1" x14ac:dyDescent="0.2">
      <c r="A42" s="7"/>
      <c r="B42" s="68"/>
      <c r="C42" s="64"/>
      <c r="D42" s="20" t="s">
        <v>11</v>
      </c>
      <c r="E42" s="20">
        <v>302</v>
      </c>
      <c r="F42" s="21">
        <v>1155.9000000000001</v>
      </c>
      <c r="G42" s="71"/>
      <c r="J42" s="8"/>
    </row>
    <row r="43" spans="1:13" ht="14.25" customHeight="1" x14ac:dyDescent="0.2">
      <c r="A43" s="7"/>
      <c r="B43" s="68"/>
      <c r="C43" s="64"/>
      <c r="D43" s="20" t="s">
        <v>12</v>
      </c>
      <c r="E43" s="20">
        <v>303</v>
      </c>
      <c r="F43" s="21">
        <v>391296.48</v>
      </c>
      <c r="G43" s="71"/>
      <c r="J43" s="8"/>
    </row>
    <row r="44" spans="1:13" ht="29.25" customHeight="1" x14ac:dyDescent="0.2">
      <c r="A44" s="7"/>
      <c r="B44" s="68"/>
      <c r="C44" s="64"/>
      <c r="D44" s="25" t="s">
        <v>31</v>
      </c>
      <c r="E44" s="20">
        <v>308</v>
      </c>
      <c r="F44" s="21"/>
      <c r="G44" s="71"/>
      <c r="J44" s="8"/>
    </row>
    <row r="45" spans="1:13" ht="29.25" customHeight="1" x14ac:dyDescent="0.2">
      <c r="A45" s="7"/>
      <c r="B45" s="68"/>
      <c r="C45" s="64"/>
      <c r="D45" s="44" t="s">
        <v>30</v>
      </c>
      <c r="E45" s="45">
        <v>309</v>
      </c>
      <c r="F45" s="21">
        <v>6700</v>
      </c>
      <c r="G45" s="71"/>
      <c r="J45" s="8"/>
    </row>
    <row r="46" spans="1:13" ht="15" customHeight="1" x14ac:dyDescent="0.2">
      <c r="A46" s="7"/>
      <c r="B46" s="68"/>
      <c r="C46" s="64"/>
      <c r="D46" s="20" t="s">
        <v>27</v>
      </c>
      <c r="E46" s="20">
        <v>311</v>
      </c>
      <c r="F46" s="21">
        <v>591810.6</v>
      </c>
      <c r="G46" s="71"/>
      <c r="J46" s="8"/>
    </row>
    <row r="47" spans="1:13" ht="15" customHeight="1" x14ac:dyDescent="0.2">
      <c r="A47" s="7"/>
      <c r="B47" s="68"/>
      <c r="C47" s="64"/>
      <c r="D47" s="20" t="s">
        <v>28</v>
      </c>
      <c r="E47" s="20">
        <v>312</v>
      </c>
      <c r="F47" s="21">
        <v>620631.56999999995</v>
      </c>
      <c r="G47" s="71"/>
      <c r="J47" s="8"/>
    </row>
    <row r="48" spans="1:13" ht="15" customHeight="1" x14ac:dyDescent="0.2">
      <c r="A48" s="7"/>
      <c r="B48" s="68"/>
      <c r="C48" s="64"/>
      <c r="D48" s="20" t="s">
        <v>34</v>
      </c>
      <c r="E48" s="20">
        <v>314</v>
      </c>
      <c r="F48" s="21">
        <v>1217502.46</v>
      </c>
      <c r="G48" s="71"/>
      <c r="J48" s="8"/>
    </row>
    <row r="49" spans="1:17" ht="15.75" customHeight="1" x14ac:dyDescent="0.2">
      <c r="A49" s="7"/>
      <c r="B49" s="68"/>
      <c r="C49" s="64"/>
      <c r="D49" s="20" t="s">
        <v>29</v>
      </c>
      <c r="E49" s="20">
        <v>315</v>
      </c>
      <c r="F49" s="21">
        <v>166161.4</v>
      </c>
      <c r="G49" s="71"/>
      <c r="J49" s="8"/>
      <c r="Q49" s="19"/>
    </row>
    <row r="50" spans="1:17" ht="15.75" customHeight="1" thickBot="1" x14ac:dyDescent="0.25">
      <c r="A50" s="7"/>
      <c r="B50" s="69"/>
      <c r="C50" s="36"/>
      <c r="D50" s="20" t="s">
        <v>35</v>
      </c>
      <c r="E50" s="42">
        <v>31</v>
      </c>
      <c r="F50" s="43">
        <v>28768.89</v>
      </c>
      <c r="G50" s="72"/>
      <c r="J50" s="8"/>
      <c r="Q50" s="19"/>
    </row>
    <row r="51" spans="1:17" ht="28.5" x14ac:dyDescent="0.2">
      <c r="A51" s="7"/>
      <c r="B51" s="65" t="s">
        <v>36</v>
      </c>
      <c r="C51" s="63">
        <v>14</v>
      </c>
      <c r="D51" s="22" t="s">
        <v>17</v>
      </c>
      <c r="E51" s="23">
        <v>14</v>
      </c>
      <c r="F51" s="24">
        <v>416096.3</v>
      </c>
      <c r="G51" s="61">
        <f>SUM(F51:F61)</f>
        <v>14608173.75</v>
      </c>
      <c r="J51" s="8"/>
    </row>
    <row r="52" spans="1:17" ht="14.25" customHeight="1" x14ac:dyDescent="0.2">
      <c r="A52" s="7"/>
      <c r="B52" s="66"/>
      <c r="C52" s="64"/>
      <c r="D52" s="20" t="s">
        <v>13</v>
      </c>
      <c r="E52" s="20">
        <v>300</v>
      </c>
      <c r="F52" s="21">
        <v>3271789.84</v>
      </c>
      <c r="G52" s="62"/>
      <c r="J52" s="8"/>
    </row>
    <row r="53" spans="1:17" ht="14.25" customHeight="1" x14ac:dyDescent="0.2">
      <c r="A53" s="7"/>
      <c r="B53" s="66"/>
      <c r="C53" s="64"/>
      <c r="D53" s="20" t="s">
        <v>10</v>
      </c>
      <c r="E53" s="20">
        <v>301</v>
      </c>
      <c r="F53" s="21">
        <v>5511000</v>
      </c>
      <c r="G53" s="62"/>
      <c r="J53" s="8"/>
    </row>
    <row r="54" spans="1:17" ht="14.25" customHeight="1" x14ac:dyDescent="0.2">
      <c r="A54" s="7"/>
      <c r="B54" s="66"/>
      <c r="C54" s="64"/>
      <c r="D54" s="20" t="s">
        <v>11</v>
      </c>
      <c r="E54" s="20">
        <v>302</v>
      </c>
      <c r="F54" s="21">
        <f>27171.09+362877</f>
        <v>390048.09</v>
      </c>
      <c r="G54" s="62"/>
      <c r="J54" s="8"/>
    </row>
    <row r="55" spans="1:17" ht="14.25" customHeight="1" x14ac:dyDescent="0.2">
      <c r="A55" s="7"/>
      <c r="B55" s="66"/>
      <c r="C55" s="64"/>
      <c r="D55" s="20" t="s">
        <v>12</v>
      </c>
      <c r="E55" s="20">
        <v>303</v>
      </c>
      <c r="F55" s="21">
        <v>3920</v>
      </c>
      <c r="G55" s="62"/>
      <c r="J55" s="31"/>
    </row>
    <row r="56" spans="1:17" ht="14.25" hidden="1" customHeight="1" x14ac:dyDescent="0.2">
      <c r="A56" s="7"/>
      <c r="B56" s="66"/>
      <c r="C56" s="64"/>
      <c r="D56" s="20" t="s">
        <v>15</v>
      </c>
      <c r="E56" s="20">
        <v>305</v>
      </c>
      <c r="F56" s="21"/>
      <c r="G56" s="62"/>
    </row>
    <row r="57" spans="1:17" ht="15" hidden="1" customHeight="1" x14ac:dyDescent="0.2">
      <c r="A57" s="7"/>
      <c r="B57" s="66"/>
      <c r="C57" s="64"/>
      <c r="D57" s="20" t="s">
        <v>19</v>
      </c>
      <c r="E57" s="20">
        <v>999</v>
      </c>
      <c r="F57" s="21"/>
      <c r="G57" s="62"/>
    </row>
    <row r="58" spans="1:17" ht="15.75" hidden="1" customHeight="1" x14ac:dyDescent="0.2">
      <c r="A58" s="7"/>
      <c r="B58" s="66"/>
      <c r="C58" s="64"/>
      <c r="D58" s="20" t="s">
        <v>20</v>
      </c>
      <c r="E58" s="20">
        <v>0</v>
      </c>
      <c r="F58" s="21"/>
      <c r="G58" s="62"/>
      <c r="H58" s="8"/>
    </row>
    <row r="59" spans="1:17" ht="15.75" customHeight="1" x14ac:dyDescent="0.2">
      <c r="A59" s="7"/>
      <c r="B59" s="66"/>
      <c r="C59" s="64"/>
      <c r="D59" s="20" t="s">
        <v>27</v>
      </c>
      <c r="E59" s="20">
        <v>311</v>
      </c>
      <c r="F59" s="21">
        <f>4563104.65+388194.02</f>
        <v>4951298.67</v>
      </c>
      <c r="G59" s="62"/>
      <c r="H59" s="8"/>
      <c r="J59" s="8"/>
    </row>
    <row r="60" spans="1:17" ht="15.75" customHeight="1" thickBot="1" x14ac:dyDescent="0.25">
      <c r="A60" s="7"/>
      <c r="B60" s="66"/>
      <c r="C60" s="64"/>
      <c r="D60" s="20" t="s">
        <v>34</v>
      </c>
      <c r="E60" s="20">
        <v>314</v>
      </c>
      <c r="F60" s="21">
        <v>64020.85</v>
      </c>
      <c r="G60" s="62"/>
      <c r="H60" s="8"/>
    </row>
    <row r="61" spans="1:17" ht="15" hidden="1" customHeight="1" thickBot="1" x14ac:dyDescent="0.25">
      <c r="A61" s="7"/>
      <c r="B61" s="34"/>
      <c r="C61" s="37"/>
      <c r="D61" s="20" t="s">
        <v>24</v>
      </c>
      <c r="E61" s="20">
        <v>21</v>
      </c>
      <c r="F61" s="21"/>
      <c r="G61" s="62"/>
      <c r="H61" s="8"/>
    </row>
    <row r="62" spans="1:17" ht="30" customHeight="1" thickBot="1" x14ac:dyDescent="0.25">
      <c r="A62" s="7"/>
      <c r="B62" s="46" t="s">
        <v>7</v>
      </c>
      <c r="C62" s="47"/>
      <c r="D62" s="47"/>
      <c r="E62" s="47"/>
      <c r="F62" s="48"/>
      <c r="G62" s="49">
        <f>SUM(G6:G61)</f>
        <v>245416529.41000003</v>
      </c>
      <c r="H62" s="50"/>
    </row>
    <row r="63" spans="1:17" ht="16.5" customHeight="1" x14ac:dyDescent="0.2">
      <c r="A63" s="5"/>
      <c r="B63" s="59"/>
      <c r="C63" s="60"/>
      <c r="D63" s="60"/>
      <c r="E63" s="60"/>
      <c r="F63" s="60"/>
      <c r="G63" s="60"/>
      <c r="H63" s="9"/>
      <c r="I63" s="29"/>
      <c r="J63" s="9"/>
      <c r="K63" s="9"/>
      <c r="L63" s="9"/>
    </row>
    <row r="64" spans="1:17" ht="19.149999999999999" customHeight="1" x14ac:dyDescent="0.2">
      <c r="A64" s="5"/>
      <c r="B64" s="58" t="s">
        <v>37</v>
      </c>
      <c r="C64" s="58"/>
      <c r="D64" s="58"/>
      <c r="E64" s="58"/>
      <c r="F64" s="58"/>
      <c r="G64" s="51">
        <v>-3200000</v>
      </c>
    </row>
    <row r="65" spans="1:9" s="56" customFormat="1" ht="31.15" customHeight="1" thickBot="1" x14ac:dyDescent="0.3">
      <c r="A65" s="52"/>
      <c r="B65" s="53" t="s">
        <v>38</v>
      </c>
      <c r="C65" s="53"/>
      <c r="D65" s="54"/>
      <c r="E65" s="53"/>
      <c r="F65" s="53"/>
      <c r="G65" s="55">
        <f>SUM(G62,G64)</f>
        <v>242216529.41000003</v>
      </c>
      <c r="I65" s="57"/>
    </row>
    <row r="66" spans="1:9" ht="15" thickTop="1" x14ac:dyDescent="0.2">
      <c r="G66" s="15"/>
    </row>
    <row r="67" spans="1:9" x14ac:dyDescent="0.2">
      <c r="D67" s="19"/>
    </row>
  </sheetData>
  <mergeCells count="18">
    <mergeCell ref="D5:E5"/>
    <mergeCell ref="B20:B25"/>
    <mergeCell ref="C20:C25"/>
    <mergeCell ref="B31:B39"/>
    <mergeCell ref="C31:C39"/>
    <mergeCell ref="G31:G39"/>
    <mergeCell ref="C6:C18"/>
    <mergeCell ref="B6:B18"/>
    <mergeCell ref="G20:G30"/>
    <mergeCell ref="G40:G50"/>
    <mergeCell ref="G6:G19"/>
    <mergeCell ref="B64:F64"/>
    <mergeCell ref="B63:G63"/>
    <mergeCell ref="G51:G61"/>
    <mergeCell ref="C40:C49"/>
    <mergeCell ref="C51:C60"/>
    <mergeCell ref="B51:B60"/>
    <mergeCell ref="B40:B50"/>
  </mergeCells>
  <pageMargins left="0.70866141732283472" right="0.70866141732283472" top="0.78740157480314965" bottom="0.78740157480314965" header="0.31496062992125984" footer="0.31496062992125984"/>
  <pageSetup paperSize="9" scale="68" firstPageNumber="52" orientation="portrait" useFirstPageNumber="1" r:id="rId1"/>
  <headerFooter>
    <oddFooter>&amp;L&amp;"-,Kurzíva"Zastupitelstvo Olomouckého kraje 23.6. 2025
5.2. - Rozpočet Olomouckého kraje 2024 - závěrečný účet
Příloha č. 9: Finanční vypořádání příspěvkových organizací za rok 2024&amp;R&amp;"-,Kurzíva"Strana &amp;P (celkem 282)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FV PO</vt:lpstr>
      <vt:lpstr>'FV PO'!Oblast_tisku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</dc:creator>
  <cp:lastModifiedBy>Vítková Petra</cp:lastModifiedBy>
  <cp:lastPrinted>2025-06-02T14:08:55Z</cp:lastPrinted>
  <dcterms:created xsi:type="dcterms:W3CDTF">2017-02-06T09:07:48Z</dcterms:created>
  <dcterms:modified xsi:type="dcterms:W3CDTF">2025-06-02T14:09:16Z</dcterms:modified>
</cp:coreProperties>
</file>