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3B3C94CA-0B3B-4837-8505-ADCA76B6F40D}" xr6:coauthVersionLast="47" xr6:coauthVersionMax="47" xr10:uidLastSave="{00000000-0000-0000-0000-000000000000}"/>
  <bookViews>
    <workbookView xWindow="-120" yWindow="-120" windowWidth="29040" windowHeight="15840" activeTab="12" xr2:uid="{0764A314-4F3A-4467-A28A-9ABD7538DEF7}"/>
  </bookViews>
  <sheets>
    <sheet name="Rekapitulace dle oblasti" sheetId="1" r:id="rId1"/>
    <sheet name="1025" sheetId="2" r:id="rId2"/>
    <sheet name="1026" sheetId="3" r:id="rId3"/>
    <sheet name="1043" sheetId="4" r:id="rId4"/>
    <sheet name="1113" sheetId="5" r:id="rId5"/>
    <sheet name="1142" sheetId="6" r:id="rId6"/>
    <sheet name="1175" sheetId="7" r:id="rId7"/>
    <sheet name="1225" sheetId="8" r:id="rId8"/>
    <sheet name="1226" sheetId="9" r:id="rId9"/>
    <sheet name="1314" sheetId="10" r:id="rId10"/>
    <sheet name="1315" sheetId="11" r:id="rId11"/>
    <sheet name="1407" sheetId="12" r:id="rId12"/>
    <sheet name="1408" sheetId="13" r:id="rId13"/>
  </sheets>
  <definedNames>
    <definedName name="A" localSheetId="0">'Rekapitulace dle oblasti'!$A$64600</definedName>
    <definedName name="A">#REF!</definedName>
    <definedName name="názvy.tisku" localSheetId="0">#REF!</definedName>
    <definedName name="názvy.tisku">#REF!</definedName>
    <definedName name="_xlnm.Print_Area" localSheetId="1">'1025'!$A$1:$I$53</definedName>
    <definedName name="_xlnm.Print_Area" localSheetId="2">'1026'!$A$1:$I$53</definedName>
    <definedName name="_xlnm.Print_Area" localSheetId="3">'1043'!$A$1:$I$53</definedName>
    <definedName name="_xlnm.Print_Area" localSheetId="4">'1113'!$A$1:$I$53</definedName>
    <definedName name="_xlnm.Print_Area" localSheetId="5">'1142'!$A$1:$I$53</definedName>
    <definedName name="_xlnm.Print_Area" localSheetId="6">'1175'!$A$1:$I$53</definedName>
    <definedName name="_xlnm.Print_Area" localSheetId="7">'1225'!$A$1:$I$53</definedName>
    <definedName name="_xlnm.Print_Area" localSheetId="8">'1226'!$A$1:$I$53</definedName>
    <definedName name="_xlnm.Print_Area" localSheetId="9">'1314'!$A$1:$I$53</definedName>
    <definedName name="_xlnm.Print_Area" localSheetId="10">'1315'!$A$1:$I$53</definedName>
    <definedName name="_xlnm.Print_Area" localSheetId="11">'1407'!$A$1:$I$53</definedName>
    <definedName name="_xlnm.Print_Area" localSheetId="12">'1408'!$A$1:$I$53</definedName>
    <definedName name="_xlnm.Print_Area" localSheetId="0">'Rekapitulace dle oblasti'!$A$1:$M$36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1" l="1"/>
  <c r="G29" i="10"/>
  <c r="G29" i="9"/>
  <c r="G29" i="7"/>
  <c r="G29" i="6"/>
  <c r="G29" i="4"/>
  <c r="L24" i="1"/>
  <c r="K24" i="1"/>
  <c r="J24" i="1"/>
  <c r="I24" i="1"/>
  <c r="H24" i="1"/>
  <c r="G24" i="1"/>
  <c r="F24" i="1"/>
  <c r="E24" i="1"/>
  <c r="I42" i="13"/>
  <c r="I41" i="13"/>
  <c r="I39" i="13"/>
  <c r="I38" i="13"/>
  <c r="I35" i="13"/>
  <c r="G20" i="13"/>
  <c r="G21" i="13" s="1"/>
  <c r="H20" i="13" l="1"/>
  <c r="H21" i="13" s="1"/>
  <c r="G27" i="13"/>
  <c r="F53" i="13"/>
  <c r="I20" i="13"/>
  <c r="I21" i="13" s="1"/>
  <c r="I36" i="13"/>
  <c r="G53" i="13"/>
  <c r="H53" i="13"/>
  <c r="I37" i="13"/>
  <c r="I40" i="13"/>
  <c r="E53" i="13"/>
  <c r="I53" i="13"/>
  <c r="G54" i="13"/>
  <c r="L23" i="1" l="1"/>
  <c r="K23" i="1"/>
  <c r="J23" i="1"/>
  <c r="I23" i="1"/>
  <c r="H23" i="1"/>
  <c r="G23" i="1"/>
  <c r="F23" i="1"/>
  <c r="E23" i="1"/>
  <c r="I42" i="12"/>
  <c r="I41" i="12"/>
  <c r="I40" i="12"/>
  <c r="I39" i="12"/>
  <c r="I38" i="12"/>
  <c r="I37" i="12"/>
  <c r="I36" i="12"/>
  <c r="I35" i="12"/>
  <c r="G20" i="12"/>
  <c r="G21" i="12" s="1"/>
  <c r="F53" i="12" l="1"/>
  <c r="H20" i="12"/>
  <c r="H21" i="12" s="1"/>
  <c r="G27" i="12"/>
  <c r="G53" i="12"/>
  <c r="H53" i="12"/>
  <c r="I20" i="12"/>
  <c r="I21" i="12" s="1"/>
  <c r="E53" i="12"/>
  <c r="I53" i="12"/>
  <c r="G54" i="12"/>
  <c r="L22" i="1" l="1"/>
  <c r="K22" i="1"/>
  <c r="J22" i="1"/>
  <c r="I22" i="1"/>
  <c r="H22" i="1"/>
  <c r="G22" i="1"/>
  <c r="F22" i="1"/>
  <c r="E22" i="1"/>
  <c r="F53" i="11"/>
  <c r="I42" i="11"/>
  <c r="I41" i="11"/>
  <c r="I39" i="11"/>
  <c r="I37" i="11"/>
  <c r="I36" i="11"/>
  <c r="I35" i="11"/>
  <c r="H20" i="11"/>
  <c r="H21" i="11" s="1"/>
  <c r="H53" i="11" l="1"/>
  <c r="G20" i="11"/>
  <c r="G21" i="11" s="1"/>
  <c r="I20" i="11"/>
  <c r="I21" i="11" s="1"/>
  <c r="G27" i="11"/>
  <c r="G53" i="11"/>
  <c r="I38" i="11"/>
  <c r="I40" i="11"/>
  <c r="E53" i="11"/>
  <c r="I53" i="11"/>
  <c r="G54" i="11"/>
  <c r="L21" i="1" l="1"/>
  <c r="K21" i="1"/>
  <c r="J21" i="1"/>
  <c r="I21" i="1"/>
  <c r="H21" i="1"/>
  <c r="G21" i="1"/>
  <c r="F21" i="1"/>
  <c r="E21" i="1"/>
  <c r="H53" i="10"/>
  <c r="I42" i="10"/>
  <c r="I41" i="10"/>
  <c r="I40" i="10"/>
  <c r="I39" i="10"/>
  <c r="I38" i="10"/>
  <c r="I35" i="10"/>
  <c r="G27" i="10"/>
  <c r="G20" i="10"/>
  <c r="G21" i="10" s="1"/>
  <c r="H20" i="10" l="1"/>
  <c r="H21" i="10" s="1"/>
  <c r="I53" i="10"/>
  <c r="F53" i="10"/>
  <c r="I20" i="10"/>
  <c r="I21" i="10" s="1"/>
  <c r="G53" i="10"/>
  <c r="I36" i="10"/>
  <c r="I37" i="10"/>
  <c r="E53" i="10"/>
  <c r="G54" i="10"/>
  <c r="L20" i="1" l="1"/>
  <c r="K20" i="1"/>
  <c r="J20" i="1"/>
  <c r="I20" i="1"/>
  <c r="H20" i="1"/>
  <c r="G20" i="1"/>
  <c r="F20" i="1"/>
  <c r="E20" i="1"/>
  <c r="I42" i="9"/>
  <c r="I41" i="9"/>
  <c r="I38" i="9"/>
  <c r="I35" i="9"/>
  <c r="G20" i="9"/>
  <c r="G21" i="9" s="1"/>
  <c r="I20" i="9"/>
  <c r="I21" i="9" s="1"/>
  <c r="I39" i="9" l="1"/>
  <c r="G27" i="9"/>
  <c r="I40" i="9"/>
  <c r="F53" i="9"/>
  <c r="I37" i="9"/>
  <c r="G53" i="9"/>
  <c r="H20" i="9"/>
  <c r="H21" i="9" s="1"/>
  <c r="H53" i="9"/>
  <c r="I36" i="9"/>
  <c r="E53" i="9"/>
  <c r="I53" i="9"/>
  <c r="G54" i="9"/>
  <c r="L19" i="1" l="1"/>
  <c r="K19" i="1"/>
  <c r="J19" i="1"/>
  <c r="I19" i="1"/>
  <c r="H19" i="1"/>
  <c r="G19" i="1"/>
  <c r="F19" i="1"/>
  <c r="E19" i="1"/>
  <c r="I42" i="8"/>
  <c r="I41" i="8"/>
  <c r="I39" i="8"/>
  <c r="I38" i="8"/>
  <c r="I35" i="8"/>
  <c r="G27" i="8"/>
  <c r="G20" i="8"/>
  <c r="G21" i="8" s="1"/>
  <c r="I20" i="8"/>
  <c r="I21" i="8" s="1"/>
  <c r="I40" i="8" l="1"/>
  <c r="F53" i="8"/>
  <c r="I37" i="8"/>
  <c r="G53" i="8"/>
  <c r="H20" i="8"/>
  <c r="H21" i="8" s="1"/>
  <c r="H53" i="8"/>
  <c r="I36" i="8"/>
  <c r="E53" i="8"/>
  <c r="I53" i="8"/>
  <c r="G54" i="8"/>
  <c r="L18" i="1" l="1"/>
  <c r="K18" i="1"/>
  <c r="J18" i="1"/>
  <c r="I18" i="1"/>
  <c r="H18" i="1"/>
  <c r="G18" i="1"/>
  <c r="F18" i="1"/>
  <c r="E18" i="1"/>
  <c r="I42" i="7"/>
  <c r="I41" i="7"/>
  <c r="I39" i="7"/>
  <c r="I38" i="7"/>
  <c r="I35" i="7"/>
  <c r="I20" i="7"/>
  <c r="I21" i="7" s="1"/>
  <c r="G20" i="7"/>
  <c r="G21" i="7" s="1"/>
  <c r="G27" i="7" l="1"/>
  <c r="F53" i="7"/>
  <c r="I36" i="7"/>
  <c r="G53" i="7"/>
  <c r="H20" i="7"/>
  <c r="H21" i="7" s="1"/>
  <c r="H53" i="7"/>
  <c r="I37" i="7"/>
  <c r="I40" i="7"/>
  <c r="E53" i="7"/>
  <c r="I53" i="7"/>
  <c r="G54" i="7"/>
  <c r="L17" i="1" l="1"/>
  <c r="K17" i="1"/>
  <c r="J17" i="1"/>
  <c r="I17" i="1"/>
  <c r="H17" i="1"/>
  <c r="G17" i="1"/>
  <c r="F17" i="1"/>
  <c r="E17" i="1"/>
  <c r="H53" i="6"/>
  <c r="I42" i="6"/>
  <c r="I41" i="6"/>
  <c r="I39" i="6"/>
  <c r="I38" i="6"/>
  <c r="I35" i="6"/>
  <c r="G27" i="6"/>
  <c r="G20" i="6"/>
  <c r="G21" i="6" s="1"/>
  <c r="I53" i="6" l="1"/>
  <c r="I20" i="6"/>
  <c r="I21" i="6" s="1"/>
  <c r="I36" i="6"/>
  <c r="F53" i="6"/>
  <c r="I37" i="6"/>
  <c r="I40" i="6"/>
  <c r="G53" i="6"/>
  <c r="H20" i="6"/>
  <c r="H21" i="6" s="1"/>
  <c r="E53" i="6"/>
  <c r="G54" i="6"/>
  <c r="L16" i="1" l="1"/>
  <c r="K16" i="1"/>
  <c r="J16" i="1"/>
  <c r="I16" i="1"/>
  <c r="H16" i="1"/>
  <c r="G16" i="1"/>
  <c r="F16" i="1"/>
  <c r="E16" i="1"/>
  <c r="I42" i="5"/>
  <c r="I41" i="5"/>
  <c r="I39" i="5"/>
  <c r="I38" i="5"/>
  <c r="I35" i="5"/>
  <c r="G20" i="5"/>
  <c r="G21" i="5" s="1"/>
  <c r="H20" i="5" l="1"/>
  <c r="H21" i="5" s="1"/>
  <c r="G27" i="5"/>
  <c r="F53" i="5"/>
  <c r="I20" i="5"/>
  <c r="I21" i="5" s="1"/>
  <c r="I36" i="5"/>
  <c r="G53" i="5"/>
  <c r="H53" i="5"/>
  <c r="I37" i="5"/>
  <c r="I40" i="5"/>
  <c r="E53" i="5"/>
  <c r="I53" i="5"/>
  <c r="G54" i="5"/>
  <c r="L15" i="1" l="1"/>
  <c r="K15" i="1"/>
  <c r="J15" i="1"/>
  <c r="I15" i="1"/>
  <c r="H15" i="1"/>
  <c r="G15" i="1"/>
  <c r="F15" i="1"/>
  <c r="E15" i="1"/>
  <c r="I42" i="4"/>
  <c r="I41" i="4"/>
  <c r="I39" i="4"/>
  <c r="I38" i="4"/>
  <c r="I37" i="4"/>
  <c r="I35" i="4"/>
  <c r="G20" i="4"/>
  <c r="G21" i="4" s="1"/>
  <c r="I20" i="4" l="1"/>
  <c r="I21" i="4" s="1"/>
  <c r="H20" i="4"/>
  <c r="H21" i="4" s="1"/>
  <c r="I40" i="4"/>
  <c r="F53" i="4"/>
  <c r="G27" i="4"/>
  <c r="H53" i="4"/>
  <c r="G53" i="4"/>
  <c r="I36" i="4"/>
  <c r="E53" i="4"/>
  <c r="I53" i="4"/>
  <c r="G54" i="4"/>
  <c r="L14" i="1" l="1"/>
  <c r="K14" i="1"/>
  <c r="J14" i="1"/>
  <c r="I14" i="1"/>
  <c r="H14" i="1"/>
  <c r="G14" i="1"/>
  <c r="F14" i="1"/>
  <c r="E14" i="1"/>
  <c r="I42" i="3"/>
  <c r="I41" i="3"/>
  <c r="I39" i="3"/>
  <c r="I38" i="3"/>
  <c r="I37" i="3"/>
  <c r="I35" i="3"/>
  <c r="I20" i="3"/>
  <c r="I21" i="3" s="1"/>
  <c r="G27" i="3" l="1"/>
  <c r="I40" i="3"/>
  <c r="E53" i="3"/>
  <c r="I53" i="3"/>
  <c r="G20" i="3"/>
  <c r="G21" i="3" s="1"/>
  <c r="F53" i="3"/>
  <c r="H20" i="3"/>
  <c r="H21" i="3" s="1"/>
  <c r="G53" i="3"/>
  <c r="I36" i="3"/>
  <c r="H53" i="3"/>
  <c r="G54" i="3"/>
  <c r="L13" i="1" l="1"/>
  <c r="K13" i="1"/>
  <c r="J13" i="1"/>
  <c r="I13" i="1"/>
  <c r="H13" i="1"/>
  <c r="G13" i="1"/>
  <c r="F13" i="1"/>
  <c r="E13" i="1"/>
  <c r="I42" i="2"/>
  <c r="I41" i="2"/>
  <c r="I39" i="2"/>
  <c r="I36" i="2"/>
  <c r="I35" i="2"/>
  <c r="G27" i="2"/>
  <c r="G20" i="2"/>
  <c r="G21" i="2" s="1"/>
  <c r="I20" i="2" l="1"/>
  <c r="I21" i="2" s="1"/>
  <c r="F53" i="2"/>
  <c r="H20" i="2"/>
  <c r="H21" i="2" s="1"/>
  <c r="I37" i="2"/>
  <c r="I40" i="2"/>
  <c r="G53" i="2"/>
  <c r="H53" i="2"/>
  <c r="I38" i="2"/>
  <c r="E53" i="2"/>
  <c r="I53" i="2"/>
  <c r="G54" i="2"/>
  <c r="M25" i="1" l="1"/>
  <c r="L25" i="1"/>
  <c r="K25" i="1"/>
  <c r="J25" i="1"/>
  <c r="I25" i="1"/>
  <c r="H25" i="1"/>
  <c r="G25" i="1"/>
  <c r="F25" i="1"/>
  <c r="E25" i="1"/>
  <c r="H30" i="1" l="1"/>
  <c r="M26" i="1"/>
  <c r="H31" i="1"/>
</calcChain>
</file>

<file path=xl/sharedStrings.xml><?xml version="1.0" encoding="utf-8"?>
<sst xmlns="http://schemas.openxmlformats.org/spreadsheetml/2006/main" count="805" uniqueCount="138">
  <si>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</si>
  <si>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</si>
  <si>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</si>
  <si>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</si>
  <si>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</si>
  <si>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</si>
  <si>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</si>
  <si>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</si>
  <si>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</si>
  <si>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</si>
  <si>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</si>
  <si>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</si>
  <si>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</si>
  <si>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</si>
  <si>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</si>
  <si>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</si>
  <si>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</si>
  <si>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</si>
  <si>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</si>
  <si>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</si>
  <si>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</si>
  <si>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</si>
  <si>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</si>
  <si>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</si>
  <si>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CELKEM</t>
  </si>
  <si>
    <t>Celkem rozděleno:</t>
  </si>
  <si>
    <t xml:space="preserve">Základní škola a Mateřská škola při Priessnitzových léčebných lázních a.s., Jeseník  </t>
  </si>
  <si>
    <t>Kalvodova 360</t>
  </si>
  <si>
    <t>790 03  Jeseník</t>
  </si>
  <si>
    <t xml:space="preserve">Základní škola a Mateřská škola při Sanatoriu Edel Zlaté Hory  </t>
  </si>
  <si>
    <t>Lázeňská 491</t>
  </si>
  <si>
    <t>793 76  Zlaté Hory</t>
  </si>
  <si>
    <t>Základní škola a Mateřská škola Jeseník, Fučíkova 312</t>
  </si>
  <si>
    <t>Fučíkova 312</t>
  </si>
  <si>
    <t>790 01  Jeseník</t>
  </si>
  <si>
    <t>Gymnázium, Jeseník, Komenského 281</t>
  </si>
  <si>
    <t>Komenského 281</t>
  </si>
  <si>
    <t>Střední průmyslová škola Jeseník</t>
  </si>
  <si>
    <t>Dukelská 1240</t>
  </si>
  <si>
    <t>Hotelová škola Vincenze Priessnitze a Obchodní akademie Jeseník</t>
  </si>
  <si>
    <t>Dukelská 680</t>
  </si>
  <si>
    <t>Střední škola řemesel a Odborné učiliště Lipová - lázně</t>
  </si>
  <si>
    <t>Lipová-lázně 458</t>
  </si>
  <si>
    <t>790 61  Lipová-lázně</t>
  </si>
  <si>
    <t>Střední škola gastronomie, farmářství a služeb Jeseník</t>
  </si>
  <si>
    <t>U Jatek 916/8</t>
  </si>
  <si>
    <t>Základní umělecká škola Karla Ditterse Vidnava</t>
  </si>
  <si>
    <t>Kostelní 1</t>
  </si>
  <si>
    <t>790 55  Vidnava</t>
  </si>
  <si>
    <t>Základní umělecká škola  Franze Schuberta  Zlaté Hory</t>
  </si>
  <si>
    <t>Nádražní 280</t>
  </si>
  <si>
    <t>Dětský domov a Školní jídelna, Černá Voda 1</t>
  </si>
  <si>
    <t>Černá Voda 1</t>
  </si>
  <si>
    <t>790 54  Černá Voda</t>
  </si>
  <si>
    <t>Dětský domov a Školní jídelna,  Jeseník, Priessnitzova 405</t>
  </si>
  <si>
    <t>Priessnitzova 405</t>
  </si>
  <si>
    <t>a) Příspěvkové organizace v oblasti školství (Jeseník)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</si>
  <si>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</si>
  <si>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</si>
  <si>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</si>
  <si>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</si>
  <si>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</si>
  <si>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</si>
  <si>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</si>
  <si>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</si>
  <si>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</si>
  <si>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</si>
  <si>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</si>
  <si>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</si>
  <si>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</si>
  <si>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</si>
  <si>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</si>
  <si>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</si>
  <si>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</si>
  <si>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</si>
  <si>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</si>
  <si>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</si>
  <si>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</si>
  <si>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</si>
  <si>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</si>
  <si>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</si>
  <si>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</si>
  <si>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</si>
  <si>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</si>
  <si>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</si>
  <si>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</si>
  <si>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</si>
  <si>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</si>
  <si>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</si>
  <si>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</si>
  <si>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</si>
  <si>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</si>
  <si>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</si>
  <si>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</si>
  <si>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</si>
  <si>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</si>
  <si>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</si>
  <si>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</si>
  <si>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</si>
  <si>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</si>
  <si>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</si>
  <si>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</si>
  <si>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</si>
  <si>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>Fond investic</t>
  </si>
  <si>
    <t xml:space="preserve"> </t>
  </si>
  <si>
    <t>Kalvodova 360/66, 790 01 Jeseník</t>
  </si>
  <si>
    <t>Lázeňská 491, 793 76 Zlaté Hory</t>
  </si>
  <si>
    <t>Pozn.:  Nedočerpané dotace  na plyn ve výši 1.408,- Kč a el.energii ve výši 7.402,- Kč byly odvedeny na účet OK dne 15.01.2025</t>
  </si>
  <si>
    <t>Fučíkova 312/10, 790 01 Jeseník</t>
  </si>
  <si>
    <t xml:space="preserve">Pozn.: Přečerpáno v důsledku technického zhodnocení budov v prosinci 2024 (po poslední úpravě závazného ukazatele), hrazeno z jiných zdrojů. Nedočerpání limitů - závazných ukazatelů je způsobeno nemožností přesného odhadu nákladů na vytápění a elektřinu. </t>
  </si>
  <si>
    <t>Komenského 281/3, 790 01 Jeseník</t>
  </si>
  <si>
    <t>Pozn.: Nedočerpání prostředků na odpisy je v souvislosti s pronájem nebytových prostor, které jsou v doplňkové činnosti.  V rámci finančního vypořádání byly prostředky vráceny na účet OK. Schválený závazný ukazatel na elektřinu a plyn nebyl dočerpán. Plyn z důvodu nefunkčnosti po povodni. Elektřina byl předpoklad, že bude větší spotřeba z důvodu vysoušení prostor po povodni. V rámci finančního vypořádání byly prostředky vráceny na účet OK.</t>
  </si>
  <si>
    <t>Dukelská 1240/27, 790 01 Jeseník</t>
  </si>
  <si>
    <t>00176401</t>
  </si>
  <si>
    <t>Dukelská 680/7, 790 01 Jeseník</t>
  </si>
  <si>
    <t>00577391</t>
  </si>
  <si>
    <t>790 61 Lipová - lázně č.p. 458</t>
  </si>
  <si>
    <t>00843032</t>
  </si>
  <si>
    <t>U Jatek 916/8, 790 01 Jeseník</t>
  </si>
  <si>
    <t>00495433</t>
  </si>
  <si>
    <t>Kostelní 1, 790 55 Vidnava</t>
  </si>
  <si>
    <t>00852058</t>
  </si>
  <si>
    <t>Pozn.:  Příspěvek na elektřinu a plyn nebyl v roce 2024 plně vyčerpán a byl zaslán na bankovní účet zřizovatele OK ve výši 46 366,13 Kč.</t>
  </si>
  <si>
    <t>Nádražní 280, 793 76 Zlaté Hory</t>
  </si>
  <si>
    <t>790 54 Černá Voda, č.p.1</t>
  </si>
  <si>
    <t>Pozn.:  Nedočerpány byly závazné ukazatele - Limit spotřeby plynu a Limit spotřeby el. energie. Nevyčerpané prostředky byly vráceny na účet Olomouckého kraje vrámci Finančního vypořádání příspěvků poskytnutých PO za rok 2024 od zřizovatele.</t>
  </si>
  <si>
    <t>Priessnitzova 405/15, 790 01 Jeseník</t>
  </si>
  <si>
    <t xml:space="preserve"> - 11 organizací se zlepšeným výsledkem hospodaření  v celkové výši  </t>
  </si>
  <si>
    <r>
      <t>Z celkového počtu 12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školství (okres Jeseník) skončilo:</t>
    </r>
  </si>
  <si>
    <t xml:space="preserve">Pozn.:  Nevyčerpaný příspěvek na provoz - odpisy UZ 302 ve výši 138,- Kč byl vrácen na účet Olomouckého kraje dne 17.1. 2025 v rámci finančního vypořádání.  Nevyčerpané prostředky určené na provoz - plyn UZ 312 ve výši 36 443,10 Kč. a na provoz elektrickou energii  UZ 311 ve výši 22 799,77 Kč byly vráceny na účet Olomouckého kraje dne 14.4.2025.
</t>
  </si>
  <si>
    <t>Pozn.: vráceno na účet Olomouckého kraje 15.1.2025 energie byly čerpány dle skutečné spotřeby organizace, v roce 2024 byla provedena rekonstrukce kuchyně, která ovlivnila spotřebu elektrické energie. Náklady na plyn byly nižší než predikce hlavně z důvodu teplejšího počasí a úpravou provozních činností v budovách.</t>
  </si>
  <si>
    <t>Pozn.: Nedočerpaný příspěvek na odpisy ve výši 2.422,- Kč byl vrácen zřizovateli v rámci ročního finančního vypořádání příspěvků. Spotřebu plynu a elektřiny nelze dopředu přesně odhadnout. Nedočerpané příspěvky na plyn a elektrickou enerii jbyly zaslányi zřizovateli v rámci ročního finančního vypořádání příspěvků.</t>
  </si>
  <si>
    <t xml:space="preserve">Pozn.: Došlo k nedočerpání limitu mzdových prostředků Závazný llimit spotřeba plynu nebyl dočerpán. Finanční prostředky byly vráceny v rámci finančního vypořádání ÚZ 311. Závazný limit spotřeby el.energie byl překročen - vzhledem k rozsáhlé doplňkové činnosti a dalším skutečnostem (činnost provozů školy, ubytování ukrajinských prchlíků) lze velmi obtížně rozpočtovat spotřebu energie zejména ke konci roku - z časových důvodů nemohl být ukazatel změněn. K překročení došlo však pouze v rámci vlastních zdrojů. V rámci finančního vypořádání byly vráceny nedočerpané prostředky ÚZ 312
</t>
  </si>
  <si>
    <t>Pozn.:  U elektřiny došlo ke zvýšení limitu - příspěvku na elektrickou energii o 3 170,- Kč na konečnou částku aktualizovaného příspěvku 43 170,- Kč , proto nedošlo k nedočerpání a vracení příspěvku.</t>
  </si>
  <si>
    <t xml:space="preserve"> - 0 organizace se zhoršeným výsledkem hospodaření v celkové výši </t>
  </si>
  <si>
    <t xml:space="preserve"> - 1 organizaces vyrovnaným výsledkem hospodaření</t>
  </si>
  <si>
    <t>Pozn.: Odpisy ve výši 15 579,- uhrazeno z vlastních zdrojů . Předpoklad spotřeby energie a plynu byl vyšší než skutečné náklady za rok 2024. Nedočerpané prostředky na elektrickou energii a plyn byly vráceny v rámci finančního vypořádání na účet Olomouckého kraje.</t>
  </si>
  <si>
    <t>Pozn.:  Spotřeba el.energie -  spotřeba v roce 2024 byla ve výši 20.000,- Kč ( spotřeba ve výši záloh - vyúčtování proběhny v 7/2025 ) . /účet 502 byl v roce 2024 ponížen o vratku za vyúčtování za rok 2023 v 7/24 ve výši 10.119,97 Kč. (20.000 - 10.119,97 = 9.880,03 Kč).   Spotřeba tepla - byla v roce 2024 ve výši 211.000,- Kč ( spotřeba ve výši záloh - vyúčtování proběhne v 7/2025). Účet 502 byl v roce 2024 ponížen o vratku za vyúčtování za rok 2023 v 7/23 ve výši 375.155,- Kč ( 211.000 - 375.155 = -164.155,- Kč)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</si>
</sst>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\ %"/>
    <numFmt numFmtId="165" formatCode="d/m/yyyy"/>
  </numFmts>
  <fonts count="44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  <font>
      <sz val="12"/>
      <name val="Arial Black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2F2F2"/>
      </patternFill>
    </fill>
  </fills>
  <borders count="68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70">
    <xf numFmtId="0" fontId="0" fillId="0" borderId="0" xfId="0"/>
    <xf numFmtId="0" fontId="0" fillId="0" borderId="0" xfId="0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4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right"/>
    </xf>
    <xf numFmtId="0" fontId="9" fillId="0" borderId="1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9" fillId="0" borderId="9" xfId="0" applyFont="1" applyBorder="1"/>
    <xf numFmtId="0" fontId="11" fillId="0" borderId="10" xfId="0" applyFont="1" applyBorder="1"/>
    <xf numFmtId="0" fontId="9" fillId="0" borderId="11" xfId="0" applyFont="1" applyBorder="1"/>
    <xf numFmtId="0" fontId="12" fillId="0" borderId="12" xfId="0" applyFont="1" applyBorder="1"/>
    <xf numFmtId="0" fontId="10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wrapText="1"/>
    </xf>
    <xf numFmtId="0" fontId="11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0" fontId="9" fillId="0" borderId="23" xfId="0" applyFont="1" applyBorder="1"/>
    <xf numFmtId="0" fontId="11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15" fillId="0" borderId="3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4" fontId="14" fillId="0" borderId="34" xfId="0" applyNumberFormat="1" applyFont="1" applyBorder="1" applyAlignment="1">
      <alignment vertical="center"/>
    </xf>
    <xf numFmtId="4" fontId="14" fillId="0" borderId="35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horizontal="right" vertical="center"/>
    </xf>
    <xf numFmtId="4" fontId="16" fillId="0" borderId="35" xfId="0" applyNumberFormat="1" applyFont="1" applyBorder="1" applyAlignment="1">
      <alignment horizontal="right" vertical="center"/>
    </xf>
    <xf numFmtId="0" fontId="4" fillId="0" borderId="41" xfId="0" applyFont="1" applyBorder="1" applyAlignment="1">
      <alignment vertical="center" wrapText="1"/>
    </xf>
    <xf numFmtId="4" fontId="14" fillId="0" borderId="27" xfId="0" applyNumberFormat="1" applyFont="1" applyBorder="1"/>
    <xf numFmtId="0" fontId="10" fillId="0" borderId="5" xfId="0" applyFont="1" applyBorder="1"/>
    <xf numFmtId="0" fontId="10" fillId="0" borderId="8" xfId="0" applyFont="1" applyBorder="1"/>
    <xf numFmtId="4" fontId="13" fillId="0" borderId="5" xfId="0" applyNumberFormat="1" applyFont="1" applyBorder="1"/>
    <xf numFmtId="4" fontId="13" fillId="0" borderId="4" xfId="0" applyNumberFormat="1" applyFont="1" applyBorder="1"/>
    <xf numFmtId="4" fontId="13" fillId="0" borderId="8" xfId="0" applyNumberFormat="1" applyFont="1" applyBorder="1"/>
    <xf numFmtId="4" fontId="13" fillId="0" borderId="45" xfId="0" applyNumberFormat="1" applyFont="1" applyBorder="1"/>
    <xf numFmtId="4" fontId="13" fillId="0" borderId="46" xfId="0" applyNumberFormat="1" applyFont="1" applyBorder="1"/>
    <xf numFmtId="4" fontId="13" fillId="0" borderId="35" xfId="0" applyNumberFormat="1" applyFont="1" applyBorder="1"/>
    <xf numFmtId="0" fontId="17" fillId="0" borderId="27" xfId="0" applyFont="1" applyBorder="1"/>
    <xf numFmtId="0" fontId="17" fillId="0" borderId="47" xfId="0" applyFont="1" applyBorder="1"/>
    <xf numFmtId="0" fontId="7" fillId="0" borderId="47" xfId="0" applyFont="1" applyBorder="1"/>
    <xf numFmtId="0" fontId="14" fillId="0" borderId="26" xfId="0" applyFont="1" applyBorder="1"/>
    <xf numFmtId="0" fontId="14" fillId="0" borderId="47" xfId="0" applyFont="1" applyBorder="1"/>
    <xf numFmtId="0" fontId="14" fillId="0" borderId="27" xfId="0" applyFont="1" applyBorder="1"/>
    <xf numFmtId="0" fontId="13" fillId="0" borderId="30" xfId="0" applyFont="1" applyBorder="1" applyAlignment="1">
      <alignment horizontal="left"/>
    </xf>
    <xf numFmtId="4" fontId="13" fillId="0" borderId="47" xfId="0" applyNumberFormat="1" applyFont="1" applyBorder="1"/>
    <xf numFmtId="2" fontId="13" fillId="0" borderId="48" xfId="0" applyNumberFormat="1" applyFont="1" applyBorder="1"/>
    <xf numFmtId="2" fontId="14" fillId="0" borderId="49" xfId="0" applyNumberFormat="1" applyFont="1" applyBorder="1"/>
    <xf numFmtId="4" fontId="13" fillId="0" borderId="26" xfId="0" applyNumberFormat="1" applyFont="1" applyBorder="1"/>
    <xf numFmtId="0" fontId="6" fillId="0" borderId="0" xfId="0" applyFont="1"/>
    <xf numFmtId="4" fontId="13" fillId="2" borderId="8" xfId="0" applyNumberFormat="1" applyFont="1" applyFill="1" applyBorder="1"/>
    <xf numFmtId="4" fontId="18" fillId="2" borderId="0" xfId="0" applyNumberFormat="1" applyFont="1" applyFill="1"/>
    <xf numFmtId="0" fontId="19" fillId="0" borderId="0" xfId="0" applyFont="1"/>
    <xf numFmtId="4" fontId="19" fillId="0" borderId="0" xfId="0" applyNumberFormat="1" applyFont="1" applyAlignment="1">
      <alignment horizontal="right" shrinkToFit="1"/>
    </xf>
    <xf numFmtId="4" fontId="19" fillId="2" borderId="0" xfId="0" applyNumberFormat="1" applyFont="1" applyFill="1" applyAlignment="1">
      <alignment horizontal="right"/>
    </xf>
    <xf numFmtId="0" fontId="19" fillId="2" borderId="0" xfId="0" applyFont="1" applyFill="1"/>
    <xf numFmtId="4" fontId="6" fillId="0" borderId="0" xfId="0" applyNumberFormat="1" applyFont="1"/>
    <xf numFmtId="0" fontId="6" fillId="2" borderId="0" xfId="0" applyFont="1" applyFill="1"/>
    <xf numFmtId="0" fontId="4" fillId="2" borderId="0" xfId="0" applyFont="1" applyFill="1"/>
    <xf numFmtId="0" fontId="0" fillId="2" borderId="0" xfId="0" applyFill="1"/>
    <xf numFmtId="4" fontId="0" fillId="2" borderId="0" xfId="0" applyNumberFormat="1" applyFill="1"/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7" fillId="2" borderId="0" xfId="0" applyFont="1" applyFill="1"/>
    <xf numFmtId="4" fontId="4" fillId="2" borderId="0" xfId="0" applyNumberFormat="1" applyFont="1" applyFill="1" applyAlignment="1">
      <alignment shrinkToFit="1"/>
    </xf>
    <xf numFmtId="4" fontId="14" fillId="2" borderId="0" xfId="0" applyNumberFormat="1" applyFont="1" applyFill="1"/>
    <xf numFmtId="0" fontId="18" fillId="0" borderId="0" xfId="0" applyFont="1"/>
    <xf numFmtId="4" fontId="7" fillId="2" borderId="0" xfId="0" applyNumberFormat="1" applyFont="1" applyFill="1" applyAlignment="1">
      <alignment shrinkToFit="1"/>
    </xf>
    <xf numFmtId="0" fontId="20" fillId="0" borderId="0" xfId="0" applyFont="1"/>
    <xf numFmtId="2" fontId="4" fillId="0" borderId="0" xfId="0" applyNumberFormat="1" applyFont="1"/>
    <xf numFmtId="0" fontId="17" fillId="0" borderId="0" xfId="0" applyFont="1"/>
    <xf numFmtId="0" fontId="4" fillId="0" borderId="42" xfId="0" applyFont="1" applyBorder="1" applyAlignment="1">
      <alignment vertical="center" wrapText="1"/>
    </xf>
    <xf numFmtId="0" fontId="4" fillId="0" borderId="43" xfId="0" applyFont="1" applyBorder="1" applyAlignment="1">
      <alignment vertical="center"/>
    </xf>
    <xf numFmtId="4" fontId="14" fillId="0" borderId="16" xfId="0" applyNumberFormat="1" applyFont="1" applyBorder="1" applyAlignment="1">
      <alignment vertical="center"/>
    </xf>
    <xf numFmtId="4" fontId="14" fillId="0" borderId="38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vertical="center"/>
    </xf>
    <xf numFmtId="4" fontId="14" fillId="0" borderId="40" xfId="0" applyNumberFormat="1" applyFont="1" applyBorder="1" applyAlignment="1">
      <alignment vertical="center"/>
    </xf>
    <xf numFmtId="4" fontId="14" fillId="0" borderId="39" xfId="0" applyNumberFormat="1" applyFont="1" applyBorder="1" applyAlignment="1">
      <alignment horizontal="right" vertical="center"/>
    </xf>
    <xf numFmtId="4" fontId="16" fillId="0" borderId="38" xfId="0" applyNumberFormat="1" applyFont="1" applyBorder="1" applyAlignment="1">
      <alignment horizontal="right" vertical="center"/>
    </xf>
    <xf numFmtId="0" fontId="4" fillId="0" borderId="50" xfId="0" applyFont="1" applyBorder="1" applyAlignment="1">
      <alignment horizontal="center" vertical="center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4" fillId="0" borderId="51" xfId="0" applyFont="1" applyBorder="1" applyAlignment="1">
      <alignment vertical="center"/>
    </xf>
    <xf numFmtId="4" fontId="14" fillId="0" borderId="13" xfId="0" applyNumberFormat="1" applyFont="1" applyBorder="1" applyAlignment="1">
      <alignment vertical="center"/>
    </xf>
    <xf numFmtId="4" fontId="14" fillId="0" borderId="14" xfId="0" applyNumberFormat="1" applyFont="1" applyBorder="1" applyAlignment="1">
      <alignment vertical="center"/>
    </xf>
    <xf numFmtId="4" fontId="14" fillId="0" borderId="15" xfId="0" applyNumberFormat="1" applyFont="1" applyBorder="1" applyAlignment="1">
      <alignment vertical="center"/>
    </xf>
    <xf numFmtId="4" fontId="14" fillId="0" borderId="9" xfId="0" applyNumberFormat="1" applyFont="1" applyBorder="1" applyAlignment="1">
      <alignment vertical="center"/>
    </xf>
    <xf numFmtId="4" fontId="14" fillId="0" borderId="15" xfId="0" applyNumberFormat="1" applyFont="1" applyBorder="1" applyAlignment="1">
      <alignment horizontal="right" vertical="center"/>
    </xf>
    <xf numFmtId="4" fontId="16" fillId="0" borderId="14" xfId="0" applyNumberFormat="1" applyFont="1" applyBorder="1" applyAlignment="1">
      <alignment horizontal="right" vertical="center"/>
    </xf>
    <xf numFmtId="0" fontId="12" fillId="0" borderId="8" xfId="0" applyFont="1" applyBorder="1"/>
    <xf numFmtId="0" fontId="21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2" fillId="0" borderId="0" xfId="1" applyFont="1"/>
    <xf numFmtId="0" fontId="11" fillId="0" borderId="0" xfId="1" applyFont="1"/>
    <xf numFmtId="0" fontId="23" fillId="0" borderId="0" xfId="1" applyFont="1"/>
    <xf numFmtId="2" fontId="4" fillId="0" borderId="0" xfId="1" applyNumberFormat="1" applyAlignment="1">
      <alignment horizontal="left" indent="10"/>
    </xf>
    <xf numFmtId="0" fontId="22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4" fillId="0" borderId="0" xfId="1" applyFont="1" applyAlignment="1">
      <alignment shrinkToFit="1"/>
    </xf>
    <xf numFmtId="0" fontId="9" fillId="0" borderId="0" xfId="1" applyFont="1"/>
    <xf numFmtId="0" fontId="25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6" fillId="0" borderId="0" xfId="1" applyFont="1"/>
    <xf numFmtId="0" fontId="24" fillId="0" borderId="0" xfId="1" applyFont="1"/>
    <xf numFmtId="0" fontId="27" fillId="0" borderId="0" xfId="1" applyFont="1"/>
    <xf numFmtId="0" fontId="6" fillId="0" borderId="0" xfId="1" applyFont="1"/>
    <xf numFmtId="0" fontId="28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9" fillId="0" borderId="0" xfId="1" applyFont="1" applyAlignment="1">
      <alignment horizontal="right"/>
    </xf>
    <xf numFmtId="0" fontId="30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1" fillId="0" borderId="0" xfId="2" applyFont="1"/>
    <xf numFmtId="0" fontId="24" fillId="0" borderId="0" xfId="2" applyFont="1"/>
    <xf numFmtId="4" fontId="24" fillId="0" borderId="0" xfId="2" applyNumberFormat="1" applyFont="1" applyAlignment="1">
      <alignment shrinkToFit="1"/>
    </xf>
    <xf numFmtId="0" fontId="4" fillId="0" borderId="0" xfId="2"/>
    <xf numFmtId="4" fontId="30" fillId="0" borderId="0" xfId="1" applyNumberFormat="1" applyFont="1" applyAlignment="1">
      <alignment shrinkToFit="1"/>
    </xf>
    <xf numFmtId="0" fontId="32" fillId="0" borderId="0" xfId="2" applyFont="1"/>
    <xf numFmtId="0" fontId="33" fillId="0" borderId="0" xfId="1" applyFont="1"/>
    <xf numFmtId="0" fontId="34" fillId="0" borderId="0" xfId="1" applyFont="1"/>
    <xf numFmtId="0" fontId="27" fillId="0" borderId="0" xfId="2" applyFont="1"/>
    <xf numFmtId="0" fontId="4" fillId="0" borderId="0" xfId="2" applyAlignment="1">
      <alignment horizontal="center"/>
    </xf>
    <xf numFmtId="0" fontId="26" fillId="0" borderId="0" xfId="2" applyFont="1"/>
    <xf numFmtId="0" fontId="35" fillId="0" borderId="0" xfId="2" applyFont="1"/>
    <xf numFmtId="0" fontId="36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7" fillId="0" borderId="0" xfId="2" applyFont="1"/>
    <xf numFmtId="0" fontId="12" fillId="0" borderId="0" xfId="2" applyFont="1"/>
    <xf numFmtId="4" fontId="39" fillId="0" borderId="0" xfId="1" applyNumberFormat="1" applyFont="1" applyAlignment="1">
      <alignment shrinkToFit="1"/>
    </xf>
    <xf numFmtId="0" fontId="4" fillId="0" borderId="0" xfId="1" applyAlignment="1">
      <alignment vertical="top" wrapText="1" shrinkToFit="1"/>
    </xf>
    <xf numFmtId="4" fontId="31" fillId="2" borderId="0" xfId="1" applyNumberFormat="1" applyFont="1" applyFill="1" applyAlignment="1">
      <alignment shrinkToFit="1"/>
    </xf>
    <xf numFmtId="0" fontId="25" fillId="0" borderId="0" xfId="1" applyFont="1"/>
    <xf numFmtId="4" fontId="40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6" fillId="0" borderId="0" xfId="1" applyFont="1"/>
    <xf numFmtId="4" fontId="4" fillId="0" borderId="0" xfId="1" applyNumberFormat="1"/>
    <xf numFmtId="10" fontId="4" fillId="0" borderId="0" xfId="1" applyNumberFormat="1" applyAlignment="1">
      <alignment horizontal="right" indent="4"/>
    </xf>
    <xf numFmtId="0" fontId="10" fillId="0" borderId="0" xfId="1" applyFont="1"/>
    <xf numFmtId="0" fontId="41" fillId="0" borderId="0" xfId="1" applyFont="1"/>
    <xf numFmtId="4" fontId="9" fillId="0" borderId="0" xfId="1" applyNumberFormat="1" applyFont="1"/>
    <xf numFmtId="0" fontId="30" fillId="0" borderId="5" xfId="1" applyFont="1" applyBorder="1"/>
    <xf numFmtId="0" fontId="4" fillId="0" borderId="8" xfId="1" applyBorder="1"/>
    <xf numFmtId="0" fontId="30" fillId="0" borderId="8" xfId="1" applyFont="1" applyBorder="1"/>
    <xf numFmtId="0" fontId="4" fillId="0" borderId="52" xfId="1" applyBorder="1" applyAlignment="1">
      <alignment horizontal="center"/>
    </xf>
    <xf numFmtId="0" fontId="4" fillId="0" borderId="53" xfId="1" applyBorder="1" applyAlignment="1">
      <alignment horizontal="center"/>
    </xf>
    <xf numFmtId="0" fontId="4" fillId="0" borderId="53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54" xfId="1" applyBorder="1"/>
    <xf numFmtId="0" fontId="4" fillId="0" borderId="55" xfId="1" applyBorder="1"/>
    <xf numFmtId="14" fontId="4" fillId="0" borderId="55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0" fontId="4" fillId="0" borderId="55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7" xfId="1" applyBorder="1"/>
    <xf numFmtId="0" fontId="4" fillId="0" borderId="56" xfId="1" applyBorder="1"/>
    <xf numFmtId="0" fontId="4" fillId="0" borderId="26" xfId="1" applyBorder="1"/>
    <xf numFmtId="0" fontId="4" fillId="0" borderId="34" xfId="1" applyBorder="1"/>
    <xf numFmtId="0" fontId="4" fillId="0" borderId="57" xfId="1" applyBorder="1"/>
    <xf numFmtId="4" fontId="4" fillId="0" borderId="58" xfId="1" applyNumberFormat="1" applyBorder="1" applyAlignment="1">
      <alignment horizontal="right"/>
    </xf>
    <xf numFmtId="4" fontId="4" fillId="0" borderId="59" xfId="1" applyNumberFormat="1" applyBorder="1" applyAlignment="1">
      <alignment horizontal="right"/>
    </xf>
    <xf numFmtId="4" fontId="4" fillId="0" borderId="36" xfId="1" applyNumberFormat="1" applyBorder="1"/>
    <xf numFmtId="4" fontId="4" fillId="0" borderId="60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61" xfId="1" applyNumberFormat="1" applyBorder="1"/>
    <xf numFmtId="4" fontId="4" fillId="0" borderId="22" xfId="1" applyNumberFormat="1" applyBorder="1" applyAlignment="1">
      <alignment horizontal="right"/>
    </xf>
    <xf numFmtId="4" fontId="4" fillId="0" borderId="62" xfId="1" applyNumberFormat="1" applyBorder="1"/>
    <xf numFmtId="4" fontId="4" fillId="0" borderId="63" xfId="1" applyNumberFormat="1" applyBorder="1" applyAlignment="1">
      <alignment horizontal="right" shrinkToFit="1"/>
    </xf>
    <xf numFmtId="0" fontId="30" fillId="0" borderId="27" xfId="1" applyFont="1" applyBorder="1"/>
    <xf numFmtId="0" fontId="10" fillId="0" borderId="47" xfId="1" applyFont="1" applyBorder="1"/>
    <xf numFmtId="4" fontId="10" fillId="0" borderId="64" xfId="1" applyNumberFormat="1" applyFont="1" applyBorder="1" applyAlignment="1">
      <alignment shrinkToFit="1"/>
    </xf>
    <xf numFmtId="4" fontId="10" fillId="0" borderId="65" xfId="1" applyNumberFormat="1" applyFont="1" applyBorder="1" applyAlignment="1">
      <alignment shrinkToFit="1"/>
    </xf>
    <xf numFmtId="4" fontId="10" fillId="0" borderId="66" xfId="1" applyNumberFormat="1" applyFont="1" applyBorder="1" applyAlignment="1">
      <alignment shrinkToFit="1"/>
    </xf>
    <xf numFmtId="4" fontId="10" fillId="0" borderId="67" xfId="1" applyNumberFormat="1" applyFont="1" applyBorder="1" applyAlignment="1">
      <alignment horizontal="right" shrinkToFit="1"/>
    </xf>
    <xf numFmtId="0" fontId="42" fillId="0" borderId="0" xfId="1" applyFont="1"/>
    <xf numFmtId="0" fontId="4" fillId="4" borderId="0" xfId="1" applyFill="1" applyAlignment="1">
      <alignment horizontal="right"/>
    </xf>
    <xf numFmtId="4" fontId="31" fillId="4" borderId="0" xfId="1" applyNumberFormat="1" applyFont="1" applyFill="1" applyAlignment="1">
      <alignment shrinkToFit="1"/>
    </xf>
    <xf numFmtId="4" fontId="43" fillId="0" borderId="0" xfId="1" applyNumberFormat="1" applyFont="1"/>
    <xf numFmtId="164" fontId="4" fillId="0" borderId="0" xfId="1" applyNumberFormat="1" applyAlignment="1">
      <alignment horizontal="right" indent="4"/>
    </xf>
    <xf numFmtId="165" fontId="4" fillId="0" borderId="55" xfId="1" applyNumberFormat="1" applyBorder="1" applyAlignment="1">
      <alignment horizontal="right"/>
    </xf>
    <xf numFmtId="165" fontId="4" fillId="0" borderId="12" xfId="1" applyNumberFormat="1" applyBorder="1" applyAlignment="1">
      <alignment horizontal="right"/>
    </xf>
    <xf numFmtId="0" fontId="7" fillId="0" borderId="0" xfId="0" applyFont="1" applyFill="1"/>
    <xf numFmtId="4" fontId="4" fillId="0" borderId="0" xfId="0" applyNumberFormat="1" applyFont="1" applyFill="1" applyAlignment="1">
      <alignment shrinkToFit="1"/>
    </xf>
    <xf numFmtId="4" fontId="14" fillId="0" borderId="0" xfId="0" applyNumberFormat="1" applyFont="1" applyFill="1"/>
    <xf numFmtId="0" fontId="0" fillId="0" borderId="0" xfId="0" applyFill="1"/>
    <xf numFmtId="4" fontId="7" fillId="0" borderId="0" xfId="0" applyNumberFormat="1" applyFont="1" applyFill="1" applyAlignment="1">
      <alignment shrinkToFit="1"/>
    </xf>
    <xf numFmtId="0" fontId="4" fillId="0" borderId="0" xfId="0" applyFont="1" applyFill="1"/>
    <xf numFmtId="0" fontId="1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/>
    <xf numFmtId="0" fontId="9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1" applyAlignment="1">
      <alignment horizontal="right"/>
    </xf>
    <xf numFmtId="0" fontId="4" fillId="0" borderId="55" xfId="1" applyBorder="1" applyAlignment="1">
      <alignment vertical="justify"/>
    </xf>
    <xf numFmtId="0" fontId="18" fillId="0" borderId="8" xfId="1" applyFont="1" applyBorder="1" applyAlignment="1">
      <alignment shrinkToFit="1"/>
    </xf>
    <xf numFmtId="0" fontId="4" fillId="0" borderId="8" xfId="1" applyBorder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0" fontId="12" fillId="0" borderId="0" xfId="2" applyFont="1" applyAlignment="1">
      <alignment horizontal="left"/>
    </xf>
    <xf numFmtId="0" fontId="38" fillId="0" borderId="0" xfId="2" applyFont="1" applyAlignment="1">
      <alignment horizontal="left"/>
    </xf>
    <xf numFmtId="0" fontId="31" fillId="0" borderId="0" xfId="1" applyFont="1" applyAlignment="1">
      <alignment horizontal="left" shrinkToFit="1"/>
    </xf>
    <xf numFmtId="0" fontId="4" fillId="0" borderId="0" xfId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22" fillId="0" borderId="0" xfId="1" applyFont="1"/>
    <xf numFmtId="0" fontId="22" fillId="0" borderId="0" xfId="1" applyFont="1" applyAlignment="1">
      <alignment horizontal="left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55" xfId="1" applyBorder="1" applyAlignment="1">
      <alignment wrapText="1"/>
    </xf>
  </cellXfs>
  <cellStyles count="3">
    <cellStyle name="Normální" xfId="0" builtinId="0"/>
    <cellStyle name="Normální 2" xfId="1" xr:uid="{5F5B9540-8921-485A-90EA-92A36A6532EA}"/>
    <cellStyle name="Normální 2 2 2" xfId="2" xr:uid="{99C80FE3-888A-42C0-93BE-DEF59215AB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M633"/>
  <sheetViews>
    <sheetView showGridLines="0" zoomScaleNormal="100" zoomScaleSheetLayoutView="90" workbookViewId="0">
      <selection activeCell="E35" sqref="E35"/>
    </sheetView>
  </sheetViews>
  <sheetFormatPr defaultColWidth="9.140625" defaultRowHeight="12.75" x14ac:dyDescent="0.2"/>
  <cols>
    <col min="1" max="1" width="5.85546875" customWidth="1"/>
    <col min="2" max="2" width="36.5703125" style="4" customWidth="1"/>
    <col min="3" max="3" width="21.28515625" style="4" customWidth="1"/>
    <col min="4" max="4" width="18.140625" style="4" customWidth="1"/>
    <col min="5" max="5" width="13.42578125" customWidth="1"/>
    <col min="6" max="6" width="11.140625" customWidth="1"/>
    <col min="7" max="7" width="13.42578125" customWidth="1"/>
    <col min="8" max="8" width="12.5703125" customWidth="1"/>
    <col min="9" max="12" width="10.7109375" customWidth="1"/>
    <col min="13" max="13" width="12.28515625" customWidth="1"/>
  </cols>
  <sheetData>
    <row r="1" spans="1:13" ht="20.25" x14ac:dyDescent="0.3">
      <c r="A1" s="229" t="s">
        <v>0</v>
      </c>
      <c r="B1" s="230"/>
      <c r="C1" s="230"/>
      <c r="D1" s="230"/>
      <c r="E1" s="230"/>
      <c r="F1" s="230"/>
      <c r="G1" s="231"/>
      <c r="H1" s="231"/>
    </row>
    <row r="2" spans="1:13" ht="28.5" customHeight="1" x14ac:dyDescent="0.3">
      <c r="A2" s="248" t="s">
        <v>56</v>
      </c>
      <c r="B2" s="249"/>
      <c r="C2" s="249"/>
      <c r="D2" s="249"/>
      <c r="E2" s="228"/>
      <c r="F2" s="228"/>
      <c r="G2" s="228"/>
      <c r="H2" s="228"/>
      <c r="I2" s="228"/>
      <c r="J2" s="228"/>
      <c r="K2" s="228"/>
      <c r="L2" s="228"/>
      <c r="M2" s="2"/>
    </row>
    <row r="3" spans="1:13" ht="20.25" x14ac:dyDescent="0.3">
      <c r="A3" s="228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8"/>
      <c r="M3" s="2"/>
    </row>
    <row r="4" spans="1:13" ht="17.45" customHeight="1" x14ac:dyDescent="0.2">
      <c r="A4" s="3" t="s">
        <v>1</v>
      </c>
      <c r="B4"/>
      <c r="D4" s="5"/>
    </row>
    <row r="5" spans="1:13" ht="14.25" x14ac:dyDescent="0.2">
      <c r="A5" s="3"/>
      <c r="B5" s="6" t="s">
        <v>2</v>
      </c>
      <c r="D5" s="5"/>
    </row>
    <row r="6" spans="1:13" x14ac:dyDescent="0.2">
      <c r="B6"/>
    </row>
    <row r="7" spans="1:13" ht="15.75" x14ac:dyDescent="0.25">
      <c r="D7" s="7" t="s">
        <v>3</v>
      </c>
      <c r="E7" s="8">
        <v>2024</v>
      </c>
      <c r="H7" s="9"/>
    </row>
    <row r="8" spans="1:13" ht="13.5" thickBot="1" x14ac:dyDescent="0.25">
      <c r="J8" s="10"/>
      <c r="M8" s="10" t="s">
        <v>4</v>
      </c>
    </row>
    <row r="9" spans="1:13" ht="16.5" customHeight="1" thickTop="1" x14ac:dyDescent="0.25">
      <c r="A9" s="11" t="s">
        <v>5</v>
      </c>
      <c r="B9" s="12" t="s">
        <v>6</v>
      </c>
      <c r="C9" s="13" t="s">
        <v>7</v>
      </c>
      <c r="D9" s="14"/>
      <c r="E9" s="15" t="s">
        <v>8</v>
      </c>
      <c r="F9" s="16"/>
      <c r="G9" s="17" t="s">
        <v>9</v>
      </c>
      <c r="H9" s="232" t="s">
        <v>10</v>
      </c>
      <c r="I9" s="233"/>
      <c r="J9" s="233"/>
      <c r="K9" s="234" t="s">
        <v>11</v>
      </c>
      <c r="L9" s="235"/>
      <c r="M9" s="236"/>
    </row>
    <row r="10" spans="1:13" ht="16.5" customHeight="1" x14ac:dyDescent="0.25">
      <c r="A10" s="18"/>
      <c r="B10" s="19"/>
      <c r="C10" s="20"/>
      <c r="D10" s="21"/>
      <c r="E10" s="22" t="s">
        <v>12</v>
      </c>
      <c r="F10" s="23"/>
      <c r="G10" s="24" t="s">
        <v>12</v>
      </c>
      <c r="H10" s="25"/>
      <c r="I10" s="26"/>
      <c r="J10" s="26"/>
      <c r="K10" s="237"/>
      <c r="L10" s="238"/>
      <c r="M10" s="239"/>
    </row>
    <row r="11" spans="1:13" ht="33.75" customHeight="1" x14ac:dyDescent="0.25">
      <c r="A11" s="18"/>
      <c r="B11" s="19"/>
      <c r="C11" s="20"/>
      <c r="D11" s="21"/>
      <c r="E11" s="27"/>
      <c r="F11" s="28" t="s">
        <v>13</v>
      </c>
      <c r="G11" s="29"/>
      <c r="H11" s="240" t="s">
        <v>14</v>
      </c>
      <c r="I11" s="242" t="s">
        <v>15</v>
      </c>
      <c r="J11" s="243"/>
      <c r="K11" s="244" t="s">
        <v>16</v>
      </c>
      <c r="L11" s="245"/>
      <c r="M11" s="246" t="s">
        <v>17</v>
      </c>
    </row>
    <row r="12" spans="1:13" ht="16.5" thickBot="1" x14ac:dyDescent="0.3">
      <c r="A12" s="30"/>
      <c r="B12" s="31"/>
      <c r="C12" s="32" t="s">
        <v>18</v>
      </c>
      <c r="D12" s="33" t="s">
        <v>19</v>
      </c>
      <c r="E12" s="34"/>
      <c r="F12" s="35"/>
      <c r="G12" s="36"/>
      <c r="H12" s="241"/>
      <c r="I12" s="37" t="s">
        <v>20</v>
      </c>
      <c r="J12" s="37" t="s">
        <v>21</v>
      </c>
      <c r="K12" s="38" t="s">
        <v>22</v>
      </c>
      <c r="L12" s="39" t="s">
        <v>23</v>
      </c>
      <c r="M12" s="247"/>
    </row>
    <row r="13" spans="1:13" ht="28.5" customHeight="1" thickTop="1" x14ac:dyDescent="0.2">
      <c r="A13" s="40">
        <v>1025</v>
      </c>
      <c r="B13" s="41" t="s">
        <v>26</v>
      </c>
      <c r="C13" s="42" t="s">
        <v>27</v>
      </c>
      <c r="D13" s="43" t="s">
        <v>28</v>
      </c>
      <c r="E13" s="44">
        <f>'1025'!$G$16</f>
        <v>10044725.140000001</v>
      </c>
      <c r="F13" s="45">
        <f>'1025'!$G$17</f>
        <v>0</v>
      </c>
      <c r="G13" s="46">
        <f>'1025'!$G$18</f>
        <v>10062168.07</v>
      </c>
      <c r="H13" s="47">
        <f>'1025'!$G$21</f>
        <v>17442.929999999702</v>
      </c>
      <c r="I13" s="48">
        <f>'1025'!$H$21</f>
        <v>17442.929999999702</v>
      </c>
      <c r="J13" s="45">
        <f>'1025'!$I$21</f>
        <v>0</v>
      </c>
      <c r="K13" s="47">
        <f>'1025'!$G$28</f>
        <v>0</v>
      </c>
      <c r="L13" s="46">
        <f>'1025'!$G$29</f>
        <v>17442.93</v>
      </c>
      <c r="M13" s="49"/>
    </row>
    <row r="14" spans="1:13" s="1" customFormat="1" ht="28.5" customHeight="1" x14ac:dyDescent="0.2">
      <c r="A14" s="40">
        <v>1026</v>
      </c>
      <c r="B14" s="50" t="s">
        <v>29</v>
      </c>
      <c r="C14" s="93" t="s">
        <v>30</v>
      </c>
      <c r="D14" s="94" t="s">
        <v>31</v>
      </c>
      <c r="E14" s="95">
        <f>'1026'!$G$16</f>
        <v>6788845.3200000003</v>
      </c>
      <c r="F14" s="96">
        <f>'1026'!$G$17</f>
        <v>0</v>
      </c>
      <c r="G14" s="97">
        <f>'1026'!$G$18</f>
        <v>6789616.79</v>
      </c>
      <c r="H14" s="98">
        <f>'1026'!$G$21</f>
        <v>771.46999999973923</v>
      </c>
      <c r="I14" s="99">
        <f>'1026'!$H$21</f>
        <v>771.46999999973923</v>
      </c>
      <c r="J14" s="96">
        <f>'1026'!$I$21</f>
        <v>0</v>
      </c>
      <c r="K14" s="98">
        <f>'1026'!$G$28</f>
        <v>0</v>
      </c>
      <c r="L14" s="97">
        <f>'1026'!$G$29</f>
        <v>771.47</v>
      </c>
      <c r="M14" s="100"/>
    </row>
    <row r="15" spans="1:13" s="1" customFormat="1" ht="28.5" customHeight="1" x14ac:dyDescent="0.2">
      <c r="A15" s="40">
        <v>1043</v>
      </c>
      <c r="B15" s="50" t="s">
        <v>32</v>
      </c>
      <c r="C15" s="93" t="s">
        <v>33</v>
      </c>
      <c r="D15" s="94" t="s">
        <v>34</v>
      </c>
      <c r="E15" s="95">
        <f>'1043'!$G$16</f>
        <v>50170578.330000006</v>
      </c>
      <c r="F15" s="96">
        <f>'1043'!$G$17</f>
        <v>0</v>
      </c>
      <c r="G15" s="97">
        <f>'1043'!$G$18</f>
        <v>50322856.619999997</v>
      </c>
      <c r="H15" s="98">
        <f>'1043'!$G$21</f>
        <v>152278.28999999166</v>
      </c>
      <c r="I15" s="99">
        <f>'1043'!$H$21</f>
        <v>150334.28999999166</v>
      </c>
      <c r="J15" s="96">
        <f>'1043'!$I$21</f>
        <v>1944</v>
      </c>
      <c r="K15" s="98">
        <f>'1043'!$G$28</f>
        <v>8000</v>
      </c>
      <c r="L15" s="97">
        <f>'1043'!$G$29</f>
        <v>144278.28999999166</v>
      </c>
      <c r="M15" s="100"/>
    </row>
    <row r="16" spans="1:13" s="1" customFormat="1" ht="28.5" customHeight="1" x14ac:dyDescent="0.2">
      <c r="A16" s="40">
        <v>1113</v>
      </c>
      <c r="B16" s="50" t="s">
        <v>35</v>
      </c>
      <c r="C16" s="93" t="s">
        <v>36</v>
      </c>
      <c r="D16" s="94" t="s">
        <v>34</v>
      </c>
      <c r="E16" s="95">
        <f>'1113'!$G$16</f>
        <v>62698422.090000004</v>
      </c>
      <c r="F16" s="96">
        <f>'1113'!$G$17</f>
        <v>0</v>
      </c>
      <c r="G16" s="97">
        <f>'1113'!$G$18</f>
        <v>62698422.090000004</v>
      </c>
      <c r="H16" s="98">
        <f>'1113'!$G$21</f>
        <v>0</v>
      </c>
      <c r="I16" s="99">
        <f>'1113'!$H$21</f>
        <v>-225285.28000000119</v>
      </c>
      <c r="J16" s="96">
        <f>'1113'!$I$21</f>
        <v>225285.28000000003</v>
      </c>
      <c r="K16" s="98">
        <f>'1113'!$G$28</f>
        <v>0</v>
      </c>
      <c r="L16" s="97">
        <f>'1113'!$G$29</f>
        <v>0</v>
      </c>
      <c r="M16" s="100"/>
    </row>
    <row r="17" spans="1:13" s="1" customFormat="1" ht="28.5" customHeight="1" x14ac:dyDescent="0.2">
      <c r="A17" s="40">
        <v>1142</v>
      </c>
      <c r="B17" s="50" t="s">
        <v>37</v>
      </c>
      <c r="C17" s="93" t="s">
        <v>38</v>
      </c>
      <c r="D17" s="94" t="s">
        <v>34</v>
      </c>
      <c r="E17" s="95">
        <f>'1142'!$G$16</f>
        <v>95820691.329999983</v>
      </c>
      <c r="F17" s="96">
        <f>'1142'!$G$17</f>
        <v>193091.62</v>
      </c>
      <c r="G17" s="97">
        <f>'1142'!$G$18</f>
        <v>96216016.830000013</v>
      </c>
      <c r="H17" s="98">
        <f>'1142'!$G$21</f>
        <v>395325.5000000298</v>
      </c>
      <c r="I17" s="99">
        <f>'1142'!$H$21</f>
        <v>-217197.83999997377</v>
      </c>
      <c r="J17" s="96">
        <f>'1142'!$I$21</f>
        <v>612523.34000000171</v>
      </c>
      <c r="K17" s="98">
        <f>'1142'!$G$28</f>
        <v>55000</v>
      </c>
      <c r="L17" s="97">
        <f>'1142'!$G$29</f>
        <v>340325.5000000298</v>
      </c>
      <c r="M17" s="100"/>
    </row>
    <row r="18" spans="1:13" s="1" customFormat="1" ht="28.5" customHeight="1" x14ac:dyDescent="0.2">
      <c r="A18" s="40">
        <v>1175</v>
      </c>
      <c r="B18" s="50" t="s">
        <v>39</v>
      </c>
      <c r="C18" s="93" t="s">
        <v>40</v>
      </c>
      <c r="D18" s="94" t="s">
        <v>34</v>
      </c>
      <c r="E18" s="95">
        <f>'1175'!$G$16</f>
        <v>28426711.249999996</v>
      </c>
      <c r="F18" s="96">
        <f>'1175'!$G$17</f>
        <v>0</v>
      </c>
      <c r="G18" s="97">
        <f>'1175'!$G$18</f>
        <v>28600930.34</v>
      </c>
      <c r="H18" s="98">
        <f>'1175'!$G$21</f>
        <v>174219.09000000358</v>
      </c>
      <c r="I18" s="99">
        <f>'1175'!$H$21</f>
        <v>-115508.57999999821</v>
      </c>
      <c r="J18" s="96">
        <f>'1175'!$I$21</f>
        <v>289727.67000000016</v>
      </c>
      <c r="K18" s="98">
        <f>'1175'!$G$28</f>
        <v>29000</v>
      </c>
      <c r="L18" s="97">
        <f>'1175'!$G$29</f>
        <v>145219.09000000358</v>
      </c>
      <c r="M18" s="100"/>
    </row>
    <row r="19" spans="1:13" s="1" customFormat="1" ht="28.5" customHeight="1" x14ac:dyDescent="0.2">
      <c r="A19" s="40">
        <v>1225</v>
      </c>
      <c r="B19" s="50" t="s">
        <v>41</v>
      </c>
      <c r="C19" s="93" t="s">
        <v>42</v>
      </c>
      <c r="D19" s="94" t="s">
        <v>43</v>
      </c>
      <c r="E19" s="95">
        <f>'1225'!$G$16</f>
        <v>48936944.329999991</v>
      </c>
      <c r="F19" s="96">
        <f>'1225'!$G$17</f>
        <v>0</v>
      </c>
      <c r="G19" s="97">
        <f>'1225'!$G$18</f>
        <v>48987718.060000002</v>
      </c>
      <c r="H19" s="98">
        <f>'1225'!$G$21</f>
        <v>50773.730000011623</v>
      </c>
      <c r="I19" s="99">
        <f>'1225'!$H$21</f>
        <v>-8420.2799999937415</v>
      </c>
      <c r="J19" s="96">
        <f>'1225'!$I$21</f>
        <v>59194.010000000038</v>
      </c>
      <c r="K19" s="98">
        <f>'1225'!$G$28</f>
        <v>10000</v>
      </c>
      <c r="L19" s="97">
        <f>'1225'!$G$29</f>
        <v>40773.730000000003</v>
      </c>
      <c r="M19" s="100"/>
    </row>
    <row r="20" spans="1:13" s="1" customFormat="1" ht="28.5" customHeight="1" x14ac:dyDescent="0.2">
      <c r="A20" s="40">
        <v>1226</v>
      </c>
      <c r="B20" s="50" t="s">
        <v>44</v>
      </c>
      <c r="C20" s="93" t="s">
        <v>45</v>
      </c>
      <c r="D20" s="94" t="s">
        <v>34</v>
      </c>
      <c r="E20" s="95">
        <f>'1226'!$G$16</f>
        <v>76652567.820000023</v>
      </c>
      <c r="F20" s="96">
        <f>'1226'!$G$17</f>
        <v>91570</v>
      </c>
      <c r="G20" s="97">
        <f>'1226'!$G$18</f>
        <v>77356152.629999995</v>
      </c>
      <c r="H20" s="98">
        <f>'1226'!$G$21</f>
        <v>703584.80999997258</v>
      </c>
      <c r="I20" s="99">
        <f>'1226'!$H$21</f>
        <v>-788.35000003874302</v>
      </c>
      <c r="J20" s="96">
        <f>'1226'!$I$21</f>
        <v>704373.15999999992</v>
      </c>
      <c r="K20" s="98">
        <f>'1226'!$G$28</f>
        <v>63000</v>
      </c>
      <c r="L20" s="97">
        <f>'1226'!$G$29</f>
        <v>640584.80999997258</v>
      </c>
      <c r="M20" s="100"/>
    </row>
    <row r="21" spans="1:13" s="1" customFormat="1" ht="28.5" customHeight="1" x14ac:dyDescent="0.2">
      <c r="A21" s="40">
        <v>1314</v>
      </c>
      <c r="B21" s="50" t="s">
        <v>46</v>
      </c>
      <c r="C21" s="93" t="s">
        <v>47</v>
      </c>
      <c r="D21" s="94" t="s">
        <v>48</v>
      </c>
      <c r="E21" s="95">
        <f>'1314'!$G$16</f>
        <v>10934418.369999999</v>
      </c>
      <c r="F21" s="96">
        <f>'1314'!$G$17</f>
        <v>0</v>
      </c>
      <c r="G21" s="97">
        <f>'1314'!$G$18</f>
        <v>10948813.319999998</v>
      </c>
      <c r="H21" s="98">
        <f>'1314'!$G$21</f>
        <v>14394.949999999255</v>
      </c>
      <c r="I21" s="99">
        <f>'1314'!$H$21</f>
        <v>14394.949999999255</v>
      </c>
      <c r="J21" s="96">
        <f>'1314'!$I$21</f>
        <v>0</v>
      </c>
      <c r="K21" s="98">
        <f>'1314'!$G$28</f>
        <v>0</v>
      </c>
      <c r="L21" s="97">
        <f>'1314'!$G$29</f>
        <v>14394.949999999255</v>
      </c>
      <c r="M21" s="100"/>
    </row>
    <row r="22" spans="1:13" s="1" customFormat="1" ht="28.5" customHeight="1" x14ac:dyDescent="0.2">
      <c r="A22" s="40">
        <v>1315</v>
      </c>
      <c r="B22" s="50" t="s">
        <v>49</v>
      </c>
      <c r="C22" s="93" t="s">
        <v>50</v>
      </c>
      <c r="D22" s="94" t="s">
        <v>31</v>
      </c>
      <c r="E22" s="95">
        <f>'1315'!$G$16</f>
        <v>4930875.83</v>
      </c>
      <c r="F22" s="96">
        <f>'1315'!$G$17</f>
        <v>0</v>
      </c>
      <c r="G22" s="97">
        <f>'1315'!$G$18</f>
        <v>4932654.5600000005</v>
      </c>
      <c r="H22" s="98">
        <f>'1315'!$G$21</f>
        <v>1778.730000000447</v>
      </c>
      <c r="I22" s="99">
        <f>'1315'!$H$21</f>
        <v>1778.730000000447</v>
      </c>
      <c r="J22" s="96">
        <f>'1315'!$I$21</f>
        <v>0</v>
      </c>
      <c r="K22" s="98">
        <f>'1315'!$G$28</f>
        <v>0</v>
      </c>
      <c r="L22" s="97">
        <f>'1315'!$G$29</f>
        <v>1778.730000000447</v>
      </c>
      <c r="M22" s="100"/>
    </row>
    <row r="23" spans="1:13" s="1" customFormat="1" ht="28.5" customHeight="1" x14ac:dyDescent="0.2">
      <c r="A23" s="40">
        <v>1407</v>
      </c>
      <c r="B23" s="50" t="s">
        <v>51</v>
      </c>
      <c r="C23" s="93" t="s">
        <v>52</v>
      </c>
      <c r="D23" s="94" t="s">
        <v>53</v>
      </c>
      <c r="E23" s="95">
        <f>'1407'!$G$16</f>
        <v>14377220.869999999</v>
      </c>
      <c r="F23" s="96">
        <f>'1407'!$G$17</f>
        <v>0</v>
      </c>
      <c r="G23" s="97">
        <f>'1407'!$G$18</f>
        <v>14600087.430000002</v>
      </c>
      <c r="H23" s="98">
        <f>'1407'!$G$21</f>
        <v>222866.56000000238</v>
      </c>
      <c r="I23" s="99">
        <f>'1407'!$H$21</f>
        <v>222866.56000000238</v>
      </c>
      <c r="J23" s="96">
        <f>'1407'!$I$21</f>
        <v>0</v>
      </c>
      <c r="K23" s="98">
        <f>'1407'!$G$28</f>
        <v>0</v>
      </c>
      <c r="L23" s="97">
        <f>'1407'!$G$29</f>
        <v>222866.56</v>
      </c>
      <c r="M23" s="100"/>
    </row>
    <row r="24" spans="1:13" s="1" customFormat="1" ht="28.5" customHeight="1" thickBot="1" x14ac:dyDescent="0.25">
      <c r="A24" s="101">
        <v>1408</v>
      </c>
      <c r="B24" s="102" t="s">
        <v>54</v>
      </c>
      <c r="C24" s="103" t="s">
        <v>55</v>
      </c>
      <c r="D24" s="104" t="s">
        <v>28</v>
      </c>
      <c r="E24" s="105">
        <f>'1408'!$G$16</f>
        <v>21102964.870000001</v>
      </c>
      <c r="F24" s="106">
        <f>'1408'!$G$17</f>
        <v>0</v>
      </c>
      <c r="G24" s="107">
        <f>'1408'!$G$18</f>
        <v>21402701.239999998</v>
      </c>
      <c r="H24" s="108">
        <f>'1408'!$G$21</f>
        <v>299736.36999999732</v>
      </c>
      <c r="I24" s="109">
        <f>'1408'!$H$21</f>
        <v>299736.36999999732</v>
      </c>
      <c r="J24" s="106">
        <f>'1408'!$I$21</f>
        <v>0</v>
      </c>
      <c r="K24" s="108">
        <f>'1408'!$G$28</f>
        <v>0</v>
      </c>
      <c r="L24" s="107">
        <f>'1408'!$G$29</f>
        <v>299736.37</v>
      </c>
      <c r="M24" s="110"/>
    </row>
    <row r="25" spans="1:13" ht="15.75" thickTop="1" x14ac:dyDescent="0.25">
      <c r="A25" s="52" t="s">
        <v>24</v>
      </c>
      <c r="B25" s="53"/>
      <c r="C25" s="111"/>
      <c r="D25" s="111"/>
      <c r="E25" s="54">
        <f t="shared" ref="E25:M25" si="0">SUM(E13:E24)</f>
        <v>430884965.55000001</v>
      </c>
      <c r="F25" s="55">
        <f t="shared" si="0"/>
        <v>284661.62</v>
      </c>
      <c r="G25" s="56">
        <f t="shared" si="0"/>
        <v>432918137.98000002</v>
      </c>
      <c r="H25" s="54">
        <f t="shared" si="0"/>
        <v>2033172.4300000081</v>
      </c>
      <c r="I25" s="57">
        <f t="shared" si="0"/>
        <v>140124.96999998484</v>
      </c>
      <c r="J25" s="55">
        <f t="shared" si="0"/>
        <v>1893047.4600000018</v>
      </c>
      <c r="K25" s="54">
        <f t="shared" si="0"/>
        <v>165000</v>
      </c>
      <c r="L25" s="58">
        <f t="shared" si="0"/>
        <v>1868172.4299999974</v>
      </c>
      <c r="M25" s="59">
        <f t="shared" si="0"/>
        <v>0</v>
      </c>
    </row>
    <row r="26" spans="1:13" ht="15.75" customHeight="1" thickBot="1" x14ac:dyDescent="0.25">
      <c r="A26" s="60"/>
      <c r="B26" s="61"/>
      <c r="C26" s="62"/>
      <c r="D26" s="62"/>
      <c r="E26" s="51"/>
      <c r="F26" s="63"/>
      <c r="G26" s="64"/>
      <c r="H26" s="65"/>
      <c r="I26" s="66"/>
      <c r="J26" s="67"/>
      <c r="K26" s="68" t="s">
        <v>25</v>
      </c>
      <c r="L26" s="69"/>
      <c r="M26" s="70">
        <f>K25+L25+M25</f>
        <v>2033172.4299999974</v>
      </c>
    </row>
    <row r="27" spans="1:13" ht="15" thickTop="1" x14ac:dyDescent="0.2">
      <c r="A27" s="6"/>
      <c r="B27" s="71"/>
      <c r="E27" s="56"/>
      <c r="F27" s="56"/>
      <c r="G27" s="56"/>
      <c r="H27" s="56"/>
      <c r="I27" s="72"/>
      <c r="J27" s="72"/>
      <c r="K27" s="72"/>
      <c r="L27" s="72"/>
      <c r="M27" s="73"/>
    </row>
    <row r="28" spans="1:13" s="74" customFormat="1" ht="12" x14ac:dyDescent="0.2">
      <c r="E28" s="75"/>
      <c r="F28" s="75"/>
      <c r="G28" s="75"/>
      <c r="H28" s="75"/>
      <c r="I28" s="76"/>
      <c r="J28" s="76"/>
      <c r="K28" s="76"/>
      <c r="L28" s="76"/>
      <c r="M28" s="77"/>
    </row>
    <row r="29" spans="1:13" ht="14.25" x14ac:dyDescent="0.2">
      <c r="A29" s="71" t="s">
        <v>128</v>
      </c>
      <c r="B29" s="71"/>
      <c r="C29" s="71"/>
      <c r="D29" s="71"/>
      <c r="E29" s="78"/>
      <c r="F29" s="78"/>
      <c r="G29" s="71"/>
      <c r="H29" s="71"/>
      <c r="I29" s="79"/>
      <c r="J29" s="80"/>
      <c r="K29" s="80"/>
      <c r="L29" s="81"/>
      <c r="M29" s="82"/>
    </row>
    <row r="30" spans="1:13" ht="14.25" customHeight="1" x14ac:dyDescent="0.2">
      <c r="A30" s="71"/>
      <c r="B30" s="83"/>
      <c r="C30" s="83" t="s">
        <v>127</v>
      </c>
      <c r="D30" s="83"/>
      <c r="E30" s="83"/>
      <c r="F30" s="83"/>
      <c r="G30" s="83"/>
      <c r="H30" s="84">
        <f>SUMIF(H13:H24,"&gt;0")</f>
        <v>2033172.4300000081</v>
      </c>
      <c r="I30" s="85"/>
      <c r="J30" s="219"/>
      <c r="K30" s="220"/>
      <c r="L30" s="221"/>
      <c r="M30" s="222"/>
    </row>
    <row r="31" spans="1:13" ht="14.25" customHeight="1" x14ac:dyDescent="0.2">
      <c r="A31" s="71"/>
      <c r="B31" s="83"/>
      <c r="C31" s="6" t="s">
        <v>134</v>
      </c>
      <c r="D31" s="88"/>
      <c r="E31" s="88"/>
      <c r="F31" s="88"/>
      <c r="G31" s="88"/>
      <c r="H31" s="84">
        <f>SUMIF(H13:H24,"&lt;0")</f>
        <v>0</v>
      </c>
      <c r="I31" s="85"/>
      <c r="J31" s="219"/>
      <c r="K31" s="223"/>
      <c r="L31" s="224"/>
      <c r="M31" s="222"/>
    </row>
    <row r="32" spans="1:13" ht="14.25" customHeight="1" x14ac:dyDescent="0.2">
      <c r="A32" s="71"/>
      <c r="B32" s="83"/>
      <c r="C32" s="6" t="s">
        <v>135</v>
      </c>
      <c r="D32" s="88"/>
      <c r="E32" s="88"/>
      <c r="F32" s="88"/>
      <c r="G32" s="88"/>
      <c r="H32" s="83"/>
      <c r="I32" s="85"/>
      <c r="J32" s="219"/>
      <c r="K32" s="220"/>
      <c r="L32" s="224"/>
      <c r="M32" s="222"/>
    </row>
    <row r="33" spans="1:13" ht="14.25" x14ac:dyDescent="0.2">
      <c r="A33" s="71"/>
      <c r="B33" s="83"/>
      <c r="C33" s="83"/>
      <c r="D33" s="83"/>
      <c r="E33" s="83"/>
      <c r="F33" s="83"/>
      <c r="G33" s="83"/>
      <c r="H33" s="83"/>
      <c r="I33" s="85"/>
      <c r="J33" s="80"/>
      <c r="K33" s="80"/>
      <c r="L33" s="81"/>
      <c r="M33" s="80"/>
    </row>
    <row r="34" spans="1:13" ht="14.25" x14ac:dyDescent="0.2">
      <c r="A34" s="71"/>
      <c r="B34" s="83"/>
      <c r="C34" s="83"/>
      <c r="D34" s="83"/>
      <c r="E34" s="83"/>
      <c r="F34" s="83"/>
      <c r="G34" s="83"/>
      <c r="H34" s="83"/>
      <c r="I34" s="85"/>
      <c r="J34" s="80"/>
      <c r="K34" s="80"/>
      <c r="L34" s="81"/>
      <c r="M34" s="80"/>
    </row>
    <row r="35" spans="1:13" ht="14.25" x14ac:dyDescent="0.2">
      <c r="A35" s="71"/>
      <c r="B35" s="71"/>
      <c r="C35" s="6"/>
      <c r="D35" s="90"/>
      <c r="E35" s="71"/>
      <c r="F35" s="71"/>
      <c r="G35" s="71"/>
      <c r="H35" s="84"/>
      <c r="I35" s="85"/>
      <c r="J35" s="86"/>
      <c r="K35" s="87"/>
      <c r="L35" s="81"/>
      <c r="M35" s="80"/>
    </row>
    <row r="36" spans="1:13" ht="14.25" x14ac:dyDescent="0.2">
      <c r="A36" s="71"/>
      <c r="B36" s="71"/>
      <c r="C36" s="6"/>
      <c r="D36" s="6"/>
      <c r="E36" s="6"/>
      <c r="F36" s="6"/>
      <c r="G36" s="6"/>
      <c r="H36" s="84"/>
      <c r="I36" s="85"/>
      <c r="J36" s="89"/>
      <c r="K36" s="81"/>
      <c r="L36" s="81"/>
      <c r="M36" s="80"/>
    </row>
    <row r="37" spans="1:13" x14ac:dyDescent="0.2">
      <c r="C37" s="6"/>
      <c r="D37" s="91"/>
      <c r="E37" s="6"/>
      <c r="F37" s="6"/>
      <c r="G37" s="6"/>
      <c r="I37" s="85"/>
      <c r="J37" s="86"/>
      <c r="K37" s="81"/>
      <c r="L37" s="81"/>
      <c r="M37" s="80"/>
    </row>
    <row r="38" spans="1:13" ht="15" x14ac:dyDescent="0.2">
      <c r="A38" s="92"/>
      <c r="B38" s="92"/>
    </row>
    <row r="39" spans="1:13" ht="15.75" x14ac:dyDescent="0.25">
      <c r="A39" s="225"/>
      <c r="B39" s="226"/>
    </row>
    <row r="40" spans="1:13" ht="35.25" customHeight="1" x14ac:dyDescent="0.2">
      <c r="A40" s="227"/>
      <c r="B40" s="228"/>
      <c r="C40" s="228"/>
      <c r="D40" s="228"/>
      <c r="E40" s="228"/>
      <c r="F40" s="228"/>
      <c r="G40" s="228"/>
      <c r="H40" s="228"/>
      <c r="I40" s="228"/>
      <c r="J40" s="228"/>
      <c r="K40" s="228"/>
      <c r="L40" s="228"/>
      <c r="M40" s="228"/>
    </row>
    <row r="41" spans="1:13" ht="27" customHeight="1" x14ac:dyDescent="0.2">
      <c r="A41" s="228"/>
      <c r="B41" s="228"/>
      <c r="C41" s="228"/>
      <c r="D41" s="228"/>
      <c r="E41" s="228"/>
      <c r="F41" s="228"/>
      <c r="G41" s="228"/>
      <c r="H41" s="228"/>
      <c r="I41" s="228"/>
      <c r="J41" s="228"/>
      <c r="K41" s="228"/>
      <c r="L41" s="228"/>
      <c r="M41" s="228"/>
    </row>
    <row r="42" spans="1:13" s="4" customFormat="1" ht="15" x14ac:dyDescent="0.2">
      <c r="A42" s="92"/>
      <c r="B42" s="92"/>
      <c r="E42"/>
      <c r="F42"/>
      <c r="G42"/>
      <c r="H42"/>
      <c r="I42"/>
      <c r="J42"/>
      <c r="K42"/>
      <c r="L42"/>
      <c r="M42"/>
    </row>
    <row r="43" spans="1:13" s="4" customFormat="1" ht="15" x14ac:dyDescent="0.2">
      <c r="A43" s="92"/>
      <c r="B43" s="92"/>
      <c r="E43"/>
      <c r="F43"/>
      <c r="G43"/>
      <c r="H43"/>
      <c r="I43"/>
      <c r="J43"/>
      <c r="K43"/>
      <c r="L43"/>
      <c r="M43"/>
    </row>
    <row r="44" spans="1:13" s="4" customFormat="1" ht="15" x14ac:dyDescent="0.2">
      <c r="A44" s="92"/>
      <c r="B44" s="92"/>
      <c r="E44"/>
      <c r="F44"/>
      <c r="G44"/>
      <c r="H44"/>
      <c r="I44"/>
      <c r="J44"/>
      <c r="K44"/>
      <c r="L44"/>
      <c r="M44"/>
    </row>
    <row r="45" spans="1:13" s="4" customFormat="1" ht="15" x14ac:dyDescent="0.2">
      <c r="A45" s="92"/>
      <c r="B45" s="92"/>
      <c r="E45"/>
      <c r="F45"/>
      <c r="G45"/>
      <c r="H45"/>
      <c r="I45"/>
      <c r="J45"/>
      <c r="K45"/>
      <c r="L45"/>
      <c r="M45"/>
    </row>
    <row r="46" spans="1:13" s="4" customFormat="1" ht="15" x14ac:dyDescent="0.2">
      <c r="A46" s="92"/>
      <c r="B46" s="92"/>
      <c r="E46"/>
      <c r="F46"/>
      <c r="G46"/>
      <c r="H46"/>
      <c r="I46"/>
      <c r="J46"/>
      <c r="K46"/>
      <c r="L46"/>
      <c r="M46"/>
    </row>
    <row r="47" spans="1:13" s="4" customFormat="1" ht="15" x14ac:dyDescent="0.2">
      <c r="A47" s="92"/>
      <c r="B47" s="92"/>
      <c r="E47"/>
      <c r="F47"/>
      <c r="G47"/>
      <c r="H47"/>
      <c r="I47"/>
      <c r="J47"/>
      <c r="K47"/>
      <c r="L47"/>
      <c r="M47"/>
    </row>
    <row r="48" spans="1:13" s="4" customFormat="1" ht="15" x14ac:dyDescent="0.2">
      <c r="A48" s="92"/>
      <c r="B48" s="92"/>
      <c r="E48"/>
      <c r="F48"/>
      <c r="G48"/>
      <c r="H48"/>
      <c r="I48"/>
      <c r="J48"/>
      <c r="K48"/>
      <c r="L48"/>
      <c r="M48"/>
    </row>
    <row r="49" spans="1:13" s="4" customFormat="1" ht="15" x14ac:dyDescent="0.2">
      <c r="A49" s="92"/>
      <c r="B49" s="92"/>
      <c r="E49"/>
      <c r="F49"/>
      <c r="G49"/>
      <c r="H49"/>
      <c r="I49"/>
      <c r="J49"/>
      <c r="K49"/>
      <c r="L49"/>
      <c r="M49"/>
    </row>
    <row r="50" spans="1:13" s="4" customFormat="1" ht="15" x14ac:dyDescent="0.2">
      <c r="A50" s="92"/>
      <c r="B50" s="92"/>
      <c r="E50"/>
      <c r="F50"/>
      <c r="G50"/>
      <c r="H50"/>
      <c r="I50"/>
      <c r="J50"/>
      <c r="K50"/>
      <c r="L50"/>
      <c r="M50"/>
    </row>
    <row r="51" spans="1:13" s="4" customFormat="1" ht="15" x14ac:dyDescent="0.2">
      <c r="A51" s="92"/>
      <c r="B51" s="92"/>
      <c r="E51"/>
      <c r="F51"/>
      <c r="G51"/>
      <c r="H51"/>
      <c r="I51"/>
      <c r="J51"/>
      <c r="K51"/>
      <c r="L51"/>
      <c r="M51"/>
    </row>
    <row r="52" spans="1:13" s="4" customFormat="1" ht="15" x14ac:dyDescent="0.2">
      <c r="A52" s="92"/>
      <c r="B52" s="92"/>
      <c r="E52"/>
      <c r="F52"/>
      <c r="G52"/>
      <c r="H52"/>
      <c r="I52"/>
      <c r="J52"/>
      <c r="K52"/>
      <c r="L52"/>
      <c r="M52"/>
    </row>
    <row r="53" spans="1:13" s="4" customFormat="1" ht="15" x14ac:dyDescent="0.2">
      <c r="A53" s="92"/>
      <c r="B53" s="92"/>
      <c r="E53"/>
      <c r="F53"/>
      <c r="G53"/>
      <c r="H53"/>
      <c r="I53"/>
      <c r="J53"/>
      <c r="K53"/>
      <c r="L53"/>
      <c r="M53"/>
    </row>
    <row r="54" spans="1:13" s="4" customFormat="1" ht="15" x14ac:dyDescent="0.2">
      <c r="A54" s="92"/>
      <c r="B54" s="92"/>
      <c r="E54"/>
      <c r="F54"/>
      <c r="G54"/>
      <c r="H54"/>
      <c r="I54"/>
      <c r="J54"/>
      <c r="K54"/>
      <c r="L54"/>
      <c r="M54"/>
    </row>
    <row r="55" spans="1:13" s="4" customFormat="1" ht="15" x14ac:dyDescent="0.2">
      <c r="A55" s="92"/>
      <c r="B55" s="92"/>
      <c r="E55"/>
      <c r="F55"/>
      <c r="G55"/>
      <c r="H55"/>
      <c r="I55"/>
      <c r="J55"/>
      <c r="K55"/>
      <c r="L55"/>
      <c r="M55"/>
    </row>
    <row r="56" spans="1:13" s="4" customFormat="1" ht="15" x14ac:dyDescent="0.2">
      <c r="A56" s="92"/>
      <c r="B56" s="92"/>
      <c r="E56"/>
      <c r="F56"/>
      <c r="G56"/>
      <c r="H56"/>
      <c r="I56"/>
      <c r="J56"/>
      <c r="K56"/>
      <c r="L56"/>
      <c r="M56"/>
    </row>
    <row r="57" spans="1:13" s="4" customFormat="1" ht="15" x14ac:dyDescent="0.2">
      <c r="A57" s="92"/>
      <c r="B57" s="92"/>
      <c r="E57"/>
      <c r="F57"/>
      <c r="G57"/>
      <c r="H57"/>
      <c r="I57"/>
      <c r="J57"/>
      <c r="K57"/>
      <c r="L57"/>
      <c r="M57"/>
    </row>
    <row r="58" spans="1:13" s="4" customFormat="1" ht="15" x14ac:dyDescent="0.2">
      <c r="A58" s="92"/>
      <c r="B58" s="92"/>
      <c r="E58"/>
      <c r="F58"/>
      <c r="G58"/>
      <c r="H58"/>
      <c r="I58"/>
      <c r="J58"/>
      <c r="K58"/>
      <c r="L58"/>
      <c r="M58"/>
    </row>
    <row r="59" spans="1:13" s="4" customFormat="1" ht="15" x14ac:dyDescent="0.2">
      <c r="A59" s="92"/>
      <c r="B59" s="92"/>
      <c r="E59"/>
      <c r="F59"/>
      <c r="G59"/>
      <c r="H59"/>
      <c r="I59"/>
      <c r="J59"/>
      <c r="K59"/>
      <c r="L59"/>
      <c r="M59"/>
    </row>
    <row r="60" spans="1:13" s="4" customFormat="1" ht="15" x14ac:dyDescent="0.2">
      <c r="A60" s="92"/>
      <c r="B60" s="92"/>
      <c r="E60"/>
      <c r="F60"/>
      <c r="G60"/>
      <c r="H60"/>
      <c r="I60"/>
      <c r="J60"/>
      <c r="K60"/>
      <c r="L60"/>
      <c r="M60"/>
    </row>
    <row r="61" spans="1:13" s="4" customFormat="1" ht="15" x14ac:dyDescent="0.2">
      <c r="A61" s="92"/>
      <c r="B61" s="92"/>
      <c r="E61"/>
      <c r="F61"/>
      <c r="G61"/>
      <c r="H61"/>
      <c r="I61"/>
      <c r="J61"/>
      <c r="K61"/>
      <c r="L61"/>
      <c r="M61"/>
    </row>
    <row r="62" spans="1:13" s="4" customFormat="1" ht="15" x14ac:dyDescent="0.2">
      <c r="A62" s="92"/>
      <c r="B62" s="92"/>
      <c r="E62"/>
      <c r="F62"/>
      <c r="G62"/>
      <c r="H62"/>
      <c r="I62"/>
      <c r="J62"/>
      <c r="K62"/>
      <c r="L62"/>
      <c r="M62"/>
    </row>
    <row r="63" spans="1:13" s="4" customFormat="1" ht="15" x14ac:dyDescent="0.2">
      <c r="A63" s="92"/>
      <c r="B63" s="92"/>
      <c r="E63"/>
      <c r="F63"/>
      <c r="G63"/>
      <c r="H63"/>
      <c r="I63"/>
      <c r="J63"/>
      <c r="K63"/>
      <c r="L63"/>
      <c r="M63"/>
    </row>
    <row r="64" spans="1:13" s="4" customFormat="1" ht="15" x14ac:dyDescent="0.2">
      <c r="A64" s="92"/>
      <c r="B64" s="92"/>
      <c r="E64"/>
      <c r="F64"/>
      <c r="G64"/>
      <c r="H64"/>
      <c r="I64"/>
      <c r="J64"/>
      <c r="K64"/>
      <c r="L64"/>
      <c r="M64"/>
    </row>
    <row r="65" spans="1:13" s="4" customFormat="1" ht="15" x14ac:dyDescent="0.2">
      <c r="A65" s="92"/>
      <c r="B65" s="92"/>
      <c r="E65"/>
      <c r="F65"/>
      <c r="G65"/>
      <c r="H65"/>
      <c r="I65"/>
      <c r="J65"/>
      <c r="K65"/>
      <c r="L65"/>
      <c r="M65"/>
    </row>
    <row r="66" spans="1:13" s="4" customFormat="1" ht="15" x14ac:dyDescent="0.2">
      <c r="A66" s="92"/>
      <c r="B66" s="92"/>
      <c r="E66"/>
      <c r="F66"/>
      <c r="G66"/>
      <c r="H66"/>
      <c r="I66"/>
      <c r="J66"/>
      <c r="K66"/>
      <c r="L66"/>
      <c r="M66"/>
    </row>
    <row r="67" spans="1:13" s="4" customFormat="1" ht="15" x14ac:dyDescent="0.2">
      <c r="A67" s="92"/>
      <c r="B67" s="92"/>
      <c r="E67"/>
      <c r="F67"/>
      <c r="G67"/>
      <c r="H67"/>
      <c r="I67"/>
      <c r="J67"/>
      <c r="K67"/>
      <c r="L67"/>
      <c r="M67"/>
    </row>
    <row r="68" spans="1:13" s="4" customFormat="1" ht="15" x14ac:dyDescent="0.2">
      <c r="A68" s="92"/>
      <c r="B68" s="92"/>
      <c r="E68"/>
      <c r="F68"/>
      <c r="G68"/>
      <c r="H68"/>
      <c r="I68"/>
      <c r="J68"/>
      <c r="K68"/>
      <c r="L68"/>
      <c r="M68"/>
    </row>
    <row r="69" spans="1:13" s="4" customFormat="1" ht="15" x14ac:dyDescent="0.2">
      <c r="A69" s="92"/>
      <c r="B69" s="92"/>
      <c r="E69"/>
      <c r="F69"/>
      <c r="G69"/>
      <c r="H69"/>
      <c r="I69"/>
      <c r="J69"/>
      <c r="K69"/>
      <c r="L69"/>
      <c r="M69"/>
    </row>
    <row r="70" spans="1:13" s="4" customFormat="1" ht="15" x14ac:dyDescent="0.2">
      <c r="A70" s="92"/>
      <c r="B70" s="92"/>
      <c r="E70"/>
      <c r="F70"/>
      <c r="G70"/>
      <c r="H70"/>
      <c r="I70"/>
      <c r="J70"/>
      <c r="K70"/>
      <c r="L70"/>
      <c r="M70"/>
    </row>
    <row r="71" spans="1:13" s="4" customFormat="1" ht="15" x14ac:dyDescent="0.2">
      <c r="A71" s="92"/>
      <c r="B71" s="92"/>
      <c r="E71"/>
      <c r="F71"/>
      <c r="G71"/>
      <c r="H71"/>
      <c r="I71"/>
      <c r="J71"/>
      <c r="K71"/>
      <c r="L71"/>
      <c r="M71"/>
    </row>
    <row r="72" spans="1:13" s="4" customFormat="1" ht="15" x14ac:dyDescent="0.2">
      <c r="A72" s="92"/>
      <c r="B72" s="92"/>
      <c r="E72"/>
      <c r="F72"/>
      <c r="G72"/>
      <c r="H72"/>
      <c r="I72"/>
      <c r="J72"/>
      <c r="K72"/>
      <c r="L72"/>
      <c r="M72"/>
    </row>
    <row r="73" spans="1:13" s="4" customFormat="1" ht="15" x14ac:dyDescent="0.2">
      <c r="A73" s="92"/>
      <c r="B73" s="92"/>
      <c r="E73"/>
      <c r="F73"/>
      <c r="G73"/>
      <c r="H73"/>
      <c r="I73"/>
      <c r="J73"/>
      <c r="K73"/>
      <c r="L73"/>
      <c r="M73"/>
    </row>
    <row r="74" spans="1:13" s="4" customFormat="1" ht="15" x14ac:dyDescent="0.2">
      <c r="A74" s="92"/>
      <c r="B74" s="92"/>
      <c r="E74"/>
      <c r="F74"/>
      <c r="G74"/>
      <c r="H74"/>
      <c r="I74"/>
      <c r="J74"/>
      <c r="K74"/>
      <c r="L74"/>
      <c r="M74"/>
    </row>
    <row r="75" spans="1:13" s="4" customFormat="1" ht="15" x14ac:dyDescent="0.2">
      <c r="A75" s="92"/>
      <c r="B75" s="92"/>
      <c r="E75"/>
      <c r="F75"/>
      <c r="G75"/>
      <c r="H75"/>
      <c r="I75"/>
      <c r="J75"/>
      <c r="K75"/>
      <c r="L75"/>
      <c r="M75"/>
    </row>
    <row r="76" spans="1:13" s="4" customFormat="1" ht="15" x14ac:dyDescent="0.2">
      <c r="A76" s="92"/>
      <c r="B76" s="92"/>
      <c r="E76"/>
      <c r="F76"/>
      <c r="G76"/>
      <c r="H76"/>
      <c r="I76"/>
      <c r="J76"/>
      <c r="K76"/>
      <c r="L76"/>
      <c r="M76"/>
    </row>
    <row r="77" spans="1:13" s="4" customFormat="1" ht="15" x14ac:dyDescent="0.2">
      <c r="A77" s="92"/>
      <c r="B77" s="92"/>
      <c r="E77"/>
      <c r="F77"/>
      <c r="G77"/>
      <c r="H77"/>
      <c r="I77"/>
      <c r="J77"/>
      <c r="K77"/>
      <c r="L77"/>
      <c r="M77"/>
    </row>
    <row r="78" spans="1:13" s="4" customFormat="1" ht="15" x14ac:dyDescent="0.2">
      <c r="A78" s="92"/>
      <c r="B78" s="92"/>
      <c r="E78"/>
      <c r="F78"/>
      <c r="G78"/>
      <c r="H78"/>
      <c r="I78"/>
      <c r="J78"/>
      <c r="K78"/>
      <c r="L78"/>
      <c r="M78"/>
    </row>
    <row r="79" spans="1:13" s="4" customFormat="1" ht="15" x14ac:dyDescent="0.2">
      <c r="A79" s="92"/>
      <c r="B79" s="92"/>
      <c r="E79"/>
      <c r="F79"/>
      <c r="G79"/>
      <c r="H79"/>
      <c r="I79"/>
      <c r="J79"/>
      <c r="K79"/>
      <c r="L79"/>
      <c r="M79"/>
    </row>
    <row r="80" spans="1:13" s="4" customFormat="1" ht="15" x14ac:dyDescent="0.2">
      <c r="A80" s="92"/>
      <c r="B80" s="92"/>
      <c r="E80"/>
      <c r="F80"/>
      <c r="G80"/>
      <c r="H80"/>
      <c r="I80"/>
      <c r="J80"/>
      <c r="K80"/>
      <c r="L80"/>
      <c r="M80"/>
    </row>
    <row r="81" spans="1:13" s="4" customFormat="1" ht="15" x14ac:dyDescent="0.2">
      <c r="A81" s="92"/>
      <c r="B81" s="92"/>
      <c r="E81"/>
      <c r="F81"/>
      <c r="G81"/>
      <c r="H81"/>
      <c r="I81"/>
      <c r="J81"/>
      <c r="K81"/>
      <c r="L81"/>
      <c r="M81"/>
    </row>
    <row r="82" spans="1:13" s="4" customFormat="1" ht="15" x14ac:dyDescent="0.2">
      <c r="A82" s="92"/>
      <c r="B82" s="92"/>
      <c r="E82"/>
      <c r="F82"/>
      <c r="G82"/>
      <c r="H82"/>
      <c r="I82"/>
      <c r="J82"/>
      <c r="K82"/>
      <c r="L82"/>
      <c r="M82"/>
    </row>
    <row r="83" spans="1:13" s="4" customFormat="1" ht="15" x14ac:dyDescent="0.2">
      <c r="A83" s="92"/>
      <c r="B83" s="92"/>
      <c r="E83"/>
      <c r="F83"/>
      <c r="G83"/>
      <c r="H83"/>
      <c r="I83"/>
      <c r="J83"/>
      <c r="K83"/>
      <c r="L83"/>
      <c r="M83"/>
    </row>
    <row r="84" spans="1:13" s="4" customFormat="1" ht="15" x14ac:dyDescent="0.2">
      <c r="A84" s="92"/>
      <c r="B84" s="92"/>
      <c r="E84"/>
      <c r="F84"/>
      <c r="G84"/>
      <c r="H84"/>
      <c r="I84"/>
      <c r="J84"/>
      <c r="K84"/>
      <c r="L84"/>
      <c r="M84"/>
    </row>
    <row r="85" spans="1:13" s="4" customFormat="1" ht="15" x14ac:dyDescent="0.2">
      <c r="A85" s="92"/>
      <c r="B85" s="92"/>
      <c r="E85"/>
      <c r="F85"/>
      <c r="G85"/>
      <c r="H85"/>
      <c r="I85"/>
      <c r="J85"/>
      <c r="K85"/>
      <c r="L85"/>
      <c r="M85"/>
    </row>
    <row r="86" spans="1:13" s="4" customFormat="1" ht="15" x14ac:dyDescent="0.2">
      <c r="A86" s="92"/>
      <c r="B86" s="92"/>
      <c r="E86"/>
      <c r="F86"/>
      <c r="G86"/>
      <c r="H86"/>
      <c r="I86"/>
      <c r="J86"/>
      <c r="K86"/>
      <c r="L86"/>
      <c r="M86"/>
    </row>
    <row r="87" spans="1:13" s="4" customFormat="1" ht="15" x14ac:dyDescent="0.2">
      <c r="A87" s="92"/>
      <c r="B87" s="92"/>
      <c r="E87"/>
      <c r="F87"/>
      <c r="G87"/>
      <c r="H87"/>
      <c r="I87"/>
      <c r="J87"/>
      <c r="K87"/>
      <c r="L87"/>
      <c r="M87"/>
    </row>
    <row r="88" spans="1:13" s="4" customFormat="1" ht="15" x14ac:dyDescent="0.2">
      <c r="A88" s="92"/>
      <c r="B88" s="92"/>
      <c r="E88"/>
      <c r="F88"/>
      <c r="G88"/>
      <c r="H88"/>
      <c r="I88"/>
      <c r="J88"/>
      <c r="K88"/>
      <c r="L88"/>
      <c r="M88"/>
    </row>
    <row r="89" spans="1:13" s="4" customFormat="1" ht="15" x14ac:dyDescent="0.2">
      <c r="A89" s="92"/>
      <c r="B89" s="92"/>
      <c r="E89"/>
      <c r="F89"/>
      <c r="G89"/>
      <c r="H89"/>
      <c r="I89"/>
      <c r="J89"/>
      <c r="K89"/>
      <c r="L89"/>
      <c r="M89"/>
    </row>
    <row r="90" spans="1:13" s="4" customFormat="1" ht="15" x14ac:dyDescent="0.2">
      <c r="A90" s="92"/>
      <c r="B90" s="92"/>
      <c r="E90"/>
      <c r="F90"/>
      <c r="G90"/>
      <c r="H90"/>
      <c r="I90"/>
      <c r="J90"/>
      <c r="K90"/>
      <c r="L90"/>
      <c r="M90"/>
    </row>
    <row r="91" spans="1:13" s="4" customFormat="1" ht="15" x14ac:dyDescent="0.2">
      <c r="A91" s="92"/>
      <c r="B91" s="92"/>
      <c r="E91"/>
      <c r="F91"/>
      <c r="G91"/>
      <c r="H91"/>
      <c r="I91"/>
      <c r="J91"/>
      <c r="K91"/>
      <c r="L91"/>
      <c r="M91"/>
    </row>
    <row r="92" spans="1:13" s="4" customFormat="1" ht="15" x14ac:dyDescent="0.2">
      <c r="A92" s="92"/>
      <c r="B92" s="92"/>
      <c r="E92"/>
      <c r="F92"/>
      <c r="G92"/>
      <c r="H92"/>
      <c r="I92"/>
      <c r="J92"/>
      <c r="K92"/>
      <c r="L92"/>
      <c r="M92"/>
    </row>
    <row r="93" spans="1:13" s="4" customFormat="1" ht="15" x14ac:dyDescent="0.2">
      <c r="A93" s="92"/>
      <c r="B93" s="92"/>
      <c r="E93"/>
      <c r="F93"/>
      <c r="G93"/>
      <c r="H93"/>
      <c r="I93"/>
      <c r="J93"/>
      <c r="K93"/>
      <c r="L93"/>
      <c r="M93"/>
    </row>
    <row r="94" spans="1:13" s="4" customFormat="1" ht="15" x14ac:dyDescent="0.2">
      <c r="A94" s="92"/>
      <c r="B94" s="92"/>
      <c r="E94"/>
      <c r="F94"/>
      <c r="G94"/>
      <c r="H94"/>
      <c r="I94"/>
      <c r="J94"/>
      <c r="K94"/>
      <c r="L94"/>
      <c r="M94"/>
    </row>
    <row r="95" spans="1:13" s="4" customFormat="1" ht="15" x14ac:dyDescent="0.2">
      <c r="A95" s="92"/>
      <c r="B95" s="92"/>
      <c r="E95"/>
      <c r="F95"/>
      <c r="G95"/>
      <c r="H95"/>
      <c r="I95"/>
      <c r="J95"/>
      <c r="K95"/>
      <c r="L95"/>
      <c r="M95"/>
    </row>
    <row r="96" spans="1:13" s="4" customFormat="1" ht="15" x14ac:dyDescent="0.2">
      <c r="A96" s="92"/>
      <c r="B96" s="92"/>
      <c r="E96"/>
      <c r="F96"/>
      <c r="G96"/>
      <c r="H96"/>
      <c r="I96"/>
      <c r="J96"/>
      <c r="K96"/>
      <c r="L96"/>
      <c r="M96"/>
    </row>
    <row r="97" spans="1:13" s="4" customFormat="1" ht="15" x14ac:dyDescent="0.2">
      <c r="A97" s="92"/>
      <c r="B97" s="92"/>
      <c r="E97"/>
      <c r="F97"/>
      <c r="G97"/>
      <c r="H97"/>
      <c r="I97"/>
      <c r="J97"/>
      <c r="K97"/>
      <c r="L97"/>
      <c r="M97"/>
    </row>
    <row r="98" spans="1:13" s="4" customFormat="1" ht="15" x14ac:dyDescent="0.2">
      <c r="A98" s="92"/>
      <c r="B98" s="92"/>
      <c r="E98"/>
      <c r="F98"/>
      <c r="G98"/>
      <c r="H98"/>
      <c r="I98"/>
      <c r="J98"/>
      <c r="K98"/>
      <c r="L98"/>
      <c r="M98"/>
    </row>
    <row r="99" spans="1:13" s="4" customFormat="1" ht="15" x14ac:dyDescent="0.2">
      <c r="A99" s="92"/>
      <c r="B99" s="92"/>
      <c r="E99"/>
      <c r="F99"/>
      <c r="G99"/>
      <c r="H99"/>
      <c r="I99"/>
      <c r="J99"/>
      <c r="K99"/>
      <c r="L99"/>
      <c r="M99"/>
    </row>
    <row r="100" spans="1:13" s="4" customFormat="1" ht="15" x14ac:dyDescent="0.2">
      <c r="A100" s="92"/>
      <c r="B100" s="92"/>
      <c r="E100"/>
      <c r="F100"/>
      <c r="G100"/>
      <c r="H100"/>
      <c r="I100"/>
      <c r="J100"/>
      <c r="K100"/>
      <c r="L100"/>
      <c r="M100"/>
    </row>
    <row r="101" spans="1:13" s="4" customFormat="1" ht="15" x14ac:dyDescent="0.2">
      <c r="A101" s="92"/>
      <c r="B101" s="92"/>
      <c r="E101"/>
      <c r="F101"/>
      <c r="G101"/>
      <c r="H101"/>
      <c r="I101"/>
      <c r="J101"/>
      <c r="K101"/>
      <c r="L101"/>
      <c r="M101"/>
    </row>
    <row r="102" spans="1:13" s="4" customFormat="1" ht="15" x14ac:dyDescent="0.2">
      <c r="A102" s="92"/>
      <c r="B102" s="92"/>
      <c r="E102"/>
      <c r="F102"/>
      <c r="G102"/>
      <c r="H102"/>
      <c r="I102"/>
      <c r="J102"/>
      <c r="K102"/>
      <c r="L102"/>
      <c r="M102"/>
    </row>
    <row r="103" spans="1:13" s="4" customFormat="1" ht="15" x14ac:dyDescent="0.2">
      <c r="A103" s="92"/>
      <c r="B103" s="92"/>
      <c r="E103"/>
      <c r="F103"/>
      <c r="G103"/>
      <c r="H103"/>
      <c r="I103"/>
      <c r="J103"/>
      <c r="K103"/>
      <c r="L103"/>
      <c r="M103"/>
    </row>
    <row r="104" spans="1:13" s="4" customFormat="1" ht="15" x14ac:dyDescent="0.2">
      <c r="A104" s="92"/>
      <c r="B104" s="92"/>
      <c r="E104"/>
      <c r="F104"/>
      <c r="G104"/>
      <c r="H104"/>
      <c r="I104"/>
      <c r="J104"/>
      <c r="K104"/>
      <c r="L104"/>
      <c r="M104"/>
    </row>
    <row r="105" spans="1:13" s="4" customFormat="1" ht="15" x14ac:dyDescent="0.2">
      <c r="A105" s="92"/>
      <c r="B105" s="92"/>
      <c r="E105"/>
      <c r="F105"/>
      <c r="G105"/>
      <c r="H105"/>
      <c r="I105"/>
      <c r="J105"/>
      <c r="K105"/>
      <c r="L105"/>
      <c r="M105"/>
    </row>
    <row r="106" spans="1:13" s="4" customFormat="1" ht="15" x14ac:dyDescent="0.2">
      <c r="A106" s="92"/>
      <c r="B106" s="92"/>
      <c r="E106"/>
      <c r="F106"/>
      <c r="G106"/>
      <c r="H106"/>
      <c r="I106"/>
      <c r="J106"/>
      <c r="K106"/>
      <c r="L106"/>
      <c r="M106"/>
    </row>
    <row r="107" spans="1:13" s="4" customFormat="1" ht="15" x14ac:dyDescent="0.2">
      <c r="A107" s="92"/>
      <c r="B107" s="92"/>
      <c r="E107"/>
      <c r="F107"/>
      <c r="G107"/>
      <c r="H107"/>
      <c r="I107"/>
      <c r="J107"/>
      <c r="K107"/>
      <c r="L107"/>
      <c r="M107"/>
    </row>
    <row r="108" spans="1:13" s="4" customFormat="1" ht="15" x14ac:dyDescent="0.2">
      <c r="A108" s="92"/>
      <c r="B108" s="92"/>
      <c r="E108"/>
      <c r="F108"/>
      <c r="G108"/>
      <c r="H108"/>
      <c r="I108"/>
      <c r="J108"/>
      <c r="K108"/>
      <c r="L108"/>
      <c r="M108"/>
    </row>
    <row r="109" spans="1:13" s="4" customFormat="1" ht="15" x14ac:dyDescent="0.2">
      <c r="A109" s="92"/>
      <c r="B109" s="92"/>
      <c r="E109"/>
      <c r="F109"/>
      <c r="G109"/>
      <c r="H109"/>
      <c r="I109"/>
      <c r="J109"/>
      <c r="K109"/>
      <c r="L109"/>
      <c r="M109"/>
    </row>
    <row r="110" spans="1:13" s="4" customFormat="1" ht="15" x14ac:dyDescent="0.2">
      <c r="A110" s="92"/>
      <c r="B110" s="92"/>
      <c r="E110"/>
      <c r="F110"/>
      <c r="G110"/>
      <c r="H110"/>
      <c r="I110"/>
      <c r="J110"/>
      <c r="K110"/>
      <c r="L110"/>
      <c r="M110"/>
    </row>
    <row r="111" spans="1:13" s="4" customFormat="1" ht="15" x14ac:dyDescent="0.2">
      <c r="A111" s="92"/>
      <c r="B111" s="92"/>
      <c r="E111"/>
      <c r="F111"/>
      <c r="G111"/>
      <c r="H111"/>
      <c r="I111"/>
      <c r="J111"/>
      <c r="K111"/>
      <c r="L111"/>
      <c r="M111"/>
    </row>
    <row r="112" spans="1:13" s="4" customFormat="1" ht="15" x14ac:dyDescent="0.2">
      <c r="A112" s="92"/>
      <c r="B112" s="92"/>
      <c r="E112"/>
      <c r="F112"/>
      <c r="G112"/>
      <c r="H112"/>
      <c r="I112"/>
      <c r="J112"/>
      <c r="K112"/>
      <c r="L112"/>
      <c r="M112"/>
    </row>
    <row r="113" spans="1:13" s="4" customFormat="1" ht="15" x14ac:dyDescent="0.2">
      <c r="A113" s="92"/>
      <c r="B113" s="92"/>
      <c r="E113"/>
      <c r="F113"/>
      <c r="G113"/>
      <c r="H113"/>
      <c r="I113"/>
      <c r="J113"/>
      <c r="K113"/>
      <c r="L113"/>
      <c r="M113"/>
    </row>
    <row r="114" spans="1:13" s="4" customFormat="1" ht="15" x14ac:dyDescent="0.2">
      <c r="A114" s="92"/>
      <c r="B114" s="92"/>
      <c r="E114"/>
      <c r="F114"/>
      <c r="G114"/>
      <c r="H114"/>
      <c r="I114"/>
      <c r="J114"/>
      <c r="K114"/>
      <c r="L114"/>
      <c r="M114"/>
    </row>
    <row r="115" spans="1:13" s="4" customFormat="1" ht="15" x14ac:dyDescent="0.2">
      <c r="A115" s="92"/>
      <c r="B115" s="92"/>
      <c r="E115"/>
      <c r="F115"/>
      <c r="G115"/>
      <c r="H115"/>
      <c r="I115"/>
      <c r="J115"/>
      <c r="K115"/>
      <c r="L115"/>
      <c r="M115"/>
    </row>
    <row r="116" spans="1:13" s="4" customFormat="1" ht="15" x14ac:dyDescent="0.2">
      <c r="A116" s="92"/>
      <c r="B116" s="92"/>
      <c r="E116"/>
      <c r="F116"/>
      <c r="G116"/>
      <c r="H116"/>
      <c r="I116"/>
      <c r="J116"/>
      <c r="K116"/>
      <c r="L116"/>
      <c r="M116"/>
    </row>
    <row r="117" spans="1:13" s="4" customFormat="1" ht="15" x14ac:dyDescent="0.2">
      <c r="A117" s="92"/>
      <c r="B117" s="92"/>
      <c r="E117"/>
      <c r="F117"/>
      <c r="G117"/>
      <c r="H117"/>
      <c r="I117"/>
      <c r="J117"/>
      <c r="K117"/>
      <c r="L117"/>
      <c r="M117"/>
    </row>
    <row r="118" spans="1:13" s="4" customFormat="1" ht="15" x14ac:dyDescent="0.2">
      <c r="A118" s="92"/>
      <c r="B118" s="92"/>
      <c r="E118"/>
      <c r="F118"/>
      <c r="G118"/>
      <c r="H118"/>
      <c r="I118"/>
      <c r="J118"/>
      <c r="K118"/>
      <c r="L118"/>
      <c r="M118"/>
    </row>
    <row r="119" spans="1:13" s="4" customFormat="1" ht="15" x14ac:dyDescent="0.2">
      <c r="A119" s="92"/>
      <c r="B119" s="92"/>
      <c r="E119"/>
      <c r="F119"/>
      <c r="G119"/>
      <c r="H119"/>
      <c r="I119"/>
      <c r="J119"/>
      <c r="K119"/>
      <c r="L119"/>
      <c r="M119"/>
    </row>
    <row r="120" spans="1:13" s="4" customFormat="1" ht="15" x14ac:dyDescent="0.2">
      <c r="A120" s="92"/>
      <c r="B120" s="92"/>
      <c r="E120"/>
      <c r="F120"/>
      <c r="G120"/>
      <c r="H120"/>
      <c r="I120"/>
      <c r="J120"/>
      <c r="K120"/>
      <c r="L120"/>
      <c r="M120"/>
    </row>
    <row r="121" spans="1:13" s="4" customFormat="1" ht="15" x14ac:dyDescent="0.2">
      <c r="A121" s="92"/>
      <c r="B121" s="92"/>
      <c r="E121"/>
      <c r="F121"/>
      <c r="G121"/>
      <c r="H121"/>
      <c r="I121"/>
      <c r="J121"/>
      <c r="K121"/>
      <c r="L121"/>
      <c r="M121"/>
    </row>
    <row r="122" spans="1:13" s="4" customFormat="1" ht="15" x14ac:dyDescent="0.2">
      <c r="A122" s="92"/>
      <c r="B122" s="92"/>
      <c r="E122"/>
      <c r="F122"/>
      <c r="G122"/>
      <c r="H122"/>
      <c r="I122"/>
      <c r="J122"/>
      <c r="K122"/>
      <c r="L122"/>
      <c r="M122"/>
    </row>
    <row r="123" spans="1:13" s="4" customFormat="1" ht="15" x14ac:dyDescent="0.2">
      <c r="A123" s="92"/>
      <c r="B123" s="92"/>
      <c r="E123"/>
      <c r="F123"/>
      <c r="G123"/>
      <c r="H123"/>
      <c r="I123"/>
      <c r="J123"/>
      <c r="K123"/>
      <c r="L123"/>
      <c r="M123"/>
    </row>
    <row r="124" spans="1:13" s="4" customFormat="1" ht="15" x14ac:dyDescent="0.2">
      <c r="A124" s="92"/>
      <c r="B124" s="92"/>
      <c r="E124"/>
      <c r="F124"/>
      <c r="G124"/>
      <c r="H124"/>
      <c r="I124"/>
      <c r="J124"/>
      <c r="K124"/>
      <c r="L124"/>
      <c r="M124"/>
    </row>
    <row r="125" spans="1:13" s="4" customFormat="1" ht="15" x14ac:dyDescent="0.2">
      <c r="A125" s="92"/>
      <c r="B125" s="92"/>
      <c r="E125"/>
      <c r="F125"/>
      <c r="G125"/>
      <c r="H125"/>
      <c r="I125"/>
      <c r="J125"/>
      <c r="K125"/>
      <c r="L125"/>
      <c r="M125"/>
    </row>
    <row r="126" spans="1:13" s="4" customFormat="1" ht="15" x14ac:dyDescent="0.2">
      <c r="A126" s="92"/>
      <c r="B126" s="92"/>
      <c r="E126"/>
      <c r="F126"/>
      <c r="G126"/>
      <c r="H126"/>
      <c r="I126"/>
      <c r="J126"/>
      <c r="K126"/>
      <c r="L126"/>
      <c r="M126"/>
    </row>
    <row r="127" spans="1:13" s="4" customFormat="1" ht="15" x14ac:dyDescent="0.2">
      <c r="A127" s="92"/>
      <c r="B127" s="92"/>
      <c r="E127"/>
      <c r="F127"/>
      <c r="G127"/>
      <c r="H127"/>
      <c r="I127"/>
      <c r="J127"/>
      <c r="K127"/>
      <c r="L127"/>
      <c r="M127"/>
    </row>
    <row r="128" spans="1:13" s="4" customFormat="1" ht="15" x14ac:dyDescent="0.2">
      <c r="A128" s="92"/>
      <c r="B128" s="92"/>
      <c r="E128"/>
      <c r="F128"/>
      <c r="G128"/>
      <c r="H128"/>
      <c r="I128"/>
      <c r="J128"/>
      <c r="K128"/>
      <c r="L128"/>
      <c r="M128"/>
    </row>
    <row r="129" spans="1:13" s="4" customFormat="1" ht="15" x14ac:dyDescent="0.2">
      <c r="A129" s="92"/>
      <c r="B129" s="92"/>
      <c r="E129"/>
      <c r="F129"/>
      <c r="G129"/>
      <c r="H129"/>
      <c r="I129"/>
      <c r="J129"/>
      <c r="K129"/>
      <c r="L129"/>
      <c r="M129"/>
    </row>
    <row r="130" spans="1:13" s="4" customFormat="1" ht="15" x14ac:dyDescent="0.2">
      <c r="A130" s="92"/>
      <c r="B130" s="92"/>
      <c r="E130"/>
      <c r="F130"/>
      <c r="G130"/>
      <c r="H130"/>
      <c r="I130"/>
      <c r="J130"/>
      <c r="K130"/>
      <c r="L130"/>
      <c r="M130"/>
    </row>
    <row r="131" spans="1:13" s="4" customFormat="1" ht="15" x14ac:dyDescent="0.2">
      <c r="A131" s="92"/>
      <c r="B131" s="92"/>
      <c r="E131"/>
      <c r="F131"/>
      <c r="G131"/>
      <c r="H131"/>
      <c r="I131"/>
      <c r="J131"/>
      <c r="K131"/>
      <c r="L131"/>
      <c r="M131"/>
    </row>
    <row r="132" spans="1:13" s="4" customFormat="1" ht="15" x14ac:dyDescent="0.2">
      <c r="A132" s="92"/>
      <c r="B132" s="92"/>
      <c r="E132"/>
      <c r="F132"/>
      <c r="G132"/>
      <c r="H132"/>
      <c r="I132"/>
      <c r="J132"/>
      <c r="K132"/>
      <c r="L132"/>
      <c r="M132"/>
    </row>
    <row r="133" spans="1:13" s="4" customFormat="1" ht="15" x14ac:dyDescent="0.2">
      <c r="A133" s="92"/>
      <c r="B133" s="92"/>
      <c r="E133"/>
      <c r="F133"/>
      <c r="G133"/>
      <c r="H133"/>
      <c r="I133"/>
      <c r="J133"/>
      <c r="K133"/>
      <c r="L133"/>
      <c r="M133"/>
    </row>
    <row r="134" spans="1:13" s="4" customFormat="1" ht="15" x14ac:dyDescent="0.2">
      <c r="A134" s="92"/>
      <c r="B134" s="92"/>
      <c r="E134"/>
      <c r="F134"/>
      <c r="G134"/>
      <c r="H134"/>
      <c r="I134"/>
      <c r="J134"/>
      <c r="K134"/>
      <c r="L134"/>
      <c r="M134"/>
    </row>
    <row r="135" spans="1:13" s="4" customFormat="1" ht="15" x14ac:dyDescent="0.2">
      <c r="A135" s="92"/>
      <c r="B135" s="92"/>
      <c r="E135"/>
      <c r="F135"/>
      <c r="G135"/>
      <c r="H135"/>
      <c r="I135"/>
      <c r="J135"/>
      <c r="K135"/>
      <c r="L135"/>
      <c r="M135"/>
    </row>
    <row r="136" spans="1:13" s="4" customFormat="1" ht="15" x14ac:dyDescent="0.2">
      <c r="A136" s="92"/>
      <c r="B136" s="92"/>
      <c r="E136"/>
      <c r="F136"/>
      <c r="G136"/>
      <c r="H136"/>
      <c r="I136"/>
      <c r="J136"/>
      <c r="K136"/>
      <c r="L136"/>
      <c r="M136"/>
    </row>
    <row r="137" spans="1:13" s="4" customFormat="1" ht="15" x14ac:dyDescent="0.2">
      <c r="A137" s="92"/>
      <c r="B137" s="92"/>
      <c r="E137"/>
      <c r="F137"/>
      <c r="G137"/>
      <c r="H137"/>
      <c r="I137"/>
      <c r="J137"/>
      <c r="K137"/>
      <c r="L137"/>
      <c r="M137"/>
    </row>
    <row r="138" spans="1:13" s="4" customFormat="1" ht="15" x14ac:dyDescent="0.2">
      <c r="A138" s="92"/>
      <c r="B138" s="92"/>
      <c r="E138"/>
      <c r="F138"/>
      <c r="G138"/>
      <c r="H138"/>
      <c r="I138"/>
      <c r="J138"/>
      <c r="K138"/>
      <c r="L138"/>
      <c r="M138"/>
    </row>
    <row r="139" spans="1:13" s="4" customFormat="1" ht="15" x14ac:dyDescent="0.2">
      <c r="A139" s="92"/>
      <c r="B139" s="92"/>
      <c r="E139"/>
      <c r="F139"/>
      <c r="G139"/>
      <c r="H139"/>
      <c r="I139"/>
      <c r="J139"/>
      <c r="K139"/>
      <c r="L139"/>
      <c r="M139"/>
    </row>
    <row r="140" spans="1:13" s="4" customFormat="1" ht="15" x14ac:dyDescent="0.2">
      <c r="A140" s="92"/>
      <c r="B140" s="92"/>
      <c r="E140"/>
      <c r="F140"/>
      <c r="G140"/>
      <c r="H140"/>
      <c r="I140"/>
      <c r="J140"/>
      <c r="K140"/>
      <c r="L140"/>
      <c r="M140"/>
    </row>
    <row r="141" spans="1:13" s="4" customFormat="1" ht="15" x14ac:dyDescent="0.2">
      <c r="A141" s="92"/>
      <c r="B141" s="92"/>
      <c r="E141"/>
      <c r="F141"/>
      <c r="G141"/>
      <c r="H141"/>
      <c r="I141"/>
      <c r="J141"/>
      <c r="K141"/>
      <c r="L141"/>
      <c r="M141"/>
    </row>
    <row r="142" spans="1:13" s="4" customFormat="1" ht="15" x14ac:dyDescent="0.2">
      <c r="A142" s="92"/>
      <c r="B142" s="92"/>
      <c r="E142"/>
      <c r="F142"/>
      <c r="G142"/>
      <c r="H142"/>
      <c r="I142"/>
      <c r="J142"/>
      <c r="K142"/>
      <c r="L142"/>
      <c r="M142"/>
    </row>
    <row r="143" spans="1:13" s="4" customFormat="1" ht="15" x14ac:dyDescent="0.2">
      <c r="A143" s="92"/>
      <c r="B143" s="92"/>
      <c r="E143"/>
      <c r="F143"/>
      <c r="G143"/>
      <c r="H143"/>
      <c r="I143"/>
      <c r="J143"/>
      <c r="K143"/>
      <c r="L143"/>
      <c r="M143"/>
    </row>
    <row r="144" spans="1:13" s="4" customFormat="1" ht="15" x14ac:dyDescent="0.2">
      <c r="A144" s="92"/>
      <c r="B144" s="92"/>
      <c r="E144"/>
      <c r="F144"/>
      <c r="G144"/>
      <c r="H144"/>
      <c r="I144"/>
      <c r="J144"/>
      <c r="K144"/>
      <c r="L144"/>
      <c r="M144"/>
    </row>
    <row r="145" spans="1:13" s="4" customFormat="1" ht="15" x14ac:dyDescent="0.2">
      <c r="A145" s="92"/>
      <c r="B145" s="92"/>
      <c r="E145"/>
      <c r="F145"/>
      <c r="G145"/>
      <c r="H145"/>
      <c r="I145"/>
      <c r="J145"/>
      <c r="K145"/>
      <c r="L145"/>
      <c r="M145"/>
    </row>
    <row r="146" spans="1:13" s="4" customFormat="1" ht="15" x14ac:dyDescent="0.2">
      <c r="A146" s="92"/>
      <c r="B146" s="92"/>
      <c r="E146"/>
      <c r="F146"/>
      <c r="G146"/>
      <c r="H146"/>
      <c r="I146"/>
      <c r="J146"/>
      <c r="K146"/>
      <c r="L146"/>
      <c r="M146"/>
    </row>
    <row r="147" spans="1:13" s="4" customFormat="1" ht="15" x14ac:dyDescent="0.2">
      <c r="A147" s="92"/>
      <c r="B147" s="92"/>
      <c r="E147"/>
      <c r="F147"/>
      <c r="G147"/>
      <c r="H147"/>
      <c r="I147"/>
      <c r="J147"/>
      <c r="K147"/>
      <c r="L147"/>
      <c r="M147"/>
    </row>
    <row r="148" spans="1:13" s="4" customFormat="1" ht="15" x14ac:dyDescent="0.2">
      <c r="A148" s="92"/>
      <c r="B148" s="92"/>
      <c r="E148"/>
      <c r="F148"/>
      <c r="G148"/>
      <c r="H148"/>
      <c r="I148"/>
      <c r="J148"/>
      <c r="K148"/>
      <c r="L148"/>
      <c r="M148"/>
    </row>
    <row r="149" spans="1:13" s="4" customFormat="1" ht="15" x14ac:dyDescent="0.2">
      <c r="A149" s="92"/>
      <c r="B149" s="92"/>
      <c r="E149"/>
      <c r="F149"/>
      <c r="G149"/>
      <c r="H149"/>
      <c r="I149"/>
      <c r="J149"/>
      <c r="K149"/>
      <c r="L149"/>
      <c r="M149"/>
    </row>
    <row r="150" spans="1:13" s="4" customFormat="1" ht="15" x14ac:dyDescent="0.2">
      <c r="A150" s="92"/>
      <c r="B150" s="92"/>
      <c r="E150"/>
      <c r="F150"/>
      <c r="G150"/>
      <c r="H150"/>
      <c r="I150"/>
      <c r="J150"/>
      <c r="K150"/>
      <c r="L150"/>
      <c r="M150"/>
    </row>
    <row r="151" spans="1:13" s="4" customFormat="1" ht="15" x14ac:dyDescent="0.2">
      <c r="A151" s="92"/>
      <c r="B151" s="92"/>
      <c r="E151"/>
      <c r="F151"/>
      <c r="G151"/>
      <c r="H151"/>
      <c r="I151"/>
      <c r="J151"/>
      <c r="K151"/>
      <c r="L151"/>
      <c r="M151"/>
    </row>
    <row r="152" spans="1:13" s="4" customFormat="1" ht="15" x14ac:dyDescent="0.2">
      <c r="A152" s="92"/>
      <c r="B152" s="92"/>
      <c r="E152"/>
      <c r="F152"/>
      <c r="G152"/>
      <c r="H152"/>
      <c r="I152"/>
      <c r="J152"/>
      <c r="K152"/>
      <c r="L152"/>
      <c r="M152"/>
    </row>
    <row r="153" spans="1:13" s="4" customFormat="1" ht="15" x14ac:dyDescent="0.2">
      <c r="A153" s="92"/>
      <c r="B153" s="92"/>
      <c r="E153"/>
      <c r="F153"/>
      <c r="G153"/>
      <c r="H153"/>
      <c r="I153"/>
      <c r="J153"/>
      <c r="K153"/>
      <c r="L153"/>
      <c r="M153"/>
    </row>
    <row r="154" spans="1:13" s="4" customFormat="1" ht="15" x14ac:dyDescent="0.2">
      <c r="A154" s="92"/>
      <c r="B154" s="92"/>
      <c r="E154"/>
      <c r="F154"/>
      <c r="G154"/>
      <c r="H154"/>
      <c r="I154"/>
      <c r="J154"/>
      <c r="K154"/>
      <c r="L154"/>
      <c r="M154"/>
    </row>
    <row r="155" spans="1:13" s="4" customFormat="1" ht="15" x14ac:dyDescent="0.2">
      <c r="A155" s="92"/>
      <c r="B155" s="92"/>
      <c r="E155"/>
      <c r="F155"/>
      <c r="G155"/>
      <c r="H155"/>
      <c r="I155"/>
      <c r="J155"/>
      <c r="K155"/>
      <c r="L155"/>
      <c r="M155"/>
    </row>
    <row r="156" spans="1:13" s="4" customFormat="1" ht="15" x14ac:dyDescent="0.2">
      <c r="A156" s="92"/>
      <c r="B156" s="92"/>
      <c r="E156"/>
      <c r="F156"/>
      <c r="G156"/>
      <c r="H156"/>
      <c r="I156"/>
      <c r="J156"/>
      <c r="K156"/>
      <c r="L156"/>
      <c r="M156"/>
    </row>
    <row r="157" spans="1:13" s="4" customFormat="1" ht="15" x14ac:dyDescent="0.2">
      <c r="A157" s="92"/>
      <c r="B157" s="92"/>
      <c r="E157"/>
      <c r="F157"/>
      <c r="G157"/>
      <c r="H157"/>
      <c r="I157"/>
      <c r="J157"/>
      <c r="K157"/>
      <c r="L157"/>
      <c r="M157"/>
    </row>
    <row r="158" spans="1:13" s="4" customFormat="1" ht="15" x14ac:dyDescent="0.2">
      <c r="A158" s="92"/>
      <c r="B158" s="92"/>
      <c r="E158"/>
      <c r="F158"/>
      <c r="G158"/>
      <c r="H158"/>
      <c r="I158"/>
      <c r="J158"/>
      <c r="K158"/>
      <c r="L158"/>
      <c r="M158"/>
    </row>
    <row r="159" spans="1:13" s="4" customFormat="1" ht="15" x14ac:dyDescent="0.2">
      <c r="A159" s="92"/>
      <c r="B159" s="92"/>
      <c r="E159"/>
      <c r="F159"/>
      <c r="G159"/>
      <c r="H159"/>
      <c r="I159"/>
      <c r="J159"/>
      <c r="K159"/>
      <c r="L159"/>
      <c r="M159"/>
    </row>
    <row r="160" spans="1:13" s="4" customFormat="1" ht="15" x14ac:dyDescent="0.2">
      <c r="A160" s="92"/>
      <c r="B160" s="92"/>
      <c r="E160"/>
      <c r="F160"/>
      <c r="G160"/>
      <c r="H160"/>
      <c r="I160"/>
      <c r="J160"/>
      <c r="K160"/>
      <c r="L160"/>
      <c r="M160"/>
    </row>
    <row r="161" spans="1:13" s="4" customFormat="1" ht="15" x14ac:dyDescent="0.2">
      <c r="A161" s="92"/>
      <c r="B161" s="92"/>
      <c r="E161"/>
      <c r="F161"/>
      <c r="G161"/>
      <c r="H161"/>
      <c r="I161"/>
      <c r="J161"/>
      <c r="K161"/>
      <c r="L161"/>
      <c r="M161"/>
    </row>
    <row r="162" spans="1:13" s="4" customFormat="1" ht="15" x14ac:dyDescent="0.2">
      <c r="A162" s="92"/>
      <c r="B162" s="92"/>
      <c r="E162"/>
      <c r="F162"/>
      <c r="G162"/>
      <c r="H162"/>
      <c r="I162"/>
      <c r="J162"/>
      <c r="K162"/>
      <c r="L162"/>
      <c r="M162"/>
    </row>
    <row r="163" spans="1:13" s="4" customFormat="1" ht="15" x14ac:dyDescent="0.2">
      <c r="A163" s="92"/>
      <c r="B163" s="92"/>
      <c r="E163"/>
      <c r="F163"/>
      <c r="G163"/>
      <c r="H163"/>
      <c r="I163"/>
      <c r="J163"/>
      <c r="K163"/>
      <c r="L163"/>
      <c r="M163"/>
    </row>
    <row r="164" spans="1:13" s="4" customFormat="1" ht="15" x14ac:dyDescent="0.2">
      <c r="A164" s="92"/>
      <c r="B164" s="92"/>
      <c r="E164"/>
      <c r="F164"/>
      <c r="G164"/>
      <c r="H164"/>
      <c r="I164"/>
      <c r="J164"/>
      <c r="K164"/>
      <c r="L164"/>
      <c r="M164"/>
    </row>
    <row r="165" spans="1:13" s="4" customFormat="1" ht="15" x14ac:dyDescent="0.2">
      <c r="A165" s="92"/>
      <c r="B165" s="92"/>
      <c r="E165"/>
      <c r="F165"/>
      <c r="G165"/>
      <c r="H165"/>
      <c r="I165"/>
      <c r="J165"/>
      <c r="K165"/>
      <c r="L165"/>
      <c r="M165"/>
    </row>
    <row r="166" spans="1:13" s="4" customFormat="1" ht="15" x14ac:dyDescent="0.2">
      <c r="A166" s="92"/>
      <c r="B166" s="92"/>
      <c r="E166"/>
      <c r="F166"/>
      <c r="G166"/>
      <c r="H166"/>
      <c r="I166"/>
      <c r="J166"/>
      <c r="K166"/>
      <c r="L166"/>
      <c r="M166"/>
    </row>
    <row r="167" spans="1:13" s="4" customFormat="1" ht="15" x14ac:dyDescent="0.2">
      <c r="A167" s="92"/>
      <c r="B167" s="92"/>
      <c r="E167"/>
      <c r="F167"/>
      <c r="G167"/>
      <c r="H167"/>
      <c r="I167"/>
      <c r="J167"/>
      <c r="K167"/>
      <c r="L167"/>
      <c r="M167"/>
    </row>
    <row r="168" spans="1:13" s="4" customFormat="1" ht="15" x14ac:dyDescent="0.2">
      <c r="A168" s="92"/>
      <c r="B168" s="92"/>
      <c r="E168"/>
      <c r="F168"/>
      <c r="G168"/>
      <c r="H168"/>
      <c r="I168"/>
      <c r="J168"/>
      <c r="K168"/>
      <c r="L168"/>
      <c r="M168"/>
    </row>
    <row r="169" spans="1:13" s="4" customFormat="1" ht="15" x14ac:dyDescent="0.2">
      <c r="A169" s="92"/>
      <c r="B169" s="92"/>
      <c r="E169"/>
      <c r="F169"/>
      <c r="G169"/>
      <c r="H169"/>
      <c r="I169"/>
      <c r="J169"/>
      <c r="K169"/>
      <c r="L169"/>
      <c r="M169"/>
    </row>
    <row r="170" spans="1:13" s="4" customFormat="1" ht="15" x14ac:dyDescent="0.2">
      <c r="A170" s="92"/>
      <c r="B170" s="92"/>
      <c r="E170"/>
      <c r="F170"/>
      <c r="G170"/>
      <c r="H170"/>
      <c r="I170"/>
      <c r="J170"/>
      <c r="K170"/>
      <c r="L170"/>
      <c r="M170"/>
    </row>
    <row r="171" spans="1:13" s="4" customFormat="1" ht="15" x14ac:dyDescent="0.2">
      <c r="A171" s="92"/>
      <c r="B171" s="92"/>
      <c r="E171"/>
      <c r="F171"/>
      <c r="G171"/>
      <c r="H171"/>
      <c r="I171"/>
      <c r="J171"/>
      <c r="K171"/>
      <c r="L171"/>
      <c r="M171"/>
    </row>
    <row r="172" spans="1:13" s="4" customFormat="1" ht="15" x14ac:dyDescent="0.2">
      <c r="A172" s="92"/>
      <c r="B172" s="92"/>
      <c r="E172"/>
      <c r="F172"/>
      <c r="G172"/>
      <c r="H172"/>
      <c r="I172"/>
      <c r="J172"/>
      <c r="K172"/>
      <c r="L172"/>
      <c r="M172"/>
    </row>
    <row r="173" spans="1:13" s="4" customFormat="1" ht="15" x14ac:dyDescent="0.2">
      <c r="A173" s="92"/>
      <c r="B173" s="92"/>
      <c r="E173"/>
      <c r="F173"/>
      <c r="G173"/>
      <c r="H173"/>
      <c r="I173"/>
      <c r="J173"/>
      <c r="K173"/>
      <c r="L173"/>
      <c r="M173"/>
    </row>
    <row r="174" spans="1:13" s="4" customFormat="1" ht="15" x14ac:dyDescent="0.2">
      <c r="A174" s="92"/>
      <c r="B174" s="92"/>
      <c r="E174"/>
      <c r="F174"/>
      <c r="G174"/>
      <c r="H174"/>
      <c r="I174"/>
      <c r="J174"/>
      <c r="K174"/>
      <c r="L174"/>
      <c r="M174"/>
    </row>
    <row r="175" spans="1:13" s="4" customFormat="1" ht="15" x14ac:dyDescent="0.2">
      <c r="A175" s="92"/>
      <c r="B175" s="92"/>
      <c r="E175"/>
      <c r="F175"/>
      <c r="G175"/>
      <c r="H175"/>
      <c r="I175"/>
      <c r="J175"/>
      <c r="K175"/>
      <c r="L175"/>
      <c r="M175"/>
    </row>
    <row r="176" spans="1:13" s="4" customFormat="1" ht="15" x14ac:dyDescent="0.2">
      <c r="A176" s="92"/>
      <c r="B176" s="92"/>
      <c r="E176"/>
      <c r="F176"/>
      <c r="G176"/>
      <c r="H176"/>
      <c r="I176"/>
      <c r="J176"/>
      <c r="K176"/>
      <c r="L176"/>
      <c r="M176"/>
    </row>
    <row r="177" spans="1:13" s="4" customFormat="1" ht="15" x14ac:dyDescent="0.2">
      <c r="A177" s="92"/>
      <c r="B177" s="92"/>
      <c r="E177"/>
      <c r="F177"/>
      <c r="G177"/>
      <c r="H177"/>
      <c r="I177"/>
      <c r="J177"/>
      <c r="K177"/>
      <c r="L177"/>
      <c r="M177"/>
    </row>
    <row r="178" spans="1:13" s="4" customFormat="1" ht="15" x14ac:dyDescent="0.2">
      <c r="A178" s="92"/>
      <c r="B178" s="92"/>
      <c r="E178"/>
      <c r="F178"/>
      <c r="G178"/>
      <c r="H178"/>
      <c r="I178"/>
      <c r="J178"/>
      <c r="K178"/>
      <c r="L178"/>
      <c r="M178"/>
    </row>
    <row r="179" spans="1:13" s="4" customFormat="1" ht="15" x14ac:dyDescent="0.2">
      <c r="A179" s="92"/>
      <c r="B179" s="92"/>
      <c r="E179"/>
      <c r="F179"/>
      <c r="G179"/>
      <c r="H179"/>
      <c r="I179"/>
      <c r="J179"/>
      <c r="K179"/>
      <c r="L179"/>
      <c r="M179"/>
    </row>
    <row r="180" spans="1:13" s="4" customFormat="1" ht="15" x14ac:dyDescent="0.2">
      <c r="A180" s="92"/>
      <c r="B180" s="92"/>
      <c r="E180"/>
      <c r="F180"/>
      <c r="G180"/>
      <c r="H180"/>
      <c r="I180"/>
      <c r="J180"/>
      <c r="K180"/>
      <c r="L180"/>
      <c r="M180"/>
    </row>
    <row r="181" spans="1:13" s="4" customFormat="1" ht="15" x14ac:dyDescent="0.2">
      <c r="A181" s="92"/>
      <c r="B181" s="92"/>
      <c r="E181"/>
      <c r="F181"/>
      <c r="G181"/>
      <c r="H181"/>
      <c r="I181"/>
      <c r="J181"/>
      <c r="K181"/>
      <c r="L181"/>
      <c r="M181"/>
    </row>
    <row r="182" spans="1:13" s="4" customFormat="1" ht="15" x14ac:dyDescent="0.2">
      <c r="A182" s="92"/>
      <c r="B182" s="92"/>
      <c r="E182"/>
      <c r="F182"/>
      <c r="G182"/>
      <c r="H182"/>
      <c r="I182"/>
      <c r="J182"/>
      <c r="K182"/>
      <c r="L182"/>
      <c r="M182"/>
    </row>
    <row r="183" spans="1:13" s="4" customFormat="1" ht="15" x14ac:dyDescent="0.2">
      <c r="A183" s="92"/>
      <c r="B183" s="92"/>
      <c r="E183"/>
      <c r="F183"/>
      <c r="G183"/>
      <c r="H183"/>
      <c r="I183"/>
      <c r="J183"/>
      <c r="K183"/>
      <c r="L183"/>
      <c r="M183"/>
    </row>
    <row r="184" spans="1:13" s="4" customFormat="1" ht="15" x14ac:dyDescent="0.2">
      <c r="A184" s="92"/>
      <c r="B184" s="92"/>
      <c r="E184"/>
      <c r="F184"/>
      <c r="G184"/>
      <c r="H184"/>
      <c r="I184"/>
      <c r="J184"/>
      <c r="K184"/>
      <c r="L184"/>
      <c r="M184"/>
    </row>
    <row r="185" spans="1:13" s="4" customFormat="1" ht="15" x14ac:dyDescent="0.2">
      <c r="A185" s="92"/>
      <c r="B185" s="92"/>
      <c r="E185"/>
      <c r="F185"/>
      <c r="G185"/>
      <c r="H185"/>
      <c r="I185"/>
      <c r="J185"/>
      <c r="K185"/>
      <c r="L185"/>
      <c r="M185"/>
    </row>
    <row r="186" spans="1:13" s="4" customFormat="1" ht="15" x14ac:dyDescent="0.2">
      <c r="A186" s="92"/>
      <c r="B186" s="92"/>
      <c r="E186"/>
      <c r="F186"/>
      <c r="G186"/>
      <c r="H186"/>
      <c r="I186"/>
      <c r="J186"/>
      <c r="K186"/>
      <c r="L186"/>
      <c r="M186"/>
    </row>
    <row r="187" spans="1:13" s="4" customFormat="1" ht="15" x14ac:dyDescent="0.2">
      <c r="A187" s="92"/>
      <c r="B187" s="92"/>
      <c r="E187"/>
      <c r="F187"/>
      <c r="G187"/>
      <c r="H187"/>
      <c r="I187"/>
      <c r="J187"/>
      <c r="K187"/>
      <c r="L187"/>
      <c r="M187"/>
    </row>
    <row r="188" spans="1:13" s="4" customFormat="1" ht="15" x14ac:dyDescent="0.2">
      <c r="A188" s="92"/>
      <c r="B188" s="92"/>
      <c r="E188"/>
      <c r="F188"/>
      <c r="G188"/>
      <c r="H188"/>
      <c r="I188"/>
      <c r="J188"/>
      <c r="K188"/>
      <c r="L188"/>
      <c r="M188"/>
    </row>
    <row r="189" spans="1:13" s="4" customFormat="1" ht="15" x14ac:dyDescent="0.2">
      <c r="A189" s="92"/>
      <c r="B189" s="92"/>
      <c r="E189"/>
      <c r="F189"/>
      <c r="G189"/>
      <c r="H189"/>
      <c r="I189"/>
      <c r="J189"/>
      <c r="K189"/>
      <c r="L189"/>
      <c r="M189"/>
    </row>
    <row r="190" spans="1:13" s="4" customFormat="1" ht="15" x14ac:dyDescent="0.2">
      <c r="A190" s="92"/>
      <c r="B190" s="92"/>
      <c r="E190"/>
      <c r="F190"/>
      <c r="G190"/>
      <c r="H190"/>
      <c r="I190"/>
      <c r="J190"/>
      <c r="K190"/>
      <c r="L190"/>
      <c r="M190"/>
    </row>
    <row r="191" spans="1:13" s="4" customFormat="1" ht="15" x14ac:dyDescent="0.2">
      <c r="A191" s="92"/>
      <c r="B191" s="92"/>
      <c r="E191"/>
      <c r="F191"/>
      <c r="G191"/>
      <c r="H191"/>
      <c r="I191"/>
      <c r="J191"/>
      <c r="K191"/>
      <c r="L191"/>
      <c r="M191"/>
    </row>
    <row r="192" spans="1:13" s="4" customFormat="1" ht="15" x14ac:dyDescent="0.2">
      <c r="A192" s="92"/>
      <c r="B192" s="92"/>
      <c r="E192"/>
      <c r="F192"/>
      <c r="G192"/>
      <c r="H192"/>
      <c r="I192"/>
      <c r="J192"/>
      <c r="K192"/>
      <c r="L192"/>
      <c r="M192"/>
    </row>
    <row r="193" spans="1:13" s="4" customFormat="1" ht="15" x14ac:dyDescent="0.2">
      <c r="A193" s="92"/>
      <c r="B193" s="92"/>
      <c r="E193"/>
      <c r="F193"/>
      <c r="G193"/>
      <c r="H193"/>
      <c r="I193"/>
      <c r="J193"/>
      <c r="K193"/>
      <c r="L193"/>
      <c r="M193"/>
    </row>
    <row r="194" spans="1:13" s="4" customFormat="1" ht="15" x14ac:dyDescent="0.2">
      <c r="A194" s="92"/>
      <c r="B194" s="92"/>
      <c r="E194"/>
      <c r="F194"/>
      <c r="G194"/>
      <c r="H194"/>
      <c r="I194"/>
      <c r="J194"/>
      <c r="K194"/>
      <c r="L194"/>
      <c r="M194"/>
    </row>
    <row r="195" spans="1:13" s="4" customFormat="1" ht="15" x14ac:dyDescent="0.2">
      <c r="A195" s="92"/>
      <c r="B195" s="92"/>
      <c r="E195"/>
      <c r="F195"/>
      <c r="G195"/>
      <c r="H195"/>
      <c r="I195"/>
      <c r="J195"/>
      <c r="K195"/>
      <c r="L195"/>
      <c r="M195"/>
    </row>
    <row r="196" spans="1:13" s="4" customFormat="1" ht="15" x14ac:dyDescent="0.2">
      <c r="A196" s="92"/>
      <c r="B196" s="92"/>
      <c r="E196"/>
      <c r="F196"/>
      <c r="G196"/>
      <c r="H196"/>
      <c r="I196"/>
      <c r="J196"/>
      <c r="K196"/>
      <c r="L196"/>
      <c r="M196"/>
    </row>
    <row r="197" spans="1:13" s="4" customFormat="1" ht="15" x14ac:dyDescent="0.2">
      <c r="A197" s="92"/>
      <c r="B197" s="92"/>
      <c r="E197"/>
      <c r="F197"/>
      <c r="G197"/>
      <c r="H197"/>
      <c r="I197"/>
      <c r="J197"/>
      <c r="K197"/>
      <c r="L197"/>
      <c r="M197"/>
    </row>
    <row r="198" spans="1:13" s="4" customFormat="1" ht="15" x14ac:dyDescent="0.2">
      <c r="A198" s="92"/>
      <c r="B198" s="92"/>
      <c r="E198"/>
      <c r="F198"/>
      <c r="G198"/>
      <c r="H198"/>
      <c r="I198"/>
      <c r="J198"/>
      <c r="K198"/>
      <c r="L198"/>
      <c r="M198"/>
    </row>
    <row r="199" spans="1:13" s="4" customFormat="1" ht="15" x14ac:dyDescent="0.2">
      <c r="A199" s="92"/>
      <c r="B199" s="92"/>
      <c r="E199"/>
      <c r="F199"/>
      <c r="G199"/>
      <c r="H199"/>
      <c r="I199"/>
      <c r="J199"/>
      <c r="K199"/>
      <c r="L199"/>
      <c r="M199"/>
    </row>
    <row r="200" spans="1:13" s="4" customFormat="1" ht="15" x14ac:dyDescent="0.2">
      <c r="A200" s="92"/>
      <c r="B200" s="92"/>
      <c r="E200"/>
      <c r="F200"/>
      <c r="G200"/>
      <c r="H200"/>
      <c r="I200"/>
      <c r="J200"/>
      <c r="K200"/>
      <c r="L200"/>
      <c r="M200"/>
    </row>
    <row r="201" spans="1:13" s="4" customFormat="1" ht="15" x14ac:dyDescent="0.2">
      <c r="A201" s="92"/>
      <c r="B201" s="92"/>
      <c r="E201"/>
      <c r="F201"/>
      <c r="G201"/>
      <c r="H201"/>
      <c r="I201"/>
      <c r="J201"/>
      <c r="K201"/>
      <c r="L201"/>
      <c r="M201"/>
    </row>
    <row r="202" spans="1:13" s="4" customFormat="1" ht="15" x14ac:dyDescent="0.2">
      <c r="A202" s="92"/>
      <c r="B202" s="92"/>
      <c r="E202"/>
      <c r="F202"/>
      <c r="G202"/>
      <c r="H202"/>
      <c r="I202"/>
      <c r="J202"/>
      <c r="K202"/>
      <c r="L202"/>
      <c r="M202"/>
    </row>
    <row r="203" spans="1:13" s="4" customFormat="1" ht="15" x14ac:dyDescent="0.2">
      <c r="A203" s="92"/>
      <c r="B203" s="92"/>
      <c r="E203"/>
      <c r="F203"/>
      <c r="G203"/>
      <c r="H203"/>
      <c r="I203"/>
      <c r="J203"/>
      <c r="K203"/>
      <c r="L203"/>
      <c r="M203"/>
    </row>
    <row r="204" spans="1:13" s="4" customFormat="1" ht="15" x14ac:dyDescent="0.2">
      <c r="A204" s="92"/>
      <c r="B204" s="92"/>
      <c r="E204"/>
      <c r="F204"/>
      <c r="G204"/>
      <c r="H204"/>
      <c r="I204"/>
      <c r="J204"/>
      <c r="K204"/>
      <c r="L204"/>
      <c r="M204"/>
    </row>
    <row r="205" spans="1:13" s="4" customFormat="1" ht="15" x14ac:dyDescent="0.2">
      <c r="A205" s="92"/>
      <c r="B205" s="92"/>
      <c r="E205"/>
      <c r="F205"/>
      <c r="G205"/>
      <c r="H205"/>
      <c r="I205"/>
      <c r="J205"/>
      <c r="K205"/>
      <c r="L205"/>
      <c r="M205"/>
    </row>
    <row r="206" spans="1:13" s="4" customFormat="1" ht="15" x14ac:dyDescent="0.2">
      <c r="A206" s="92"/>
      <c r="B206" s="92"/>
      <c r="E206"/>
      <c r="F206"/>
      <c r="G206"/>
      <c r="H206"/>
      <c r="I206"/>
      <c r="J206"/>
      <c r="K206"/>
      <c r="L206"/>
      <c r="M206"/>
    </row>
    <row r="207" spans="1:13" s="4" customFormat="1" ht="15" x14ac:dyDescent="0.2">
      <c r="A207" s="92"/>
      <c r="B207" s="92"/>
      <c r="E207"/>
      <c r="F207"/>
      <c r="G207"/>
      <c r="H207"/>
      <c r="I207"/>
      <c r="J207"/>
      <c r="K207"/>
      <c r="L207"/>
      <c r="M207"/>
    </row>
    <row r="208" spans="1:13" s="4" customFormat="1" ht="15" x14ac:dyDescent="0.2">
      <c r="A208" s="92"/>
      <c r="B208" s="92"/>
      <c r="E208"/>
      <c r="F208"/>
      <c r="G208"/>
      <c r="H208"/>
      <c r="I208"/>
      <c r="J208"/>
      <c r="K208"/>
      <c r="L208"/>
      <c r="M208"/>
    </row>
    <row r="209" spans="1:13" s="4" customFormat="1" ht="15" x14ac:dyDescent="0.2">
      <c r="A209" s="92"/>
      <c r="B209" s="92"/>
      <c r="E209"/>
      <c r="F209"/>
      <c r="G209"/>
      <c r="H209"/>
      <c r="I209"/>
      <c r="J209"/>
      <c r="K209"/>
      <c r="L209"/>
      <c r="M209"/>
    </row>
    <row r="210" spans="1:13" s="4" customFormat="1" ht="15" x14ac:dyDescent="0.2">
      <c r="A210" s="92"/>
      <c r="B210" s="92"/>
      <c r="E210"/>
      <c r="F210"/>
      <c r="G210"/>
      <c r="H210"/>
      <c r="I210"/>
      <c r="J210"/>
      <c r="K210"/>
      <c r="L210"/>
      <c r="M210"/>
    </row>
    <row r="211" spans="1:13" s="4" customFormat="1" ht="15" x14ac:dyDescent="0.2">
      <c r="A211" s="92"/>
      <c r="B211" s="92"/>
      <c r="E211"/>
      <c r="F211"/>
      <c r="G211"/>
      <c r="H211"/>
      <c r="I211"/>
      <c r="J211"/>
      <c r="K211"/>
      <c r="L211"/>
      <c r="M211"/>
    </row>
    <row r="212" spans="1:13" s="4" customFormat="1" ht="15" x14ac:dyDescent="0.2">
      <c r="A212" s="92"/>
      <c r="B212" s="92"/>
      <c r="E212"/>
      <c r="F212"/>
      <c r="G212"/>
      <c r="H212"/>
      <c r="I212"/>
      <c r="J212"/>
      <c r="K212"/>
      <c r="L212"/>
      <c r="M212"/>
    </row>
    <row r="213" spans="1:13" s="4" customFormat="1" ht="15" x14ac:dyDescent="0.2">
      <c r="A213" s="92"/>
      <c r="B213" s="92"/>
      <c r="E213"/>
      <c r="F213"/>
      <c r="G213"/>
      <c r="H213"/>
      <c r="I213"/>
      <c r="J213"/>
      <c r="K213"/>
      <c r="L213"/>
      <c r="M213"/>
    </row>
    <row r="214" spans="1:13" s="4" customFormat="1" ht="15" x14ac:dyDescent="0.2">
      <c r="A214" s="92"/>
      <c r="B214" s="92"/>
      <c r="E214"/>
      <c r="F214"/>
      <c r="G214"/>
      <c r="H214"/>
      <c r="I214"/>
      <c r="J214"/>
      <c r="K214"/>
      <c r="L214"/>
      <c r="M214"/>
    </row>
    <row r="215" spans="1:13" s="4" customFormat="1" ht="15" x14ac:dyDescent="0.2">
      <c r="A215" s="92"/>
      <c r="B215" s="92"/>
      <c r="E215"/>
      <c r="F215"/>
      <c r="G215"/>
      <c r="H215"/>
      <c r="I215"/>
      <c r="J215"/>
      <c r="K215"/>
      <c r="L215"/>
      <c r="M215"/>
    </row>
    <row r="216" spans="1:13" s="4" customFormat="1" ht="15" x14ac:dyDescent="0.2">
      <c r="A216" s="92"/>
      <c r="B216" s="92"/>
      <c r="E216"/>
      <c r="F216"/>
      <c r="G216"/>
      <c r="H216"/>
      <c r="I216"/>
      <c r="J216"/>
      <c r="K216"/>
      <c r="L216"/>
      <c r="M216"/>
    </row>
    <row r="217" spans="1:13" s="4" customFormat="1" ht="15" x14ac:dyDescent="0.2">
      <c r="A217" s="92"/>
      <c r="B217" s="92"/>
      <c r="E217"/>
      <c r="F217"/>
      <c r="G217"/>
      <c r="H217"/>
      <c r="I217"/>
      <c r="J217"/>
      <c r="K217"/>
      <c r="L217"/>
      <c r="M217"/>
    </row>
    <row r="218" spans="1:13" s="4" customFormat="1" ht="15" x14ac:dyDescent="0.2">
      <c r="A218" s="92"/>
      <c r="B218" s="92"/>
      <c r="E218"/>
      <c r="F218"/>
      <c r="G218"/>
      <c r="H218"/>
      <c r="I218"/>
      <c r="J218"/>
      <c r="K218"/>
      <c r="L218"/>
      <c r="M218"/>
    </row>
    <row r="219" spans="1:13" s="4" customFormat="1" ht="15" x14ac:dyDescent="0.2">
      <c r="A219" s="92"/>
      <c r="B219" s="92"/>
      <c r="E219"/>
      <c r="F219"/>
      <c r="G219"/>
      <c r="H219"/>
      <c r="I219"/>
      <c r="J219"/>
      <c r="K219"/>
      <c r="L219"/>
      <c r="M219"/>
    </row>
    <row r="220" spans="1:13" s="4" customFormat="1" ht="15" x14ac:dyDescent="0.2">
      <c r="A220" s="92"/>
      <c r="B220" s="92"/>
      <c r="E220"/>
      <c r="F220"/>
      <c r="G220"/>
      <c r="H220"/>
      <c r="I220"/>
      <c r="J220"/>
      <c r="K220"/>
      <c r="L220"/>
      <c r="M220"/>
    </row>
    <row r="221" spans="1:13" s="4" customFormat="1" ht="15" x14ac:dyDescent="0.2">
      <c r="A221" s="92"/>
      <c r="B221" s="92"/>
      <c r="E221"/>
      <c r="F221"/>
      <c r="G221"/>
      <c r="H221"/>
      <c r="I221"/>
      <c r="J221"/>
      <c r="K221"/>
      <c r="L221"/>
      <c r="M221"/>
    </row>
    <row r="222" spans="1:13" s="4" customFormat="1" ht="15" x14ac:dyDescent="0.2">
      <c r="A222" s="92"/>
      <c r="B222" s="92"/>
      <c r="E222"/>
      <c r="F222"/>
      <c r="G222"/>
      <c r="H222"/>
      <c r="I222"/>
      <c r="J222"/>
      <c r="K222"/>
      <c r="L222"/>
      <c r="M222"/>
    </row>
    <row r="223" spans="1:13" s="4" customFormat="1" ht="15" x14ac:dyDescent="0.2">
      <c r="A223" s="92"/>
      <c r="B223" s="92"/>
      <c r="E223"/>
      <c r="F223"/>
      <c r="G223"/>
      <c r="H223"/>
      <c r="I223"/>
      <c r="J223"/>
      <c r="K223"/>
      <c r="L223"/>
      <c r="M223"/>
    </row>
    <row r="224" spans="1:13" s="4" customFormat="1" ht="15" x14ac:dyDescent="0.2">
      <c r="A224" s="92"/>
      <c r="B224" s="92"/>
      <c r="E224"/>
      <c r="F224"/>
      <c r="G224"/>
      <c r="H224"/>
      <c r="I224"/>
      <c r="J224"/>
      <c r="K224"/>
      <c r="L224"/>
      <c r="M224"/>
    </row>
    <row r="225" spans="1:13" s="4" customFormat="1" ht="15" x14ac:dyDescent="0.2">
      <c r="A225" s="92"/>
      <c r="B225" s="92"/>
      <c r="E225"/>
      <c r="F225"/>
      <c r="G225"/>
      <c r="H225"/>
      <c r="I225"/>
      <c r="J225"/>
      <c r="K225"/>
      <c r="L225"/>
      <c r="M225"/>
    </row>
    <row r="226" spans="1:13" s="4" customFormat="1" ht="15" x14ac:dyDescent="0.2">
      <c r="A226" s="92"/>
      <c r="B226" s="92"/>
      <c r="E226"/>
      <c r="F226"/>
      <c r="G226"/>
      <c r="H226"/>
      <c r="I226"/>
      <c r="J226"/>
      <c r="K226"/>
      <c r="L226"/>
      <c r="M226"/>
    </row>
    <row r="227" spans="1:13" s="4" customFormat="1" ht="15" x14ac:dyDescent="0.2">
      <c r="A227" s="92"/>
      <c r="B227" s="92"/>
      <c r="E227"/>
      <c r="F227"/>
      <c r="G227"/>
      <c r="H227"/>
      <c r="I227"/>
      <c r="J227"/>
      <c r="K227"/>
      <c r="L227"/>
      <c r="M227"/>
    </row>
    <row r="228" spans="1:13" s="4" customFormat="1" ht="15" x14ac:dyDescent="0.2">
      <c r="A228" s="92"/>
      <c r="B228" s="92"/>
      <c r="E228"/>
      <c r="F228"/>
      <c r="G228"/>
      <c r="H228"/>
      <c r="I228"/>
      <c r="J228"/>
      <c r="K228"/>
      <c r="L228"/>
      <c r="M228"/>
    </row>
    <row r="229" spans="1:13" s="4" customFormat="1" ht="15" x14ac:dyDescent="0.2">
      <c r="A229" s="92"/>
      <c r="B229" s="92"/>
      <c r="E229"/>
      <c r="F229"/>
      <c r="G229"/>
      <c r="H229"/>
      <c r="I229"/>
      <c r="J229"/>
      <c r="K229"/>
      <c r="L229"/>
      <c r="M229"/>
    </row>
    <row r="230" spans="1:13" s="4" customFormat="1" ht="15" x14ac:dyDescent="0.2">
      <c r="A230" s="92"/>
      <c r="B230" s="92"/>
      <c r="E230"/>
      <c r="F230"/>
      <c r="G230"/>
      <c r="H230"/>
      <c r="I230"/>
      <c r="J230"/>
      <c r="K230"/>
      <c r="L230"/>
      <c r="M230"/>
    </row>
    <row r="231" spans="1:13" s="4" customFormat="1" ht="15" x14ac:dyDescent="0.2">
      <c r="A231" s="92"/>
      <c r="B231" s="92"/>
      <c r="E231"/>
      <c r="F231"/>
      <c r="G231"/>
      <c r="H231"/>
      <c r="I231"/>
      <c r="J231"/>
      <c r="K231"/>
      <c r="L231"/>
      <c r="M231"/>
    </row>
    <row r="232" spans="1:13" s="4" customFormat="1" ht="15" x14ac:dyDescent="0.2">
      <c r="A232" s="92"/>
      <c r="B232" s="92"/>
      <c r="E232"/>
      <c r="F232"/>
      <c r="G232"/>
      <c r="H232"/>
      <c r="I232"/>
      <c r="J232"/>
      <c r="K232"/>
      <c r="L232"/>
      <c r="M232"/>
    </row>
    <row r="233" spans="1:13" s="4" customFormat="1" ht="15" x14ac:dyDescent="0.2">
      <c r="A233" s="92"/>
      <c r="B233" s="92"/>
      <c r="E233"/>
      <c r="F233"/>
      <c r="G233"/>
      <c r="H233"/>
      <c r="I233"/>
      <c r="J233"/>
      <c r="K233"/>
      <c r="L233"/>
      <c r="M233"/>
    </row>
    <row r="234" spans="1:13" s="4" customFormat="1" ht="15" x14ac:dyDescent="0.2">
      <c r="A234" s="92"/>
      <c r="B234" s="92"/>
      <c r="E234"/>
      <c r="F234"/>
      <c r="G234"/>
      <c r="H234"/>
      <c r="I234"/>
      <c r="J234"/>
      <c r="K234"/>
      <c r="L234"/>
      <c r="M234"/>
    </row>
    <row r="235" spans="1:13" s="4" customFormat="1" ht="15" x14ac:dyDescent="0.2">
      <c r="A235" s="92"/>
      <c r="B235" s="92"/>
      <c r="E235"/>
      <c r="F235"/>
      <c r="G235"/>
      <c r="H235"/>
      <c r="I235"/>
      <c r="J235"/>
      <c r="K235"/>
      <c r="L235"/>
      <c r="M235"/>
    </row>
    <row r="236" spans="1:13" s="4" customFormat="1" ht="15" x14ac:dyDescent="0.2">
      <c r="A236" s="92"/>
      <c r="B236" s="92"/>
      <c r="E236"/>
      <c r="F236"/>
      <c r="G236"/>
      <c r="H236"/>
      <c r="I236"/>
      <c r="J236"/>
      <c r="K236"/>
      <c r="L236"/>
      <c r="M236"/>
    </row>
    <row r="237" spans="1:13" s="4" customFormat="1" ht="15" x14ac:dyDescent="0.2">
      <c r="A237" s="92"/>
      <c r="B237" s="92"/>
      <c r="E237"/>
      <c r="F237"/>
      <c r="G237"/>
      <c r="H237"/>
      <c r="I237"/>
      <c r="J237"/>
      <c r="K237"/>
      <c r="L237"/>
      <c r="M237"/>
    </row>
    <row r="238" spans="1:13" s="4" customFormat="1" ht="15" x14ac:dyDescent="0.2">
      <c r="A238" s="92"/>
      <c r="B238" s="92"/>
      <c r="E238"/>
      <c r="F238"/>
      <c r="G238"/>
      <c r="H238"/>
      <c r="I238"/>
      <c r="J238"/>
      <c r="K238"/>
      <c r="L238"/>
      <c r="M238"/>
    </row>
    <row r="239" spans="1:13" s="4" customFormat="1" ht="15" x14ac:dyDescent="0.2">
      <c r="A239" s="92"/>
      <c r="B239" s="92"/>
      <c r="E239"/>
      <c r="F239"/>
      <c r="G239"/>
      <c r="H239"/>
      <c r="I239"/>
      <c r="J239"/>
      <c r="K239"/>
      <c r="L239"/>
      <c r="M239"/>
    </row>
    <row r="240" spans="1:13" s="4" customFormat="1" ht="15" x14ac:dyDescent="0.2">
      <c r="A240" s="92"/>
      <c r="B240" s="92"/>
      <c r="E240"/>
      <c r="F240"/>
      <c r="G240"/>
      <c r="H240"/>
      <c r="I240"/>
      <c r="J240"/>
      <c r="K240"/>
      <c r="L240"/>
      <c r="M240"/>
    </row>
    <row r="241" spans="1:13" s="4" customFormat="1" ht="15" x14ac:dyDescent="0.2">
      <c r="A241" s="92"/>
      <c r="B241" s="92"/>
      <c r="E241"/>
      <c r="F241"/>
      <c r="G241"/>
      <c r="H241"/>
      <c r="I241"/>
      <c r="J241"/>
      <c r="K241"/>
      <c r="L241"/>
      <c r="M241"/>
    </row>
    <row r="242" spans="1:13" s="4" customFormat="1" ht="15" x14ac:dyDescent="0.2">
      <c r="A242" s="92"/>
      <c r="B242" s="92"/>
      <c r="E242"/>
      <c r="F242"/>
      <c r="G242"/>
      <c r="H242"/>
      <c r="I242"/>
      <c r="J242"/>
      <c r="K242"/>
      <c r="L242"/>
      <c r="M242"/>
    </row>
    <row r="243" spans="1:13" s="4" customFormat="1" ht="15" x14ac:dyDescent="0.2">
      <c r="A243" s="92"/>
      <c r="B243" s="92"/>
      <c r="E243"/>
      <c r="F243"/>
      <c r="G243"/>
      <c r="H243"/>
      <c r="I243"/>
      <c r="J243"/>
      <c r="K243"/>
      <c r="L243"/>
      <c r="M243"/>
    </row>
    <row r="244" spans="1:13" s="4" customFormat="1" ht="15" x14ac:dyDescent="0.2">
      <c r="A244" s="92"/>
      <c r="B244" s="92"/>
      <c r="E244"/>
      <c r="F244"/>
      <c r="G244"/>
      <c r="H244"/>
      <c r="I244"/>
      <c r="J244"/>
      <c r="K244"/>
      <c r="L244"/>
      <c r="M244"/>
    </row>
    <row r="245" spans="1:13" s="4" customFormat="1" ht="15" x14ac:dyDescent="0.2">
      <c r="A245" s="92"/>
      <c r="B245" s="92"/>
      <c r="E245"/>
      <c r="F245"/>
      <c r="G245"/>
      <c r="H245"/>
      <c r="I245"/>
      <c r="J245"/>
      <c r="K245"/>
      <c r="L245"/>
      <c r="M245"/>
    </row>
    <row r="246" spans="1:13" s="4" customFormat="1" ht="15" x14ac:dyDescent="0.2">
      <c r="A246" s="92"/>
      <c r="B246" s="92"/>
      <c r="E246"/>
      <c r="F246"/>
      <c r="G246"/>
      <c r="H246"/>
      <c r="I246"/>
      <c r="J246"/>
      <c r="K246"/>
      <c r="L246"/>
      <c r="M246"/>
    </row>
    <row r="247" spans="1:13" s="4" customFormat="1" ht="15" x14ac:dyDescent="0.2">
      <c r="A247" s="92"/>
      <c r="B247" s="92"/>
      <c r="E247"/>
      <c r="F247"/>
      <c r="G247"/>
      <c r="H247"/>
      <c r="I247"/>
      <c r="J247"/>
      <c r="K247"/>
      <c r="L247"/>
      <c r="M247"/>
    </row>
    <row r="248" spans="1:13" s="4" customFormat="1" ht="15" x14ac:dyDescent="0.2">
      <c r="A248" s="92"/>
      <c r="B248" s="92"/>
      <c r="E248"/>
      <c r="F248"/>
      <c r="G248"/>
      <c r="H248"/>
      <c r="I248"/>
      <c r="J248"/>
      <c r="K248"/>
      <c r="L248"/>
      <c r="M248"/>
    </row>
    <row r="249" spans="1:13" s="4" customFormat="1" ht="15" x14ac:dyDescent="0.2">
      <c r="A249" s="92"/>
      <c r="B249" s="92"/>
      <c r="E249"/>
      <c r="F249"/>
      <c r="G249"/>
      <c r="H249"/>
      <c r="I249"/>
      <c r="J249"/>
      <c r="K249"/>
      <c r="L249"/>
      <c r="M249"/>
    </row>
    <row r="250" spans="1:13" s="4" customFormat="1" ht="15" x14ac:dyDescent="0.2">
      <c r="A250" s="92"/>
      <c r="B250" s="92"/>
      <c r="E250"/>
      <c r="F250"/>
      <c r="G250"/>
      <c r="H250"/>
      <c r="I250"/>
      <c r="J250"/>
      <c r="K250"/>
      <c r="L250"/>
      <c r="M250"/>
    </row>
    <row r="251" spans="1:13" s="4" customFormat="1" ht="15" x14ac:dyDescent="0.2">
      <c r="A251" s="92"/>
      <c r="B251" s="92"/>
      <c r="E251"/>
      <c r="F251"/>
      <c r="G251"/>
      <c r="H251"/>
      <c r="I251"/>
      <c r="J251"/>
      <c r="K251"/>
      <c r="L251"/>
      <c r="M251"/>
    </row>
    <row r="252" spans="1:13" s="4" customFormat="1" ht="15" x14ac:dyDescent="0.2">
      <c r="A252" s="92"/>
      <c r="B252" s="92"/>
      <c r="E252"/>
      <c r="F252"/>
      <c r="G252"/>
      <c r="H252"/>
      <c r="I252"/>
      <c r="J252"/>
      <c r="K252"/>
      <c r="L252"/>
      <c r="M252"/>
    </row>
    <row r="253" spans="1:13" s="4" customFormat="1" ht="15" x14ac:dyDescent="0.2">
      <c r="A253" s="92"/>
      <c r="B253" s="92"/>
      <c r="E253"/>
      <c r="F253"/>
      <c r="G253"/>
      <c r="H253"/>
      <c r="I253"/>
      <c r="J253"/>
      <c r="K253"/>
      <c r="L253"/>
      <c r="M253"/>
    </row>
    <row r="254" spans="1:13" s="4" customFormat="1" ht="15" x14ac:dyDescent="0.2">
      <c r="A254" s="92"/>
      <c r="B254" s="92"/>
      <c r="E254"/>
      <c r="F254"/>
      <c r="G254"/>
      <c r="H254"/>
      <c r="I254"/>
      <c r="J254"/>
      <c r="K254"/>
      <c r="L254"/>
      <c r="M254"/>
    </row>
    <row r="255" spans="1:13" s="4" customFormat="1" ht="15" x14ac:dyDescent="0.2">
      <c r="A255" s="92"/>
      <c r="B255" s="92"/>
      <c r="E255"/>
      <c r="F255"/>
      <c r="G255"/>
      <c r="H255"/>
      <c r="I255"/>
      <c r="J255"/>
      <c r="K255"/>
      <c r="L255"/>
      <c r="M255"/>
    </row>
    <row r="256" spans="1:13" s="4" customFormat="1" ht="15" x14ac:dyDescent="0.2">
      <c r="A256" s="92"/>
      <c r="B256" s="92"/>
      <c r="E256"/>
      <c r="F256"/>
      <c r="G256"/>
      <c r="H256"/>
      <c r="I256"/>
      <c r="J256"/>
      <c r="K256"/>
      <c r="L256"/>
      <c r="M256"/>
    </row>
    <row r="257" spans="1:13" s="4" customFormat="1" ht="15" x14ac:dyDescent="0.2">
      <c r="A257" s="92"/>
      <c r="B257" s="92"/>
      <c r="E257"/>
      <c r="F257"/>
      <c r="G257"/>
      <c r="H257"/>
      <c r="I257"/>
      <c r="J257"/>
      <c r="K257"/>
      <c r="L257"/>
      <c r="M257"/>
    </row>
    <row r="258" spans="1:13" s="4" customFormat="1" ht="15" x14ac:dyDescent="0.2">
      <c r="A258" s="92"/>
      <c r="B258" s="92"/>
      <c r="E258"/>
      <c r="F258"/>
      <c r="G258"/>
      <c r="H258"/>
      <c r="I258"/>
      <c r="J258"/>
      <c r="K258"/>
      <c r="L258"/>
      <c r="M258"/>
    </row>
    <row r="259" spans="1:13" s="4" customFormat="1" ht="15" x14ac:dyDescent="0.2">
      <c r="A259" s="92"/>
      <c r="B259" s="92"/>
      <c r="E259"/>
      <c r="F259"/>
      <c r="G259"/>
      <c r="H259"/>
      <c r="I259"/>
      <c r="J259"/>
      <c r="K259"/>
      <c r="L259"/>
      <c r="M259"/>
    </row>
    <row r="260" spans="1:13" s="4" customFormat="1" ht="15" x14ac:dyDescent="0.2">
      <c r="A260" s="92"/>
      <c r="B260" s="92"/>
      <c r="E260"/>
      <c r="F260"/>
      <c r="G260"/>
      <c r="H260"/>
      <c r="I260"/>
      <c r="J260"/>
      <c r="K260"/>
      <c r="L260"/>
      <c r="M260"/>
    </row>
    <row r="261" spans="1:13" s="4" customFormat="1" ht="15" x14ac:dyDescent="0.2">
      <c r="A261" s="92"/>
      <c r="B261" s="92"/>
      <c r="E261"/>
      <c r="F261"/>
      <c r="G261"/>
      <c r="H261"/>
      <c r="I261"/>
      <c r="J261"/>
      <c r="K261"/>
      <c r="L261"/>
      <c r="M261"/>
    </row>
    <row r="262" spans="1:13" s="4" customFormat="1" ht="15" x14ac:dyDescent="0.2">
      <c r="A262" s="92"/>
      <c r="B262" s="92"/>
      <c r="E262"/>
      <c r="F262"/>
      <c r="G262"/>
      <c r="H262"/>
      <c r="I262"/>
      <c r="J262"/>
      <c r="K262"/>
      <c r="L262"/>
      <c r="M262"/>
    </row>
    <row r="263" spans="1:13" s="4" customFormat="1" ht="15" x14ac:dyDescent="0.2">
      <c r="A263" s="92"/>
      <c r="B263" s="92"/>
      <c r="E263"/>
      <c r="F263"/>
      <c r="G263"/>
      <c r="H263"/>
      <c r="I263"/>
      <c r="J263"/>
      <c r="K263"/>
      <c r="L263"/>
      <c r="M263"/>
    </row>
    <row r="264" spans="1:13" s="4" customFormat="1" ht="15" x14ac:dyDescent="0.2">
      <c r="A264" s="92"/>
      <c r="B264" s="92"/>
      <c r="E264"/>
      <c r="F264"/>
      <c r="G264"/>
      <c r="H264"/>
      <c r="I264"/>
      <c r="J264"/>
      <c r="K264"/>
      <c r="L264"/>
      <c r="M264"/>
    </row>
    <row r="265" spans="1:13" s="4" customFormat="1" ht="15" x14ac:dyDescent="0.2">
      <c r="A265" s="92"/>
      <c r="B265" s="92"/>
      <c r="E265"/>
      <c r="F265"/>
      <c r="G265"/>
      <c r="H265"/>
      <c r="I265"/>
      <c r="J265"/>
      <c r="K265"/>
      <c r="L265"/>
      <c r="M265"/>
    </row>
    <row r="266" spans="1:13" s="4" customFormat="1" ht="15" x14ac:dyDescent="0.2">
      <c r="A266" s="92"/>
      <c r="B266" s="92"/>
      <c r="E266"/>
      <c r="F266"/>
      <c r="G266"/>
      <c r="H266"/>
      <c r="I266"/>
      <c r="J266"/>
      <c r="K266"/>
      <c r="L266"/>
      <c r="M266"/>
    </row>
    <row r="267" spans="1:13" s="4" customFormat="1" ht="15" x14ac:dyDescent="0.2">
      <c r="A267" s="92"/>
      <c r="B267" s="92"/>
      <c r="E267"/>
      <c r="F267"/>
      <c r="G267"/>
      <c r="H267"/>
      <c r="I267"/>
      <c r="J267"/>
      <c r="K267"/>
      <c r="L267"/>
      <c r="M267"/>
    </row>
    <row r="268" spans="1:13" s="4" customFormat="1" ht="15" x14ac:dyDescent="0.2">
      <c r="A268" s="92"/>
      <c r="B268" s="92"/>
      <c r="E268"/>
      <c r="F268"/>
      <c r="G268"/>
      <c r="H268"/>
      <c r="I268"/>
      <c r="J268"/>
      <c r="K268"/>
      <c r="L268"/>
      <c r="M268"/>
    </row>
    <row r="269" spans="1:13" s="4" customFormat="1" ht="15" x14ac:dyDescent="0.2">
      <c r="A269" s="92"/>
      <c r="B269" s="92"/>
      <c r="E269"/>
      <c r="F269"/>
      <c r="G269"/>
      <c r="H269"/>
      <c r="I269"/>
      <c r="J269"/>
      <c r="K269"/>
      <c r="L269"/>
      <c r="M269"/>
    </row>
    <row r="270" spans="1:13" s="4" customFormat="1" ht="15" x14ac:dyDescent="0.2">
      <c r="A270" s="92"/>
      <c r="B270" s="92"/>
      <c r="E270"/>
      <c r="F270"/>
      <c r="G270"/>
      <c r="H270"/>
      <c r="I270"/>
      <c r="J270"/>
      <c r="K270"/>
      <c r="L270"/>
      <c r="M270"/>
    </row>
    <row r="271" spans="1:13" s="4" customFormat="1" ht="15" x14ac:dyDescent="0.2">
      <c r="A271" s="92"/>
      <c r="B271" s="92"/>
      <c r="E271"/>
      <c r="F271"/>
      <c r="G271"/>
      <c r="H271"/>
      <c r="I271"/>
      <c r="J271"/>
      <c r="K271"/>
      <c r="L271"/>
      <c r="M271"/>
    </row>
    <row r="272" spans="1:13" s="4" customFormat="1" ht="15" x14ac:dyDescent="0.2">
      <c r="A272" s="92"/>
      <c r="B272" s="92"/>
      <c r="E272"/>
      <c r="F272"/>
      <c r="G272"/>
      <c r="H272"/>
      <c r="I272"/>
      <c r="J272"/>
      <c r="K272"/>
      <c r="L272"/>
      <c r="M272"/>
    </row>
    <row r="273" spans="1:13" s="4" customFormat="1" ht="15" x14ac:dyDescent="0.2">
      <c r="A273" s="92"/>
      <c r="B273" s="92"/>
      <c r="E273"/>
      <c r="F273"/>
      <c r="G273"/>
      <c r="H273"/>
      <c r="I273"/>
      <c r="J273"/>
      <c r="K273"/>
      <c r="L273"/>
      <c r="M273"/>
    </row>
    <row r="274" spans="1:13" s="4" customFormat="1" ht="15" x14ac:dyDescent="0.2">
      <c r="A274" s="92"/>
      <c r="B274" s="92"/>
      <c r="E274"/>
      <c r="F274"/>
      <c r="G274"/>
      <c r="H274"/>
      <c r="I274"/>
      <c r="J274"/>
      <c r="K274"/>
      <c r="L274"/>
      <c r="M274"/>
    </row>
    <row r="275" spans="1:13" s="4" customFormat="1" ht="15" x14ac:dyDescent="0.2">
      <c r="A275" s="92"/>
      <c r="B275" s="92"/>
      <c r="E275"/>
      <c r="F275"/>
      <c r="G275"/>
      <c r="H275"/>
      <c r="I275"/>
      <c r="J275"/>
      <c r="K275"/>
      <c r="L275"/>
      <c r="M275"/>
    </row>
    <row r="276" spans="1:13" s="4" customFormat="1" ht="15" x14ac:dyDescent="0.2">
      <c r="A276" s="92"/>
      <c r="B276" s="92"/>
      <c r="E276"/>
      <c r="F276"/>
      <c r="G276"/>
      <c r="H276"/>
      <c r="I276"/>
      <c r="J276"/>
      <c r="K276"/>
      <c r="L276"/>
      <c r="M276"/>
    </row>
    <row r="277" spans="1:13" s="4" customFormat="1" ht="15" x14ac:dyDescent="0.2">
      <c r="A277" s="92"/>
      <c r="B277" s="92"/>
      <c r="E277"/>
      <c r="F277"/>
      <c r="G277"/>
      <c r="H277"/>
      <c r="I277"/>
      <c r="J277"/>
      <c r="K277"/>
      <c r="L277"/>
      <c r="M277"/>
    </row>
    <row r="278" spans="1:13" s="4" customFormat="1" ht="15" x14ac:dyDescent="0.2">
      <c r="A278" s="92"/>
      <c r="B278" s="92"/>
      <c r="E278"/>
      <c r="F278"/>
      <c r="G278"/>
      <c r="H278"/>
      <c r="I278"/>
      <c r="J278"/>
      <c r="K278"/>
      <c r="L278"/>
      <c r="M278"/>
    </row>
    <row r="279" spans="1:13" s="4" customFormat="1" ht="15" x14ac:dyDescent="0.2">
      <c r="A279" s="92"/>
      <c r="B279" s="92"/>
      <c r="E279"/>
      <c r="F279"/>
      <c r="G279"/>
      <c r="H279"/>
      <c r="I279"/>
      <c r="J279"/>
      <c r="K279"/>
      <c r="L279"/>
      <c r="M279"/>
    </row>
    <row r="280" spans="1:13" s="4" customFormat="1" ht="15" x14ac:dyDescent="0.2">
      <c r="A280" s="92"/>
      <c r="B280" s="92"/>
      <c r="E280"/>
      <c r="F280"/>
      <c r="G280"/>
      <c r="H280"/>
      <c r="I280"/>
      <c r="J280"/>
      <c r="K280"/>
      <c r="L280"/>
      <c r="M280"/>
    </row>
    <row r="281" spans="1:13" s="4" customFormat="1" ht="15" x14ac:dyDescent="0.2">
      <c r="A281" s="92"/>
      <c r="B281" s="92"/>
      <c r="E281"/>
      <c r="F281"/>
      <c r="G281"/>
      <c r="H281"/>
      <c r="I281"/>
      <c r="J281"/>
      <c r="K281"/>
      <c r="L281"/>
      <c r="M281"/>
    </row>
    <row r="282" spans="1:13" s="4" customFormat="1" ht="15" x14ac:dyDescent="0.2">
      <c r="A282" s="92"/>
      <c r="B282" s="92"/>
      <c r="E282"/>
      <c r="F282"/>
      <c r="G282"/>
      <c r="H282"/>
      <c r="I282"/>
      <c r="J282"/>
      <c r="K282"/>
      <c r="L282"/>
      <c r="M282"/>
    </row>
    <row r="283" spans="1:13" s="4" customFormat="1" ht="15" x14ac:dyDescent="0.2">
      <c r="A283" s="92"/>
      <c r="B283" s="92"/>
      <c r="E283"/>
      <c r="F283"/>
      <c r="G283"/>
      <c r="H283"/>
      <c r="I283"/>
      <c r="J283"/>
      <c r="K283"/>
      <c r="L283"/>
      <c r="M283"/>
    </row>
    <row r="284" spans="1:13" s="4" customFormat="1" ht="15" x14ac:dyDescent="0.2">
      <c r="A284" s="92"/>
      <c r="B284" s="92"/>
      <c r="E284"/>
      <c r="F284"/>
      <c r="G284"/>
      <c r="H284"/>
      <c r="I284"/>
      <c r="J284"/>
      <c r="K284"/>
      <c r="L284"/>
      <c r="M284"/>
    </row>
    <row r="285" spans="1:13" s="4" customFormat="1" ht="15" x14ac:dyDescent="0.2">
      <c r="A285" s="92"/>
      <c r="B285" s="92"/>
      <c r="E285"/>
      <c r="F285"/>
      <c r="G285"/>
      <c r="H285"/>
      <c r="I285"/>
      <c r="J285"/>
      <c r="K285"/>
      <c r="L285"/>
      <c r="M285"/>
    </row>
    <row r="286" spans="1:13" s="4" customFormat="1" ht="15" x14ac:dyDescent="0.2">
      <c r="A286" s="92"/>
      <c r="B286" s="92"/>
      <c r="E286"/>
      <c r="F286"/>
      <c r="G286"/>
      <c r="H286"/>
      <c r="I286"/>
      <c r="J286"/>
      <c r="K286"/>
      <c r="L286"/>
      <c r="M286"/>
    </row>
    <row r="287" spans="1:13" s="4" customFormat="1" ht="15" x14ac:dyDescent="0.2">
      <c r="A287" s="92"/>
      <c r="B287" s="92"/>
      <c r="E287"/>
      <c r="F287"/>
      <c r="G287"/>
      <c r="H287"/>
      <c r="I287"/>
      <c r="J287"/>
      <c r="K287"/>
      <c r="L287"/>
      <c r="M287"/>
    </row>
    <row r="288" spans="1:13" s="4" customFormat="1" ht="15" x14ac:dyDescent="0.2">
      <c r="A288" s="92"/>
      <c r="B288" s="92"/>
      <c r="E288"/>
      <c r="F288"/>
      <c r="G288"/>
      <c r="H288"/>
      <c r="I288"/>
      <c r="J288"/>
      <c r="K288"/>
      <c r="L288"/>
      <c r="M288"/>
    </row>
    <row r="289" spans="1:13" s="4" customFormat="1" ht="15" x14ac:dyDescent="0.2">
      <c r="A289" s="92"/>
      <c r="B289" s="92"/>
      <c r="E289"/>
      <c r="F289"/>
      <c r="G289"/>
      <c r="H289"/>
      <c r="I289"/>
      <c r="J289"/>
      <c r="K289"/>
      <c r="L289"/>
      <c r="M289"/>
    </row>
    <row r="290" spans="1:13" s="4" customFormat="1" ht="15" x14ac:dyDescent="0.2">
      <c r="A290" s="92"/>
      <c r="B290" s="92"/>
      <c r="E290"/>
      <c r="F290"/>
      <c r="G290"/>
      <c r="H290"/>
      <c r="I290"/>
      <c r="J290"/>
      <c r="K290"/>
      <c r="L290"/>
      <c r="M290"/>
    </row>
    <row r="291" spans="1:13" s="4" customFormat="1" ht="15" x14ac:dyDescent="0.2">
      <c r="A291" s="92"/>
      <c r="B291" s="92"/>
      <c r="E291"/>
      <c r="F291"/>
      <c r="G291"/>
      <c r="H291"/>
      <c r="I291"/>
      <c r="J291"/>
      <c r="K291"/>
      <c r="L291"/>
      <c r="M291"/>
    </row>
    <row r="292" spans="1:13" s="4" customFormat="1" ht="15" x14ac:dyDescent="0.2">
      <c r="A292" s="92"/>
      <c r="B292" s="92"/>
      <c r="E292"/>
      <c r="F292"/>
      <c r="G292"/>
      <c r="H292"/>
      <c r="I292"/>
      <c r="J292"/>
      <c r="K292"/>
      <c r="L292"/>
      <c r="M292"/>
    </row>
    <row r="293" spans="1:13" s="4" customFormat="1" ht="15" x14ac:dyDescent="0.2">
      <c r="A293" s="92"/>
      <c r="B293" s="92"/>
      <c r="E293"/>
      <c r="F293"/>
      <c r="G293"/>
      <c r="H293"/>
      <c r="I293"/>
      <c r="J293"/>
      <c r="K293"/>
      <c r="L293"/>
      <c r="M293"/>
    </row>
    <row r="294" spans="1:13" s="4" customFormat="1" ht="15" x14ac:dyDescent="0.2">
      <c r="A294" s="92"/>
      <c r="B294" s="92"/>
      <c r="E294"/>
      <c r="F294"/>
      <c r="G294"/>
      <c r="H294"/>
      <c r="I294"/>
      <c r="J294"/>
      <c r="K294"/>
      <c r="L294"/>
      <c r="M294"/>
    </row>
    <row r="295" spans="1:13" s="4" customFormat="1" ht="15" x14ac:dyDescent="0.2">
      <c r="A295" s="92"/>
      <c r="B295" s="92"/>
      <c r="E295"/>
      <c r="F295"/>
      <c r="G295"/>
      <c r="H295"/>
      <c r="I295"/>
      <c r="J295"/>
      <c r="K295"/>
      <c r="L295"/>
      <c r="M295"/>
    </row>
    <row r="296" spans="1:13" s="4" customFormat="1" ht="15" x14ac:dyDescent="0.2">
      <c r="A296" s="92"/>
      <c r="B296" s="92"/>
      <c r="E296"/>
      <c r="F296"/>
      <c r="G296"/>
      <c r="H296"/>
      <c r="I296"/>
      <c r="J296"/>
      <c r="K296"/>
      <c r="L296"/>
      <c r="M296"/>
    </row>
    <row r="297" spans="1:13" s="4" customFormat="1" ht="15" x14ac:dyDescent="0.2">
      <c r="A297" s="92"/>
      <c r="B297" s="92"/>
      <c r="E297"/>
      <c r="F297"/>
      <c r="G297"/>
      <c r="H297"/>
      <c r="I297"/>
      <c r="J297"/>
      <c r="K297"/>
      <c r="L297"/>
      <c r="M297"/>
    </row>
    <row r="298" spans="1:13" s="4" customFormat="1" ht="15" x14ac:dyDescent="0.2">
      <c r="A298" s="92"/>
      <c r="B298" s="92"/>
      <c r="E298"/>
      <c r="F298"/>
      <c r="G298"/>
      <c r="H298"/>
      <c r="I298"/>
      <c r="J298"/>
      <c r="K298"/>
      <c r="L298"/>
      <c r="M298"/>
    </row>
    <row r="299" spans="1:13" s="4" customFormat="1" ht="15" x14ac:dyDescent="0.2">
      <c r="A299" s="92"/>
      <c r="B299" s="92"/>
      <c r="E299"/>
      <c r="F299"/>
      <c r="G299"/>
      <c r="H299"/>
      <c r="I299"/>
      <c r="J299"/>
      <c r="K299"/>
      <c r="L299"/>
      <c r="M299"/>
    </row>
    <row r="300" spans="1:13" s="4" customFormat="1" ht="15" x14ac:dyDescent="0.2">
      <c r="A300" s="92"/>
      <c r="B300" s="92"/>
      <c r="E300"/>
      <c r="F300"/>
      <c r="G300"/>
      <c r="H300"/>
      <c r="I300"/>
      <c r="J300"/>
      <c r="K300"/>
      <c r="L300"/>
      <c r="M300"/>
    </row>
    <row r="301" spans="1:13" s="4" customFormat="1" ht="15" x14ac:dyDescent="0.2">
      <c r="A301" s="92"/>
      <c r="B301" s="92"/>
      <c r="E301"/>
      <c r="F301"/>
      <c r="G301"/>
      <c r="H301"/>
      <c r="I301"/>
      <c r="J301"/>
      <c r="K301"/>
      <c r="L301"/>
      <c r="M301"/>
    </row>
    <row r="302" spans="1:13" s="4" customFormat="1" ht="15" x14ac:dyDescent="0.2">
      <c r="A302" s="92"/>
      <c r="B302" s="92"/>
      <c r="E302"/>
      <c r="F302"/>
      <c r="G302"/>
      <c r="H302"/>
      <c r="I302"/>
      <c r="J302"/>
      <c r="K302"/>
      <c r="L302"/>
      <c r="M302"/>
    </row>
    <row r="303" spans="1:13" s="4" customFormat="1" ht="15" x14ac:dyDescent="0.2">
      <c r="A303" s="92"/>
      <c r="B303" s="92"/>
      <c r="E303"/>
      <c r="F303"/>
      <c r="G303"/>
      <c r="H303"/>
      <c r="I303"/>
      <c r="J303"/>
      <c r="K303"/>
      <c r="L303"/>
      <c r="M303"/>
    </row>
    <row r="304" spans="1:13" s="4" customFormat="1" ht="15" x14ac:dyDescent="0.2">
      <c r="A304" s="92"/>
      <c r="B304" s="92"/>
      <c r="E304"/>
      <c r="F304"/>
      <c r="G304"/>
      <c r="H304"/>
      <c r="I304"/>
      <c r="J304"/>
      <c r="K304"/>
      <c r="L304"/>
      <c r="M304"/>
    </row>
    <row r="305" spans="1:13" s="4" customFormat="1" ht="15" x14ac:dyDescent="0.2">
      <c r="A305" s="92"/>
      <c r="B305" s="92"/>
      <c r="E305"/>
      <c r="F305"/>
      <c r="G305"/>
      <c r="H305"/>
      <c r="I305"/>
      <c r="J305"/>
      <c r="K305"/>
      <c r="L305"/>
      <c r="M305"/>
    </row>
    <row r="306" spans="1:13" s="4" customFormat="1" ht="15" x14ac:dyDescent="0.2">
      <c r="A306" s="92"/>
      <c r="B306" s="92"/>
      <c r="E306"/>
      <c r="F306"/>
      <c r="G306"/>
      <c r="H306"/>
      <c r="I306"/>
      <c r="J306"/>
      <c r="K306"/>
      <c r="L306"/>
      <c r="M306"/>
    </row>
    <row r="307" spans="1:13" s="4" customFormat="1" ht="15" x14ac:dyDescent="0.2">
      <c r="A307" s="92"/>
      <c r="B307" s="92"/>
      <c r="E307"/>
      <c r="F307"/>
      <c r="G307"/>
      <c r="H307"/>
      <c r="I307"/>
      <c r="J307"/>
      <c r="K307"/>
      <c r="L307"/>
      <c r="M307"/>
    </row>
    <row r="308" spans="1:13" s="4" customFormat="1" ht="15" x14ac:dyDescent="0.2">
      <c r="A308" s="92"/>
      <c r="B308" s="92"/>
      <c r="E308"/>
      <c r="F308"/>
      <c r="G308"/>
      <c r="H308"/>
      <c r="I308"/>
      <c r="J308"/>
      <c r="K308"/>
      <c r="L308"/>
      <c r="M308"/>
    </row>
    <row r="309" spans="1:13" s="4" customFormat="1" ht="15" x14ac:dyDescent="0.2">
      <c r="A309" s="92"/>
      <c r="B309" s="92"/>
      <c r="E309"/>
      <c r="F309"/>
      <c r="G309"/>
      <c r="H309"/>
      <c r="I309"/>
      <c r="J309"/>
      <c r="K309"/>
      <c r="L309"/>
      <c r="M309"/>
    </row>
    <row r="310" spans="1:13" s="4" customFormat="1" ht="15" x14ac:dyDescent="0.2">
      <c r="A310" s="92"/>
      <c r="B310" s="92"/>
      <c r="E310"/>
      <c r="F310"/>
      <c r="G310"/>
      <c r="H310"/>
      <c r="I310"/>
      <c r="J310"/>
      <c r="K310"/>
      <c r="L310"/>
      <c r="M310"/>
    </row>
    <row r="311" spans="1:13" s="4" customFormat="1" ht="15" x14ac:dyDescent="0.2">
      <c r="A311" s="92"/>
      <c r="B311" s="92"/>
      <c r="E311"/>
      <c r="F311"/>
      <c r="G311"/>
      <c r="H311"/>
      <c r="I311"/>
      <c r="J311"/>
      <c r="K311"/>
      <c r="L311"/>
      <c r="M311"/>
    </row>
    <row r="312" spans="1:13" s="4" customFormat="1" ht="15" x14ac:dyDescent="0.2">
      <c r="A312" s="92"/>
      <c r="B312" s="92"/>
      <c r="E312"/>
      <c r="F312"/>
      <c r="G312"/>
      <c r="H312"/>
      <c r="I312"/>
      <c r="J312"/>
      <c r="K312"/>
      <c r="L312"/>
      <c r="M312"/>
    </row>
    <row r="313" spans="1:13" s="4" customFormat="1" ht="15" x14ac:dyDescent="0.2">
      <c r="A313" s="92"/>
      <c r="B313" s="92"/>
      <c r="E313"/>
      <c r="F313"/>
      <c r="G313"/>
      <c r="H313"/>
      <c r="I313"/>
      <c r="J313"/>
      <c r="K313"/>
      <c r="L313"/>
      <c r="M313"/>
    </row>
    <row r="314" spans="1:13" s="4" customFormat="1" ht="15" x14ac:dyDescent="0.2">
      <c r="A314" s="92"/>
      <c r="B314" s="92"/>
      <c r="E314"/>
      <c r="F314"/>
      <c r="G314"/>
      <c r="H314"/>
      <c r="I314"/>
      <c r="J314"/>
      <c r="K314"/>
      <c r="L314"/>
      <c r="M314"/>
    </row>
    <row r="315" spans="1:13" s="4" customFormat="1" ht="15" x14ac:dyDescent="0.2">
      <c r="A315" s="92"/>
      <c r="B315" s="92"/>
      <c r="E315"/>
      <c r="F315"/>
      <c r="G315"/>
      <c r="H315"/>
      <c r="I315"/>
      <c r="J315"/>
      <c r="K315"/>
      <c r="L315"/>
      <c r="M315"/>
    </row>
    <row r="316" spans="1:13" s="4" customFormat="1" ht="15" x14ac:dyDescent="0.2">
      <c r="A316" s="92"/>
      <c r="B316" s="92"/>
      <c r="E316"/>
      <c r="F316"/>
      <c r="G316"/>
      <c r="H316"/>
      <c r="I316"/>
      <c r="J316"/>
      <c r="K316"/>
      <c r="L316"/>
      <c r="M316"/>
    </row>
    <row r="317" spans="1:13" s="4" customFormat="1" ht="15" x14ac:dyDescent="0.2">
      <c r="A317" s="92"/>
      <c r="B317" s="92"/>
      <c r="E317"/>
      <c r="F317"/>
      <c r="G317"/>
      <c r="H317"/>
      <c r="I317"/>
      <c r="J317"/>
      <c r="K317"/>
      <c r="L317"/>
      <c r="M317"/>
    </row>
    <row r="318" spans="1:13" s="4" customFormat="1" ht="15" x14ac:dyDescent="0.2">
      <c r="A318" s="92"/>
      <c r="B318" s="92"/>
      <c r="E318"/>
      <c r="F318"/>
      <c r="G318"/>
      <c r="H318"/>
      <c r="I318"/>
      <c r="J318"/>
      <c r="K318"/>
      <c r="L318"/>
      <c r="M318"/>
    </row>
    <row r="319" spans="1:13" s="4" customFormat="1" ht="15" x14ac:dyDescent="0.2">
      <c r="A319" s="92"/>
      <c r="B319" s="92"/>
      <c r="E319"/>
      <c r="F319"/>
      <c r="G319"/>
      <c r="H319"/>
      <c r="I319"/>
      <c r="J319"/>
      <c r="K319"/>
      <c r="L319"/>
      <c r="M319"/>
    </row>
    <row r="320" spans="1:13" s="4" customFormat="1" ht="15" x14ac:dyDescent="0.2">
      <c r="A320" s="92"/>
      <c r="B320" s="92"/>
      <c r="E320"/>
      <c r="F320"/>
      <c r="G320"/>
      <c r="H320"/>
      <c r="I320"/>
      <c r="J320"/>
      <c r="K320"/>
      <c r="L320"/>
      <c r="M320"/>
    </row>
    <row r="321" spans="1:13" s="4" customFormat="1" ht="15" x14ac:dyDescent="0.2">
      <c r="A321" s="92"/>
      <c r="B321" s="92"/>
      <c r="E321"/>
      <c r="F321"/>
      <c r="G321"/>
      <c r="H321"/>
      <c r="I321"/>
      <c r="J321"/>
      <c r="K321"/>
      <c r="L321"/>
      <c r="M321"/>
    </row>
    <row r="322" spans="1:13" s="4" customFormat="1" ht="15" x14ac:dyDescent="0.2">
      <c r="A322" s="92"/>
      <c r="B322" s="92"/>
      <c r="E322"/>
      <c r="F322"/>
      <c r="G322"/>
      <c r="H322"/>
      <c r="I322"/>
      <c r="J322"/>
      <c r="K322"/>
      <c r="L322"/>
      <c r="M322"/>
    </row>
    <row r="323" spans="1:13" s="4" customFormat="1" ht="15" x14ac:dyDescent="0.2">
      <c r="A323" s="92"/>
      <c r="B323" s="92"/>
      <c r="E323"/>
      <c r="F323"/>
      <c r="G323"/>
      <c r="H323"/>
      <c r="I323"/>
      <c r="J323"/>
      <c r="K323"/>
      <c r="L323"/>
      <c r="M323"/>
    </row>
    <row r="324" spans="1:13" s="4" customFormat="1" ht="15" x14ac:dyDescent="0.2">
      <c r="A324" s="92"/>
      <c r="B324" s="92"/>
      <c r="E324"/>
      <c r="F324"/>
      <c r="G324"/>
      <c r="H324"/>
      <c r="I324"/>
      <c r="J324"/>
      <c r="K324"/>
      <c r="L324"/>
      <c r="M324"/>
    </row>
    <row r="325" spans="1:13" s="4" customFormat="1" ht="15" x14ac:dyDescent="0.2">
      <c r="A325" s="92"/>
      <c r="B325" s="92"/>
      <c r="E325"/>
      <c r="F325"/>
      <c r="G325"/>
      <c r="H325"/>
      <c r="I325"/>
      <c r="J325"/>
      <c r="K325"/>
      <c r="L325"/>
      <c r="M325"/>
    </row>
    <row r="326" spans="1:13" s="4" customFormat="1" ht="15" x14ac:dyDescent="0.2">
      <c r="A326" s="92"/>
      <c r="B326" s="92"/>
      <c r="E326"/>
      <c r="F326"/>
      <c r="G326"/>
      <c r="H326"/>
      <c r="I326"/>
      <c r="J326"/>
      <c r="K326"/>
      <c r="L326"/>
      <c r="M326"/>
    </row>
    <row r="327" spans="1:13" s="4" customFormat="1" ht="15" x14ac:dyDescent="0.2">
      <c r="A327" s="92"/>
      <c r="B327" s="92"/>
      <c r="E327"/>
      <c r="F327"/>
      <c r="G327"/>
      <c r="H327"/>
      <c r="I327"/>
      <c r="J327"/>
      <c r="K327"/>
      <c r="L327"/>
      <c r="M327"/>
    </row>
    <row r="328" spans="1:13" s="4" customFormat="1" ht="15" x14ac:dyDescent="0.2">
      <c r="A328" s="92"/>
      <c r="B328" s="92"/>
      <c r="E328"/>
      <c r="F328"/>
      <c r="G328"/>
      <c r="H328"/>
      <c r="I328"/>
      <c r="J328"/>
      <c r="K328"/>
      <c r="L328"/>
      <c r="M328"/>
    </row>
    <row r="329" spans="1:13" s="4" customFormat="1" ht="15" x14ac:dyDescent="0.2">
      <c r="A329" s="92"/>
      <c r="B329" s="92"/>
      <c r="E329"/>
      <c r="F329"/>
      <c r="G329"/>
      <c r="H329"/>
      <c r="I329"/>
      <c r="J329"/>
      <c r="K329"/>
      <c r="L329"/>
      <c r="M329"/>
    </row>
    <row r="330" spans="1:13" s="4" customFormat="1" ht="15" x14ac:dyDescent="0.2">
      <c r="A330" s="92"/>
      <c r="B330" s="92"/>
      <c r="E330"/>
      <c r="F330"/>
      <c r="G330"/>
      <c r="H330"/>
      <c r="I330"/>
      <c r="J330"/>
      <c r="K330"/>
      <c r="L330"/>
      <c r="M330"/>
    </row>
    <row r="331" spans="1:13" s="4" customFormat="1" ht="15" x14ac:dyDescent="0.2">
      <c r="A331" s="92"/>
      <c r="B331" s="92"/>
      <c r="E331"/>
      <c r="F331"/>
      <c r="G331"/>
      <c r="H331"/>
      <c r="I331"/>
      <c r="J331"/>
      <c r="K331"/>
      <c r="L331"/>
      <c r="M331"/>
    </row>
    <row r="332" spans="1:13" s="4" customFormat="1" ht="15" x14ac:dyDescent="0.2">
      <c r="A332" s="92"/>
      <c r="B332" s="92"/>
      <c r="E332"/>
      <c r="F332"/>
      <c r="G332"/>
      <c r="H332"/>
      <c r="I332"/>
      <c r="J332"/>
      <c r="K332"/>
      <c r="L332"/>
      <c r="M332"/>
    </row>
    <row r="333" spans="1:13" s="4" customFormat="1" ht="15" x14ac:dyDescent="0.2">
      <c r="A333" s="92"/>
      <c r="B333" s="92"/>
      <c r="E333"/>
      <c r="F333"/>
      <c r="G333"/>
      <c r="H333"/>
      <c r="I333"/>
      <c r="J333"/>
      <c r="K333"/>
      <c r="L333"/>
      <c r="M333"/>
    </row>
    <row r="334" spans="1:13" s="4" customFormat="1" ht="15" x14ac:dyDescent="0.2">
      <c r="A334" s="92"/>
      <c r="B334" s="92"/>
      <c r="E334"/>
      <c r="F334"/>
      <c r="G334"/>
      <c r="H334"/>
      <c r="I334"/>
      <c r="J334"/>
      <c r="K334"/>
      <c r="L334"/>
      <c r="M334"/>
    </row>
    <row r="335" spans="1:13" s="4" customFormat="1" ht="15" x14ac:dyDescent="0.2">
      <c r="A335" s="92"/>
      <c r="B335" s="92"/>
      <c r="E335"/>
      <c r="F335"/>
      <c r="G335"/>
      <c r="H335"/>
      <c r="I335"/>
      <c r="J335"/>
      <c r="K335"/>
      <c r="L335"/>
      <c r="M335"/>
    </row>
    <row r="336" spans="1:13" s="4" customFormat="1" ht="15" x14ac:dyDescent="0.2">
      <c r="A336" s="92"/>
      <c r="B336" s="92"/>
      <c r="E336"/>
      <c r="F336"/>
      <c r="G336"/>
      <c r="H336"/>
      <c r="I336"/>
      <c r="J336"/>
      <c r="K336"/>
      <c r="L336"/>
      <c r="M336"/>
    </row>
    <row r="337" spans="1:13" s="4" customFormat="1" ht="15" x14ac:dyDescent="0.2">
      <c r="A337" s="92"/>
      <c r="B337" s="92"/>
      <c r="E337"/>
      <c r="F337"/>
      <c r="G337"/>
      <c r="H337"/>
      <c r="I337"/>
      <c r="J337"/>
      <c r="K337"/>
      <c r="L337"/>
      <c r="M337"/>
    </row>
    <row r="338" spans="1:13" s="4" customFormat="1" ht="15" x14ac:dyDescent="0.2">
      <c r="A338" s="92"/>
      <c r="B338" s="92"/>
      <c r="E338"/>
      <c r="F338"/>
      <c r="G338"/>
      <c r="H338"/>
      <c r="I338"/>
      <c r="J338"/>
      <c r="K338"/>
      <c r="L338"/>
      <c r="M338"/>
    </row>
    <row r="339" spans="1:13" s="4" customFormat="1" ht="15" x14ac:dyDescent="0.2">
      <c r="A339" s="92"/>
      <c r="B339" s="92"/>
      <c r="E339"/>
      <c r="F339"/>
      <c r="G339"/>
      <c r="H339"/>
      <c r="I339"/>
      <c r="J339"/>
      <c r="K339"/>
      <c r="L339"/>
      <c r="M339"/>
    </row>
    <row r="340" spans="1:13" s="4" customFormat="1" ht="15" x14ac:dyDescent="0.2">
      <c r="A340" s="92"/>
      <c r="B340" s="92"/>
      <c r="E340"/>
      <c r="F340"/>
      <c r="G340"/>
      <c r="H340"/>
      <c r="I340"/>
      <c r="J340"/>
      <c r="K340"/>
      <c r="L340"/>
      <c r="M340"/>
    </row>
    <row r="341" spans="1:13" s="4" customFormat="1" ht="15" x14ac:dyDescent="0.2">
      <c r="A341" s="92"/>
      <c r="B341" s="92"/>
      <c r="E341"/>
      <c r="F341"/>
      <c r="G341"/>
      <c r="H341"/>
      <c r="I341"/>
      <c r="J341"/>
      <c r="K341"/>
      <c r="L341"/>
      <c r="M341"/>
    </row>
    <row r="342" spans="1:13" s="4" customFormat="1" ht="15" x14ac:dyDescent="0.2">
      <c r="A342" s="92"/>
      <c r="B342" s="92"/>
      <c r="E342"/>
      <c r="F342"/>
      <c r="G342"/>
      <c r="H342"/>
      <c r="I342"/>
      <c r="J342"/>
      <c r="K342"/>
      <c r="L342"/>
      <c r="M342"/>
    </row>
    <row r="343" spans="1:13" s="4" customFormat="1" ht="15" x14ac:dyDescent="0.2">
      <c r="A343" s="92"/>
      <c r="B343" s="92"/>
      <c r="E343"/>
      <c r="F343"/>
      <c r="G343"/>
      <c r="H343"/>
      <c r="I343"/>
      <c r="J343"/>
      <c r="K343"/>
      <c r="L343"/>
      <c r="M343"/>
    </row>
    <row r="344" spans="1:13" s="4" customFormat="1" ht="15" x14ac:dyDescent="0.2">
      <c r="A344" s="92"/>
      <c r="B344" s="92"/>
      <c r="E344"/>
      <c r="F344"/>
      <c r="G344"/>
      <c r="H344"/>
      <c r="I344"/>
      <c r="J344"/>
      <c r="K344"/>
      <c r="L344"/>
      <c r="M344"/>
    </row>
    <row r="345" spans="1:13" s="4" customFormat="1" ht="15" x14ac:dyDescent="0.2">
      <c r="A345" s="92"/>
      <c r="B345" s="92"/>
      <c r="E345"/>
      <c r="F345"/>
      <c r="G345"/>
      <c r="H345"/>
      <c r="I345"/>
      <c r="J345"/>
      <c r="K345"/>
      <c r="L345"/>
      <c r="M345"/>
    </row>
    <row r="346" spans="1:13" s="4" customFormat="1" ht="15" x14ac:dyDescent="0.2">
      <c r="A346" s="92"/>
      <c r="B346" s="92"/>
      <c r="E346"/>
      <c r="F346"/>
      <c r="G346"/>
      <c r="H346"/>
      <c r="I346"/>
      <c r="J346"/>
      <c r="K346"/>
      <c r="L346"/>
      <c r="M346"/>
    </row>
    <row r="347" spans="1:13" s="4" customFormat="1" ht="15" x14ac:dyDescent="0.2">
      <c r="A347" s="92"/>
      <c r="B347" s="92"/>
      <c r="E347"/>
      <c r="F347"/>
      <c r="G347"/>
      <c r="H347"/>
      <c r="I347"/>
      <c r="J347"/>
      <c r="K347"/>
      <c r="L347"/>
      <c r="M347"/>
    </row>
    <row r="348" spans="1:13" s="4" customFormat="1" ht="15" x14ac:dyDescent="0.2">
      <c r="A348" s="92"/>
      <c r="B348" s="92"/>
      <c r="E348"/>
      <c r="F348"/>
      <c r="G348"/>
      <c r="H348"/>
      <c r="I348"/>
      <c r="J348"/>
      <c r="K348"/>
      <c r="L348"/>
      <c r="M348"/>
    </row>
    <row r="349" spans="1:13" s="4" customFormat="1" ht="15" x14ac:dyDescent="0.2">
      <c r="A349" s="92"/>
      <c r="B349" s="92"/>
      <c r="E349"/>
      <c r="F349"/>
      <c r="G349"/>
      <c r="H349"/>
      <c r="I349"/>
      <c r="J349"/>
      <c r="K349"/>
      <c r="L349"/>
      <c r="M349"/>
    </row>
    <row r="350" spans="1:13" s="4" customFormat="1" ht="15" x14ac:dyDescent="0.2">
      <c r="A350" s="92"/>
      <c r="B350" s="92"/>
      <c r="E350"/>
      <c r="F350"/>
      <c r="G350"/>
      <c r="H350"/>
      <c r="I350"/>
      <c r="J350"/>
      <c r="K350"/>
      <c r="L350"/>
      <c r="M350"/>
    </row>
    <row r="351" spans="1:13" s="4" customFormat="1" ht="15" x14ac:dyDescent="0.2">
      <c r="A351" s="92"/>
      <c r="B351" s="92"/>
      <c r="E351"/>
      <c r="F351"/>
      <c r="G351"/>
      <c r="H351"/>
      <c r="I351"/>
      <c r="J351"/>
      <c r="K351"/>
      <c r="L351"/>
      <c r="M351"/>
    </row>
    <row r="352" spans="1:13" s="4" customFormat="1" ht="15" x14ac:dyDescent="0.2">
      <c r="A352" s="92"/>
      <c r="B352" s="92"/>
      <c r="E352"/>
      <c r="F352"/>
      <c r="G352"/>
      <c r="H352"/>
      <c r="I352"/>
      <c r="J352"/>
      <c r="K352"/>
      <c r="L352"/>
      <c r="M352"/>
    </row>
    <row r="353" spans="1:13" s="4" customFormat="1" ht="15" x14ac:dyDescent="0.2">
      <c r="A353" s="92"/>
      <c r="B353" s="92"/>
      <c r="E353"/>
      <c r="F353"/>
      <c r="G353"/>
      <c r="H353"/>
      <c r="I353"/>
      <c r="J353"/>
      <c r="K353"/>
      <c r="L353"/>
      <c r="M353"/>
    </row>
    <row r="354" spans="1:13" s="4" customFormat="1" ht="15" x14ac:dyDescent="0.2">
      <c r="A354" s="92"/>
      <c r="B354" s="92"/>
      <c r="E354"/>
      <c r="F354"/>
      <c r="G354"/>
      <c r="H354"/>
      <c r="I354"/>
      <c r="J354"/>
      <c r="K354"/>
      <c r="L354"/>
      <c r="M354"/>
    </row>
    <row r="355" spans="1:13" s="4" customFormat="1" ht="15" x14ac:dyDescent="0.2">
      <c r="A355" s="92"/>
      <c r="B355" s="92"/>
      <c r="E355"/>
      <c r="F355"/>
      <c r="G355"/>
      <c r="H355"/>
      <c r="I355"/>
      <c r="J355"/>
      <c r="K355"/>
      <c r="L355"/>
      <c r="M355"/>
    </row>
    <row r="356" spans="1:13" s="4" customFormat="1" ht="15" x14ac:dyDescent="0.2">
      <c r="A356" s="92"/>
      <c r="B356" s="92"/>
      <c r="E356"/>
      <c r="F356"/>
      <c r="G356"/>
      <c r="H356"/>
      <c r="I356"/>
      <c r="J356"/>
      <c r="K356"/>
      <c r="L356"/>
      <c r="M356"/>
    </row>
    <row r="357" spans="1:13" s="4" customFormat="1" ht="15" x14ac:dyDescent="0.2">
      <c r="A357" s="92"/>
      <c r="B357" s="92"/>
      <c r="E357"/>
      <c r="F357"/>
      <c r="G357"/>
      <c r="H357"/>
      <c r="I357"/>
      <c r="J357"/>
      <c r="K357"/>
      <c r="L357"/>
      <c r="M357"/>
    </row>
    <row r="358" spans="1:13" s="4" customFormat="1" ht="15" x14ac:dyDescent="0.2">
      <c r="A358" s="92"/>
      <c r="B358" s="92"/>
      <c r="E358"/>
      <c r="F358"/>
      <c r="G358"/>
      <c r="H358"/>
      <c r="I358"/>
      <c r="J358"/>
      <c r="K358"/>
      <c r="L358"/>
      <c r="M358"/>
    </row>
    <row r="359" spans="1:13" s="4" customFormat="1" ht="15" x14ac:dyDescent="0.2">
      <c r="A359" s="92"/>
      <c r="B359" s="92"/>
      <c r="E359"/>
      <c r="F359"/>
      <c r="G359"/>
      <c r="H359"/>
      <c r="I359"/>
      <c r="J359"/>
      <c r="K359"/>
      <c r="L359"/>
      <c r="M359"/>
    </row>
    <row r="360" spans="1:13" s="4" customFormat="1" ht="15" x14ac:dyDescent="0.2">
      <c r="A360" s="92"/>
      <c r="B360" s="92"/>
      <c r="E360"/>
      <c r="F360"/>
      <c r="G360"/>
      <c r="H360"/>
      <c r="I360"/>
      <c r="J360"/>
      <c r="K360"/>
      <c r="L360"/>
      <c r="M360"/>
    </row>
    <row r="361" spans="1:13" s="4" customFormat="1" ht="15" x14ac:dyDescent="0.2">
      <c r="A361" s="92"/>
      <c r="B361" s="92"/>
      <c r="E361"/>
      <c r="F361"/>
      <c r="G361"/>
      <c r="H361"/>
      <c r="I361"/>
      <c r="J361"/>
      <c r="K361"/>
      <c r="L361"/>
      <c r="M361"/>
    </row>
    <row r="362" spans="1:13" s="4" customFormat="1" ht="15" x14ac:dyDescent="0.2">
      <c r="A362" s="92"/>
      <c r="B362" s="92"/>
      <c r="E362"/>
      <c r="F362"/>
      <c r="G362"/>
      <c r="H362"/>
      <c r="I362"/>
      <c r="J362"/>
      <c r="K362"/>
      <c r="L362"/>
      <c r="M362"/>
    </row>
    <row r="363" spans="1:13" s="4" customFormat="1" ht="15" x14ac:dyDescent="0.2">
      <c r="A363" s="92"/>
      <c r="B363" s="92"/>
      <c r="E363"/>
      <c r="F363"/>
      <c r="G363"/>
      <c r="H363"/>
      <c r="I363"/>
      <c r="J363"/>
      <c r="K363"/>
      <c r="L363"/>
      <c r="M363"/>
    </row>
    <row r="364" spans="1:13" s="4" customFormat="1" ht="15" x14ac:dyDescent="0.2">
      <c r="A364" s="92"/>
      <c r="B364" s="92"/>
      <c r="E364"/>
      <c r="F364"/>
      <c r="G364"/>
      <c r="H364"/>
      <c r="I364"/>
      <c r="J364"/>
      <c r="K364"/>
      <c r="L364"/>
      <c r="M364"/>
    </row>
    <row r="365" spans="1:13" s="4" customFormat="1" ht="15" x14ac:dyDescent="0.2">
      <c r="A365" s="92"/>
      <c r="B365" s="92"/>
      <c r="E365"/>
      <c r="F365"/>
      <c r="G365"/>
      <c r="H365"/>
      <c r="I365"/>
      <c r="J365"/>
      <c r="K365"/>
      <c r="L365"/>
      <c r="M365"/>
    </row>
    <row r="366" spans="1:13" s="4" customFormat="1" ht="15" x14ac:dyDescent="0.2">
      <c r="A366" s="92"/>
      <c r="B366" s="92"/>
      <c r="E366"/>
      <c r="F366"/>
      <c r="G366"/>
      <c r="H366"/>
      <c r="I366"/>
      <c r="J366"/>
      <c r="K366"/>
      <c r="L366"/>
      <c r="M366"/>
    </row>
    <row r="367" spans="1:13" s="4" customFormat="1" ht="15" x14ac:dyDescent="0.2">
      <c r="A367" s="92"/>
      <c r="B367" s="92"/>
      <c r="E367"/>
      <c r="F367"/>
      <c r="G367"/>
      <c r="H367"/>
      <c r="I367"/>
      <c r="J367"/>
      <c r="K367"/>
      <c r="L367"/>
      <c r="M367"/>
    </row>
    <row r="368" spans="1:13" s="4" customFormat="1" ht="15" x14ac:dyDescent="0.2">
      <c r="A368" s="92"/>
      <c r="B368" s="92"/>
      <c r="E368"/>
      <c r="F368"/>
      <c r="G368"/>
      <c r="H368"/>
      <c r="I368"/>
      <c r="J368"/>
      <c r="K368"/>
      <c r="L368"/>
      <c r="M368"/>
    </row>
    <row r="369" spans="1:13" s="4" customFormat="1" ht="15" x14ac:dyDescent="0.2">
      <c r="A369" s="92"/>
      <c r="B369" s="92"/>
      <c r="E369"/>
      <c r="F369"/>
      <c r="G369"/>
      <c r="H369"/>
      <c r="I369"/>
      <c r="J369"/>
      <c r="K369"/>
      <c r="L369"/>
      <c r="M369"/>
    </row>
    <row r="370" spans="1:13" s="4" customFormat="1" ht="15" x14ac:dyDescent="0.2">
      <c r="A370" s="92"/>
      <c r="B370" s="92"/>
      <c r="E370"/>
      <c r="F370"/>
      <c r="G370"/>
      <c r="H370"/>
      <c r="I370"/>
      <c r="J370"/>
      <c r="K370"/>
      <c r="L370"/>
      <c r="M370"/>
    </row>
    <row r="371" spans="1:13" s="4" customFormat="1" ht="15" x14ac:dyDescent="0.2">
      <c r="A371" s="92"/>
      <c r="B371" s="92"/>
      <c r="E371"/>
      <c r="F371"/>
      <c r="G371"/>
      <c r="H371"/>
      <c r="I371"/>
      <c r="J371"/>
      <c r="K371"/>
      <c r="L371"/>
      <c r="M371"/>
    </row>
    <row r="372" spans="1:13" s="4" customFormat="1" ht="15" x14ac:dyDescent="0.2">
      <c r="A372" s="92"/>
      <c r="B372" s="92"/>
      <c r="E372"/>
      <c r="F372"/>
      <c r="G372"/>
      <c r="H372"/>
      <c r="I372"/>
      <c r="J372"/>
      <c r="K372"/>
      <c r="L372"/>
      <c r="M372"/>
    </row>
    <row r="373" spans="1:13" s="4" customFormat="1" ht="15" x14ac:dyDescent="0.2">
      <c r="A373" s="92"/>
      <c r="B373" s="92"/>
      <c r="E373"/>
      <c r="F373"/>
      <c r="G373"/>
      <c r="H373"/>
      <c r="I373"/>
      <c r="J373"/>
      <c r="K373"/>
      <c r="L373"/>
      <c r="M373"/>
    </row>
    <row r="374" spans="1:13" s="4" customFormat="1" ht="15" x14ac:dyDescent="0.2">
      <c r="A374" s="92"/>
      <c r="B374" s="92"/>
      <c r="E374"/>
      <c r="F374"/>
      <c r="G374"/>
      <c r="H374"/>
      <c r="I374"/>
      <c r="J374"/>
      <c r="K374"/>
      <c r="L374"/>
      <c r="M374"/>
    </row>
    <row r="375" spans="1:13" s="4" customFormat="1" ht="15" x14ac:dyDescent="0.2">
      <c r="A375" s="92"/>
      <c r="B375" s="92"/>
      <c r="E375"/>
      <c r="F375"/>
      <c r="G375"/>
      <c r="H375"/>
      <c r="I375"/>
      <c r="J375"/>
      <c r="K375"/>
      <c r="L375"/>
      <c r="M375"/>
    </row>
    <row r="376" spans="1:13" s="4" customFormat="1" ht="15" x14ac:dyDescent="0.2">
      <c r="A376" s="92"/>
      <c r="B376" s="92"/>
      <c r="E376"/>
      <c r="F376"/>
      <c r="G376"/>
      <c r="H376"/>
      <c r="I376"/>
      <c r="J376"/>
      <c r="K376"/>
      <c r="L376"/>
      <c r="M376"/>
    </row>
    <row r="377" spans="1:13" s="4" customFormat="1" ht="15" x14ac:dyDescent="0.2">
      <c r="A377" s="92"/>
      <c r="B377" s="92"/>
      <c r="E377"/>
      <c r="F377"/>
      <c r="G377"/>
      <c r="H377"/>
      <c r="I377"/>
      <c r="J377"/>
      <c r="K377"/>
      <c r="L377"/>
      <c r="M377"/>
    </row>
    <row r="378" spans="1:13" s="4" customFormat="1" ht="15" x14ac:dyDescent="0.2">
      <c r="A378" s="92"/>
      <c r="B378" s="92"/>
      <c r="E378"/>
      <c r="F378"/>
      <c r="G378"/>
      <c r="H378"/>
      <c r="I378"/>
      <c r="J378"/>
      <c r="K378"/>
      <c r="L378"/>
      <c r="M378"/>
    </row>
    <row r="379" spans="1:13" s="4" customFormat="1" ht="15" x14ac:dyDescent="0.2">
      <c r="A379" s="92"/>
      <c r="B379" s="92"/>
      <c r="E379"/>
      <c r="F379"/>
      <c r="G379"/>
      <c r="H379"/>
      <c r="I379"/>
      <c r="J379"/>
      <c r="K379"/>
      <c r="L379"/>
      <c r="M379"/>
    </row>
    <row r="380" spans="1:13" s="4" customFormat="1" ht="15" x14ac:dyDescent="0.2">
      <c r="A380" s="92"/>
      <c r="B380" s="92"/>
      <c r="E380"/>
      <c r="F380"/>
      <c r="G380"/>
      <c r="H380"/>
      <c r="I380"/>
      <c r="J380"/>
      <c r="K380"/>
      <c r="L380"/>
      <c r="M380"/>
    </row>
    <row r="381" spans="1:13" s="4" customFormat="1" ht="15" x14ac:dyDescent="0.2">
      <c r="A381" s="92"/>
      <c r="B381" s="92"/>
      <c r="E381"/>
      <c r="F381"/>
      <c r="G381"/>
      <c r="H381"/>
      <c r="I381"/>
      <c r="J381"/>
      <c r="K381"/>
      <c r="L381"/>
      <c r="M381"/>
    </row>
    <row r="382" spans="1:13" s="4" customFormat="1" ht="15" x14ac:dyDescent="0.2">
      <c r="A382" s="92"/>
      <c r="B382" s="92"/>
      <c r="E382"/>
      <c r="F382"/>
      <c r="G382"/>
      <c r="H382"/>
      <c r="I382"/>
      <c r="J382"/>
      <c r="K382"/>
      <c r="L382"/>
      <c r="M382"/>
    </row>
    <row r="383" spans="1:13" s="4" customFormat="1" ht="15" x14ac:dyDescent="0.2">
      <c r="A383" s="92"/>
      <c r="B383" s="92"/>
      <c r="E383"/>
      <c r="F383"/>
      <c r="G383"/>
      <c r="H383"/>
      <c r="I383"/>
      <c r="J383"/>
      <c r="K383"/>
      <c r="L383"/>
      <c r="M383"/>
    </row>
    <row r="384" spans="1:13" s="4" customFormat="1" ht="15" x14ac:dyDescent="0.2">
      <c r="A384" s="92"/>
      <c r="B384" s="92"/>
      <c r="E384"/>
      <c r="F384"/>
      <c r="G384"/>
      <c r="H384"/>
      <c r="I384"/>
      <c r="J384"/>
      <c r="K384"/>
      <c r="L384"/>
      <c r="M384"/>
    </row>
    <row r="385" spans="1:13" s="4" customFormat="1" ht="15" x14ac:dyDescent="0.2">
      <c r="A385" s="92"/>
      <c r="B385" s="92"/>
      <c r="E385"/>
      <c r="F385"/>
      <c r="G385"/>
      <c r="H385"/>
      <c r="I385"/>
      <c r="J385"/>
      <c r="K385"/>
      <c r="L385"/>
      <c r="M385"/>
    </row>
    <row r="386" spans="1:13" s="4" customFormat="1" ht="15" x14ac:dyDescent="0.2">
      <c r="A386" s="92"/>
      <c r="B386" s="92"/>
      <c r="E386"/>
      <c r="F386"/>
      <c r="G386"/>
      <c r="H386"/>
      <c r="I386"/>
      <c r="J386"/>
      <c r="K386"/>
      <c r="L386"/>
      <c r="M386"/>
    </row>
    <row r="387" spans="1:13" s="4" customFormat="1" ht="15" x14ac:dyDescent="0.2">
      <c r="A387" s="92"/>
      <c r="B387" s="92"/>
      <c r="E387"/>
      <c r="F387"/>
      <c r="G387"/>
      <c r="H387"/>
      <c r="I387"/>
      <c r="J387"/>
      <c r="K387"/>
      <c r="L387"/>
      <c r="M387"/>
    </row>
    <row r="388" spans="1:13" s="4" customFormat="1" ht="15" x14ac:dyDescent="0.2">
      <c r="A388" s="92"/>
      <c r="B388" s="92"/>
      <c r="E388"/>
      <c r="F388"/>
      <c r="G388"/>
      <c r="H388"/>
      <c r="I388"/>
      <c r="J388"/>
      <c r="K388"/>
      <c r="L388"/>
      <c r="M388"/>
    </row>
    <row r="389" spans="1:13" s="4" customFormat="1" ht="15" x14ac:dyDescent="0.2">
      <c r="A389" s="92"/>
      <c r="B389" s="92"/>
      <c r="E389"/>
      <c r="F389"/>
      <c r="G389"/>
      <c r="H389"/>
      <c r="I389"/>
      <c r="J389"/>
      <c r="K389"/>
      <c r="L389"/>
      <c r="M389"/>
    </row>
    <row r="390" spans="1:13" s="4" customFormat="1" ht="15" x14ac:dyDescent="0.2">
      <c r="A390" s="92"/>
      <c r="B390" s="92"/>
      <c r="E390"/>
      <c r="F390"/>
      <c r="G390"/>
      <c r="H390"/>
      <c r="I390"/>
      <c r="J390"/>
      <c r="K390"/>
      <c r="L390"/>
      <c r="M390"/>
    </row>
    <row r="391" spans="1:13" s="4" customFormat="1" ht="15" x14ac:dyDescent="0.2">
      <c r="A391" s="92"/>
      <c r="B391" s="92"/>
      <c r="E391"/>
      <c r="F391"/>
      <c r="G391"/>
      <c r="H391"/>
      <c r="I391"/>
      <c r="J391"/>
      <c r="K391"/>
      <c r="L391"/>
      <c r="M391"/>
    </row>
    <row r="392" spans="1:13" s="4" customFormat="1" ht="15" x14ac:dyDescent="0.2">
      <c r="A392" s="92"/>
      <c r="B392" s="92"/>
      <c r="E392"/>
      <c r="F392"/>
      <c r="G392"/>
      <c r="H392"/>
      <c r="I392"/>
      <c r="J392"/>
      <c r="K392"/>
      <c r="L392"/>
      <c r="M392"/>
    </row>
    <row r="393" spans="1:13" s="4" customFormat="1" ht="15" x14ac:dyDescent="0.2">
      <c r="A393" s="92"/>
      <c r="B393" s="92"/>
      <c r="E393"/>
      <c r="F393"/>
      <c r="G393"/>
      <c r="H393"/>
      <c r="I393"/>
      <c r="J393"/>
      <c r="K393"/>
      <c r="L393"/>
      <c r="M393"/>
    </row>
    <row r="394" spans="1:13" s="4" customFormat="1" ht="15" x14ac:dyDescent="0.2">
      <c r="A394" s="92"/>
      <c r="B394" s="92"/>
      <c r="E394"/>
      <c r="F394"/>
      <c r="G394"/>
      <c r="H394"/>
      <c r="I394"/>
      <c r="J394"/>
      <c r="K394"/>
      <c r="L394"/>
      <c r="M394"/>
    </row>
    <row r="395" spans="1:13" s="4" customFormat="1" ht="15" x14ac:dyDescent="0.2">
      <c r="A395" s="92"/>
      <c r="B395" s="92"/>
      <c r="E395"/>
      <c r="F395"/>
      <c r="G395"/>
      <c r="H395"/>
      <c r="I395"/>
      <c r="J395"/>
      <c r="K395"/>
      <c r="L395"/>
      <c r="M395"/>
    </row>
    <row r="396" spans="1:13" s="4" customFormat="1" ht="15" x14ac:dyDescent="0.2">
      <c r="A396" s="92"/>
      <c r="B396" s="92"/>
      <c r="E396"/>
      <c r="F396"/>
      <c r="G396"/>
      <c r="H396"/>
      <c r="I396"/>
      <c r="J396"/>
      <c r="K396"/>
      <c r="L396"/>
      <c r="M396"/>
    </row>
    <row r="397" spans="1:13" s="4" customFormat="1" ht="15" x14ac:dyDescent="0.2">
      <c r="A397" s="92"/>
      <c r="B397" s="92"/>
      <c r="E397"/>
      <c r="F397"/>
      <c r="G397"/>
      <c r="H397"/>
      <c r="I397"/>
      <c r="J397"/>
      <c r="K397"/>
      <c r="L397"/>
      <c r="M397"/>
    </row>
    <row r="398" spans="1:13" s="4" customFormat="1" ht="15" x14ac:dyDescent="0.2">
      <c r="A398" s="92"/>
      <c r="B398" s="92"/>
      <c r="E398"/>
      <c r="F398"/>
      <c r="G398"/>
      <c r="H398"/>
      <c r="I398"/>
      <c r="J398"/>
      <c r="K398"/>
      <c r="L398"/>
      <c r="M398"/>
    </row>
    <row r="399" spans="1:13" s="4" customFormat="1" ht="15" x14ac:dyDescent="0.2">
      <c r="A399" s="92"/>
      <c r="B399" s="92"/>
      <c r="E399"/>
      <c r="F399"/>
      <c r="G399"/>
      <c r="H399"/>
      <c r="I399"/>
      <c r="J399"/>
      <c r="K399"/>
      <c r="L399"/>
      <c r="M399"/>
    </row>
    <row r="400" spans="1:13" s="4" customFormat="1" ht="15" x14ac:dyDescent="0.2">
      <c r="A400" s="92"/>
      <c r="B400" s="92"/>
      <c r="E400"/>
      <c r="F400"/>
      <c r="G400"/>
      <c r="H400"/>
      <c r="I400"/>
      <c r="J400"/>
      <c r="K400"/>
      <c r="L400"/>
      <c r="M400"/>
    </row>
    <row r="401" spans="1:13" s="4" customFormat="1" ht="15" x14ac:dyDescent="0.2">
      <c r="A401" s="92"/>
      <c r="B401" s="92"/>
      <c r="E401"/>
      <c r="F401"/>
      <c r="G401"/>
      <c r="H401"/>
      <c r="I401"/>
      <c r="J401"/>
      <c r="K401"/>
      <c r="L401"/>
      <c r="M401"/>
    </row>
    <row r="402" spans="1:13" s="4" customFormat="1" ht="15" x14ac:dyDescent="0.2">
      <c r="A402" s="92"/>
      <c r="B402" s="92"/>
      <c r="E402"/>
      <c r="F402"/>
      <c r="G402"/>
      <c r="H402"/>
      <c r="I402"/>
      <c r="J402"/>
      <c r="K402"/>
      <c r="L402"/>
      <c r="M402"/>
    </row>
    <row r="403" spans="1:13" s="4" customFormat="1" ht="15" x14ac:dyDescent="0.2">
      <c r="A403" s="92"/>
      <c r="B403" s="92"/>
      <c r="E403"/>
      <c r="F403"/>
      <c r="G403"/>
      <c r="H403"/>
      <c r="I403"/>
      <c r="J403"/>
      <c r="K403"/>
      <c r="L403"/>
      <c r="M403"/>
    </row>
    <row r="404" spans="1:13" s="4" customFormat="1" ht="15" x14ac:dyDescent="0.2">
      <c r="A404" s="92"/>
      <c r="B404" s="92"/>
      <c r="E404"/>
      <c r="F404"/>
      <c r="G404"/>
      <c r="H404"/>
      <c r="I404"/>
      <c r="J404"/>
      <c r="K404"/>
      <c r="L404"/>
      <c r="M404"/>
    </row>
    <row r="405" spans="1:13" s="4" customFormat="1" ht="15" x14ac:dyDescent="0.2">
      <c r="A405" s="92"/>
      <c r="B405" s="92"/>
      <c r="E405"/>
      <c r="F405"/>
      <c r="G405"/>
      <c r="H405"/>
      <c r="I405"/>
      <c r="J405"/>
      <c r="K405"/>
      <c r="L405"/>
      <c r="M405"/>
    </row>
    <row r="406" spans="1:13" s="4" customFormat="1" ht="15" x14ac:dyDescent="0.2">
      <c r="A406" s="92"/>
      <c r="B406" s="92"/>
      <c r="E406"/>
      <c r="F406"/>
      <c r="G406"/>
      <c r="H406"/>
      <c r="I406"/>
      <c r="J406"/>
      <c r="K406"/>
      <c r="L406"/>
      <c r="M406"/>
    </row>
    <row r="407" spans="1:13" s="4" customFormat="1" ht="15" x14ac:dyDescent="0.2">
      <c r="A407" s="92"/>
      <c r="B407" s="92"/>
      <c r="E407"/>
      <c r="F407"/>
      <c r="G407"/>
      <c r="H407"/>
      <c r="I407"/>
      <c r="J407"/>
      <c r="K407"/>
      <c r="L407"/>
      <c r="M407"/>
    </row>
    <row r="408" spans="1:13" s="4" customFormat="1" ht="15" x14ac:dyDescent="0.2">
      <c r="A408" s="92"/>
      <c r="B408" s="92"/>
      <c r="E408"/>
      <c r="F408"/>
      <c r="G408"/>
      <c r="H408"/>
      <c r="I408"/>
      <c r="J408"/>
      <c r="K408"/>
      <c r="L408"/>
      <c r="M408"/>
    </row>
    <row r="409" spans="1:13" s="4" customFormat="1" ht="15" x14ac:dyDescent="0.2">
      <c r="A409" s="92"/>
      <c r="B409" s="92"/>
      <c r="E409"/>
      <c r="F409"/>
      <c r="G409"/>
      <c r="H409"/>
      <c r="I409"/>
      <c r="J409"/>
      <c r="K409"/>
      <c r="L409"/>
      <c r="M409"/>
    </row>
    <row r="410" spans="1:13" s="4" customFormat="1" ht="15" x14ac:dyDescent="0.2">
      <c r="A410" s="92"/>
      <c r="B410" s="92"/>
      <c r="E410"/>
      <c r="F410"/>
      <c r="G410"/>
      <c r="H410"/>
      <c r="I410"/>
      <c r="J410"/>
      <c r="K410"/>
      <c r="L410"/>
      <c r="M410"/>
    </row>
    <row r="411" spans="1:13" s="4" customFormat="1" ht="15" x14ac:dyDescent="0.2">
      <c r="A411" s="92"/>
      <c r="B411" s="92"/>
      <c r="E411"/>
      <c r="F411"/>
      <c r="G411"/>
      <c r="H411"/>
      <c r="I411"/>
      <c r="J411"/>
      <c r="K411"/>
      <c r="L411"/>
      <c r="M411"/>
    </row>
    <row r="412" spans="1:13" s="4" customFormat="1" ht="15" x14ac:dyDescent="0.2">
      <c r="A412" s="92"/>
      <c r="B412" s="92"/>
      <c r="E412"/>
      <c r="F412"/>
      <c r="G412"/>
      <c r="H412"/>
      <c r="I412"/>
      <c r="J412"/>
      <c r="K412"/>
      <c r="L412"/>
      <c r="M412"/>
    </row>
    <row r="413" spans="1:13" s="4" customFormat="1" ht="15" x14ac:dyDescent="0.2">
      <c r="A413" s="92"/>
      <c r="B413" s="92"/>
      <c r="E413"/>
      <c r="F413"/>
      <c r="G413"/>
      <c r="H413"/>
      <c r="I413"/>
      <c r="J413"/>
      <c r="K413"/>
      <c r="L413"/>
      <c r="M413"/>
    </row>
    <row r="414" spans="1:13" s="4" customFormat="1" ht="15" x14ac:dyDescent="0.2">
      <c r="A414" s="92"/>
      <c r="B414" s="92"/>
      <c r="E414"/>
      <c r="F414"/>
      <c r="G414"/>
      <c r="H414"/>
      <c r="I414"/>
      <c r="J414"/>
      <c r="K414"/>
      <c r="L414"/>
      <c r="M414"/>
    </row>
    <row r="415" spans="1:13" s="4" customFormat="1" ht="15" x14ac:dyDescent="0.2">
      <c r="A415" s="92"/>
      <c r="B415" s="92"/>
      <c r="E415"/>
      <c r="F415"/>
      <c r="G415"/>
      <c r="H415"/>
      <c r="I415"/>
      <c r="J415"/>
      <c r="K415"/>
      <c r="L415"/>
      <c r="M415"/>
    </row>
    <row r="416" spans="1:13" s="4" customFormat="1" ht="15" x14ac:dyDescent="0.2">
      <c r="A416" s="92"/>
      <c r="B416" s="92"/>
      <c r="E416"/>
      <c r="F416"/>
      <c r="G416"/>
      <c r="H416"/>
      <c r="I416"/>
      <c r="J416"/>
      <c r="K416"/>
      <c r="L416"/>
      <c r="M416"/>
    </row>
    <row r="417" spans="1:13" s="4" customFormat="1" ht="15" x14ac:dyDescent="0.2">
      <c r="A417" s="92"/>
      <c r="B417" s="92"/>
      <c r="E417"/>
      <c r="F417"/>
      <c r="G417"/>
      <c r="H417"/>
      <c r="I417"/>
      <c r="J417"/>
      <c r="K417"/>
      <c r="L417"/>
      <c r="M417"/>
    </row>
    <row r="418" spans="1:13" s="4" customFormat="1" ht="15" x14ac:dyDescent="0.2">
      <c r="A418" s="92"/>
      <c r="B418" s="92"/>
      <c r="E418"/>
      <c r="F418"/>
      <c r="G418"/>
      <c r="H418"/>
      <c r="I418"/>
      <c r="J418"/>
      <c r="K418"/>
      <c r="L418"/>
      <c r="M418"/>
    </row>
    <row r="419" spans="1:13" s="4" customFormat="1" ht="15" x14ac:dyDescent="0.2">
      <c r="A419" s="92"/>
      <c r="B419" s="92"/>
      <c r="E419"/>
      <c r="F419"/>
      <c r="G419"/>
      <c r="H419"/>
      <c r="I419"/>
      <c r="J419"/>
      <c r="K419"/>
      <c r="L419"/>
      <c r="M419"/>
    </row>
    <row r="420" spans="1:13" s="4" customFormat="1" ht="15" x14ac:dyDescent="0.2">
      <c r="A420" s="92"/>
      <c r="B420" s="92"/>
      <c r="E420"/>
      <c r="F420"/>
      <c r="G420"/>
      <c r="H420"/>
      <c r="I420"/>
      <c r="J420"/>
      <c r="K420"/>
      <c r="L420"/>
      <c r="M420"/>
    </row>
    <row r="421" spans="1:13" s="4" customFormat="1" ht="15" x14ac:dyDescent="0.2">
      <c r="A421" s="92"/>
      <c r="B421" s="92"/>
      <c r="E421"/>
      <c r="F421"/>
      <c r="G421"/>
      <c r="H421"/>
      <c r="I421"/>
      <c r="J421"/>
      <c r="K421"/>
      <c r="L421"/>
      <c r="M421"/>
    </row>
    <row r="422" spans="1:13" s="4" customFormat="1" ht="15" x14ac:dyDescent="0.2">
      <c r="A422" s="92"/>
      <c r="B422" s="92"/>
      <c r="E422"/>
      <c r="F422"/>
      <c r="G422"/>
      <c r="H422"/>
      <c r="I422"/>
      <c r="J422"/>
      <c r="K422"/>
      <c r="L422"/>
      <c r="M422"/>
    </row>
    <row r="423" spans="1:13" s="4" customFormat="1" ht="15" x14ac:dyDescent="0.2">
      <c r="A423" s="92"/>
      <c r="B423" s="92"/>
      <c r="E423"/>
      <c r="F423"/>
      <c r="G423"/>
      <c r="H423"/>
      <c r="I423"/>
      <c r="J423"/>
      <c r="K423"/>
      <c r="L423"/>
      <c r="M423"/>
    </row>
    <row r="424" spans="1:13" s="4" customFormat="1" ht="15" x14ac:dyDescent="0.2">
      <c r="A424" s="92"/>
      <c r="B424" s="92"/>
      <c r="E424"/>
      <c r="F424"/>
      <c r="G424"/>
      <c r="H424"/>
      <c r="I424"/>
      <c r="J424"/>
      <c r="K424"/>
      <c r="L424"/>
      <c r="M424"/>
    </row>
    <row r="425" spans="1:13" s="4" customFormat="1" ht="15" x14ac:dyDescent="0.2">
      <c r="A425" s="92"/>
      <c r="B425" s="92"/>
      <c r="E425"/>
      <c r="F425"/>
      <c r="G425"/>
      <c r="H425"/>
      <c r="I425"/>
      <c r="J425"/>
      <c r="K425"/>
      <c r="L425"/>
      <c r="M425"/>
    </row>
    <row r="426" spans="1:13" s="4" customFormat="1" ht="15" x14ac:dyDescent="0.2">
      <c r="A426" s="92"/>
      <c r="B426" s="92"/>
      <c r="E426"/>
      <c r="F426"/>
      <c r="G426"/>
      <c r="H426"/>
      <c r="I426"/>
      <c r="J426"/>
      <c r="K426"/>
      <c r="L426"/>
      <c r="M426"/>
    </row>
    <row r="427" spans="1:13" s="4" customFormat="1" ht="15" x14ac:dyDescent="0.2">
      <c r="A427" s="92"/>
      <c r="B427" s="92"/>
      <c r="E427"/>
      <c r="F427"/>
      <c r="G427"/>
      <c r="H427"/>
      <c r="I427"/>
      <c r="J427"/>
      <c r="K427"/>
      <c r="L427"/>
      <c r="M427"/>
    </row>
    <row r="428" spans="1:13" s="4" customFormat="1" ht="15" x14ac:dyDescent="0.2">
      <c r="A428" s="92"/>
      <c r="B428" s="92"/>
      <c r="E428"/>
      <c r="F428"/>
      <c r="G428"/>
      <c r="H428"/>
      <c r="I428"/>
      <c r="J428"/>
      <c r="K428"/>
      <c r="L428"/>
      <c r="M428"/>
    </row>
    <row r="429" spans="1:13" s="4" customFormat="1" ht="15" x14ac:dyDescent="0.2">
      <c r="A429" s="92"/>
      <c r="B429" s="92"/>
      <c r="E429"/>
      <c r="F429"/>
      <c r="G429"/>
      <c r="H429"/>
      <c r="I429"/>
      <c r="J429"/>
      <c r="K429"/>
      <c r="L429"/>
      <c r="M429"/>
    </row>
    <row r="430" spans="1:13" s="4" customFormat="1" ht="15" x14ac:dyDescent="0.2">
      <c r="A430" s="92"/>
      <c r="B430" s="92"/>
      <c r="E430"/>
      <c r="F430"/>
      <c r="G430"/>
      <c r="H430"/>
      <c r="I430"/>
      <c r="J430"/>
      <c r="K430"/>
      <c r="L430"/>
      <c r="M430"/>
    </row>
    <row r="431" spans="1:13" s="4" customFormat="1" ht="15" x14ac:dyDescent="0.2">
      <c r="A431" s="92"/>
      <c r="B431" s="92"/>
      <c r="E431"/>
      <c r="F431"/>
      <c r="G431"/>
      <c r="H431"/>
      <c r="I431"/>
      <c r="J431"/>
      <c r="K431"/>
      <c r="L431"/>
      <c r="M431"/>
    </row>
    <row r="432" spans="1:13" s="4" customFormat="1" ht="15" x14ac:dyDescent="0.2">
      <c r="A432" s="92"/>
      <c r="B432" s="92"/>
      <c r="E432"/>
      <c r="F432"/>
      <c r="G432"/>
      <c r="H432"/>
      <c r="I432"/>
      <c r="J432"/>
      <c r="K432"/>
      <c r="L432"/>
      <c r="M432"/>
    </row>
    <row r="433" spans="1:13" s="4" customFormat="1" ht="15" x14ac:dyDescent="0.2">
      <c r="A433" s="92"/>
      <c r="B433" s="92"/>
      <c r="E433"/>
      <c r="F433"/>
      <c r="G433"/>
      <c r="H433"/>
      <c r="I433"/>
      <c r="J433"/>
      <c r="K433"/>
      <c r="L433"/>
      <c r="M433"/>
    </row>
    <row r="434" spans="1:13" s="4" customFormat="1" ht="15" x14ac:dyDescent="0.2">
      <c r="A434" s="92"/>
      <c r="B434" s="92"/>
      <c r="E434"/>
      <c r="F434"/>
      <c r="G434"/>
      <c r="H434"/>
      <c r="I434"/>
      <c r="J434"/>
      <c r="K434"/>
      <c r="L434"/>
      <c r="M434"/>
    </row>
    <row r="435" spans="1:13" s="4" customFormat="1" ht="15" x14ac:dyDescent="0.2">
      <c r="A435" s="92"/>
      <c r="B435" s="92"/>
      <c r="E435"/>
      <c r="F435"/>
      <c r="G435"/>
      <c r="H435"/>
      <c r="I435"/>
      <c r="J435"/>
      <c r="K435"/>
      <c r="L435"/>
      <c r="M435"/>
    </row>
    <row r="436" spans="1:13" s="4" customFormat="1" ht="15" x14ac:dyDescent="0.2">
      <c r="A436" s="92"/>
      <c r="B436" s="92"/>
      <c r="E436"/>
      <c r="F436"/>
      <c r="G436"/>
      <c r="H436"/>
      <c r="I436"/>
      <c r="J436"/>
      <c r="K436"/>
      <c r="L436"/>
      <c r="M436"/>
    </row>
    <row r="437" spans="1:13" s="4" customFormat="1" ht="15" x14ac:dyDescent="0.2">
      <c r="A437" s="92"/>
      <c r="B437" s="92"/>
      <c r="E437"/>
      <c r="F437"/>
      <c r="G437"/>
      <c r="H437"/>
      <c r="I437"/>
      <c r="J437"/>
      <c r="K437"/>
      <c r="L437"/>
      <c r="M437"/>
    </row>
    <row r="438" spans="1:13" s="4" customFormat="1" ht="15" x14ac:dyDescent="0.2">
      <c r="A438" s="92"/>
      <c r="B438" s="92"/>
      <c r="E438"/>
      <c r="F438"/>
      <c r="G438"/>
      <c r="H438"/>
      <c r="I438"/>
      <c r="J438"/>
      <c r="K438"/>
      <c r="L438"/>
      <c r="M438"/>
    </row>
    <row r="439" spans="1:13" s="4" customFormat="1" ht="15" x14ac:dyDescent="0.2">
      <c r="A439" s="92"/>
      <c r="B439" s="92"/>
      <c r="E439"/>
      <c r="F439"/>
      <c r="G439"/>
      <c r="H439"/>
      <c r="I439"/>
      <c r="J439"/>
      <c r="K439"/>
      <c r="L439"/>
      <c r="M439"/>
    </row>
    <row r="440" spans="1:13" s="4" customFormat="1" ht="15" x14ac:dyDescent="0.2">
      <c r="A440" s="92"/>
      <c r="B440" s="92"/>
      <c r="E440"/>
      <c r="F440"/>
      <c r="G440"/>
      <c r="H440"/>
      <c r="I440"/>
      <c r="J440"/>
      <c r="K440"/>
      <c r="L440"/>
      <c r="M440"/>
    </row>
    <row r="441" spans="1:13" s="4" customFormat="1" ht="15" x14ac:dyDescent="0.2">
      <c r="A441" s="92"/>
      <c r="B441" s="92"/>
      <c r="E441"/>
      <c r="F441"/>
      <c r="G441"/>
      <c r="H441"/>
      <c r="I441"/>
      <c r="J441"/>
      <c r="K441"/>
      <c r="L441"/>
      <c r="M441"/>
    </row>
    <row r="442" spans="1:13" s="4" customFormat="1" ht="15" x14ac:dyDescent="0.2">
      <c r="A442" s="92"/>
      <c r="B442" s="92"/>
      <c r="E442"/>
      <c r="F442"/>
      <c r="G442"/>
      <c r="H442"/>
      <c r="I442"/>
      <c r="J442"/>
      <c r="K442"/>
      <c r="L442"/>
      <c r="M442"/>
    </row>
    <row r="443" spans="1:13" s="4" customFormat="1" ht="15" x14ac:dyDescent="0.2">
      <c r="A443" s="92"/>
      <c r="B443" s="92"/>
      <c r="E443"/>
      <c r="F443"/>
      <c r="G443"/>
      <c r="H443"/>
      <c r="I443"/>
      <c r="J443"/>
      <c r="K443"/>
      <c r="L443"/>
      <c r="M443"/>
    </row>
    <row r="444" spans="1:13" s="4" customFormat="1" ht="15" x14ac:dyDescent="0.2">
      <c r="A444" s="92"/>
      <c r="B444" s="92"/>
      <c r="E444"/>
      <c r="F444"/>
      <c r="G444"/>
      <c r="H444"/>
      <c r="I444"/>
      <c r="J444"/>
      <c r="K444"/>
      <c r="L444"/>
      <c r="M444"/>
    </row>
    <row r="445" spans="1:13" s="4" customFormat="1" ht="15" x14ac:dyDescent="0.2">
      <c r="A445" s="92"/>
      <c r="B445" s="92"/>
      <c r="E445"/>
      <c r="F445"/>
      <c r="G445"/>
      <c r="H445"/>
      <c r="I445"/>
      <c r="J445"/>
      <c r="K445"/>
      <c r="L445"/>
      <c r="M445"/>
    </row>
    <row r="446" spans="1:13" s="4" customFormat="1" ht="15" x14ac:dyDescent="0.2">
      <c r="A446" s="92"/>
      <c r="B446" s="92"/>
      <c r="E446"/>
      <c r="F446"/>
      <c r="G446"/>
      <c r="H446"/>
      <c r="I446"/>
      <c r="J446"/>
      <c r="K446"/>
      <c r="L446"/>
      <c r="M446"/>
    </row>
    <row r="447" spans="1:13" s="4" customFormat="1" ht="15" x14ac:dyDescent="0.2">
      <c r="A447" s="92"/>
      <c r="B447" s="92"/>
      <c r="E447"/>
      <c r="F447"/>
      <c r="G447"/>
      <c r="H447"/>
      <c r="I447"/>
      <c r="J447"/>
      <c r="K447"/>
      <c r="L447"/>
      <c r="M447"/>
    </row>
    <row r="448" spans="1:13" s="4" customFormat="1" ht="15" x14ac:dyDescent="0.2">
      <c r="A448" s="92"/>
      <c r="B448" s="92"/>
      <c r="E448"/>
      <c r="F448"/>
      <c r="G448"/>
      <c r="H448"/>
      <c r="I448"/>
      <c r="J448"/>
      <c r="K448"/>
      <c r="L448"/>
      <c r="M448"/>
    </row>
    <row r="449" spans="1:13" s="4" customFormat="1" ht="15" x14ac:dyDescent="0.2">
      <c r="A449" s="92"/>
      <c r="B449" s="92"/>
      <c r="E449"/>
      <c r="F449"/>
      <c r="G449"/>
      <c r="H449"/>
      <c r="I449"/>
      <c r="J449"/>
      <c r="K449"/>
      <c r="L449"/>
      <c r="M449"/>
    </row>
    <row r="450" spans="1:13" s="4" customFormat="1" ht="15" x14ac:dyDescent="0.2">
      <c r="A450" s="92"/>
      <c r="B450" s="92"/>
      <c r="E450"/>
      <c r="F450"/>
      <c r="G450"/>
      <c r="H450"/>
      <c r="I450"/>
      <c r="J450"/>
      <c r="K450"/>
      <c r="L450"/>
      <c r="M450"/>
    </row>
    <row r="451" spans="1:13" s="4" customFormat="1" ht="15" x14ac:dyDescent="0.2">
      <c r="A451" s="92"/>
      <c r="B451" s="92"/>
      <c r="E451"/>
      <c r="F451"/>
      <c r="G451"/>
      <c r="H451"/>
      <c r="I451"/>
      <c r="J451"/>
      <c r="K451"/>
      <c r="L451"/>
      <c r="M451"/>
    </row>
    <row r="452" spans="1:13" s="4" customFormat="1" ht="15" x14ac:dyDescent="0.2">
      <c r="A452" s="92"/>
      <c r="B452" s="92"/>
      <c r="E452"/>
      <c r="F452"/>
      <c r="G452"/>
      <c r="H452"/>
      <c r="I452"/>
      <c r="J452"/>
      <c r="K452"/>
      <c r="L452"/>
      <c r="M452"/>
    </row>
    <row r="453" spans="1:13" s="4" customFormat="1" ht="15" x14ac:dyDescent="0.2">
      <c r="A453" s="92"/>
      <c r="B453" s="92"/>
      <c r="E453"/>
      <c r="F453"/>
      <c r="G453"/>
      <c r="H453"/>
      <c r="I453"/>
      <c r="J453"/>
      <c r="K453"/>
      <c r="L453"/>
      <c r="M453"/>
    </row>
    <row r="454" spans="1:13" s="4" customFormat="1" ht="15" x14ac:dyDescent="0.2">
      <c r="A454" s="92"/>
      <c r="B454" s="92"/>
      <c r="E454"/>
      <c r="F454"/>
      <c r="G454"/>
      <c r="H454"/>
      <c r="I454"/>
      <c r="J454"/>
      <c r="K454"/>
      <c r="L454"/>
      <c r="M454"/>
    </row>
    <row r="455" spans="1:13" s="4" customFormat="1" ht="15" x14ac:dyDescent="0.2">
      <c r="A455" s="92"/>
      <c r="B455" s="92"/>
      <c r="E455"/>
      <c r="F455"/>
      <c r="G455"/>
      <c r="H455"/>
      <c r="I455"/>
      <c r="J455"/>
      <c r="K455"/>
      <c r="L455"/>
      <c r="M455"/>
    </row>
    <row r="456" spans="1:13" s="4" customFormat="1" ht="15" x14ac:dyDescent="0.2">
      <c r="A456" s="92"/>
      <c r="B456" s="92"/>
      <c r="E456"/>
      <c r="F456"/>
      <c r="G456"/>
      <c r="H456"/>
      <c r="I456"/>
      <c r="J456"/>
      <c r="K456"/>
      <c r="L456"/>
      <c r="M456"/>
    </row>
    <row r="457" spans="1:13" s="4" customFormat="1" ht="15" x14ac:dyDescent="0.2">
      <c r="A457" s="92"/>
      <c r="B457" s="92"/>
      <c r="E457"/>
      <c r="F457"/>
      <c r="G457"/>
      <c r="H457"/>
      <c r="I457"/>
      <c r="J457"/>
      <c r="K457"/>
      <c r="L457"/>
      <c r="M457"/>
    </row>
    <row r="458" spans="1:13" s="4" customFormat="1" ht="15" x14ac:dyDescent="0.2">
      <c r="A458" s="92"/>
      <c r="B458" s="92"/>
      <c r="E458"/>
      <c r="F458"/>
      <c r="G458"/>
      <c r="H458"/>
      <c r="I458"/>
      <c r="J458"/>
      <c r="K458"/>
      <c r="L458"/>
      <c r="M458"/>
    </row>
    <row r="459" spans="1:13" s="4" customFormat="1" ht="15" x14ac:dyDescent="0.2">
      <c r="A459" s="92"/>
      <c r="B459" s="92"/>
      <c r="E459"/>
      <c r="F459"/>
      <c r="G459"/>
      <c r="H459"/>
      <c r="I459"/>
      <c r="J459"/>
      <c r="K459"/>
      <c r="L459"/>
      <c r="M459"/>
    </row>
    <row r="460" spans="1:13" s="4" customFormat="1" ht="15" x14ac:dyDescent="0.2">
      <c r="A460" s="92"/>
      <c r="B460" s="92"/>
      <c r="E460"/>
      <c r="F460"/>
      <c r="G460"/>
      <c r="H460"/>
      <c r="I460"/>
      <c r="J460"/>
      <c r="K460"/>
      <c r="L460"/>
      <c r="M460"/>
    </row>
    <row r="461" spans="1:13" s="4" customFormat="1" ht="15" x14ac:dyDescent="0.2">
      <c r="A461" s="92"/>
      <c r="B461" s="92"/>
      <c r="E461"/>
      <c r="F461"/>
      <c r="G461"/>
      <c r="H461"/>
      <c r="I461"/>
      <c r="J461"/>
      <c r="K461"/>
      <c r="L461"/>
      <c r="M461"/>
    </row>
    <row r="462" spans="1:13" s="4" customFormat="1" ht="15" x14ac:dyDescent="0.2">
      <c r="A462" s="92"/>
      <c r="B462" s="92"/>
      <c r="E462"/>
      <c r="F462"/>
      <c r="G462"/>
      <c r="H462"/>
      <c r="I462"/>
      <c r="J462"/>
      <c r="K462"/>
      <c r="L462"/>
      <c r="M462"/>
    </row>
    <row r="463" spans="1:13" s="4" customFormat="1" ht="15" x14ac:dyDescent="0.2">
      <c r="A463" s="92"/>
      <c r="B463" s="92"/>
      <c r="E463"/>
      <c r="F463"/>
      <c r="G463"/>
      <c r="H463"/>
      <c r="I463"/>
      <c r="J463"/>
      <c r="K463"/>
      <c r="L463"/>
      <c r="M463"/>
    </row>
    <row r="464" spans="1:13" s="4" customFormat="1" ht="15" x14ac:dyDescent="0.2">
      <c r="A464" s="92"/>
      <c r="B464" s="92"/>
      <c r="E464"/>
      <c r="F464"/>
      <c r="G464"/>
      <c r="H464"/>
      <c r="I464"/>
      <c r="J464"/>
      <c r="K464"/>
      <c r="L464"/>
      <c r="M464"/>
    </row>
    <row r="465" spans="1:13" s="4" customFormat="1" ht="15" x14ac:dyDescent="0.2">
      <c r="A465" s="92"/>
      <c r="B465" s="92"/>
      <c r="E465"/>
      <c r="F465"/>
      <c r="G465"/>
      <c r="H465"/>
      <c r="I465"/>
      <c r="J465"/>
      <c r="K465"/>
      <c r="L465"/>
      <c r="M465"/>
    </row>
    <row r="466" spans="1:13" s="4" customFormat="1" ht="15" x14ac:dyDescent="0.2">
      <c r="A466" s="92"/>
      <c r="B466" s="92"/>
      <c r="E466"/>
      <c r="F466"/>
      <c r="G466"/>
      <c r="H466"/>
      <c r="I466"/>
      <c r="J466"/>
      <c r="K466"/>
      <c r="L466"/>
      <c r="M466"/>
    </row>
    <row r="467" spans="1:13" s="4" customFormat="1" ht="15" x14ac:dyDescent="0.2">
      <c r="A467" s="92"/>
      <c r="B467" s="92"/>
      <c r="E467"/>
      <c r="F467"/>
      <c r="G467"/>
      <c r="H467"/>
      <c r="I467"/>
      <c r="J467"/>
      <c r="K467"/>
      <c r="L467"/>
      <c r="M467"/>
    </row>
    <row r="468" spans="1:13" s="4" customFormat="1" ht="15" x14ac:dyDescent="0.2">
      <c r="A468" s="92"/>
      <c r="B468" s="92"/>
      <c r="E468"/>
      <c r="F468"/>
      <c r="G468"/>
      <c r="H468"/>
      <c r="I468"/>
      <c r="J468"/>
      <c r="K468"/>
      <c r="L468"/>
      <c r="M468"/>
    </row>
    <row r="469" spans="1:13" s="4" customFormat="1" ht="15" x14ac:dyDescent="0.2">
      <c r="A469" s="92"/>
      <c r="B469" s="92"/>
      <c r="E469"/>
      <c r="F469"/>
      <c r="G469"/>
      <c r="H469"/>
      <c r="I469"/>
      <c r="J469"/>
      <c r="K469"/>
      <c r="L469"/>
      <c r="M469"/>
    </row>
    <row r="470" spans="1:13" s="4" customFormat="1" ht="15" x14ac:dyDescent="0.2">
      <c r="A470" s="92"/>
      <c r="B470" s="92"/>
      <c r="E470"/>
      <c r="F470"/>
      <c r="G470"/>
      <c r="H470"/>
      <c r="I470"/>
      <c r="J470"/>
      <c r="K470"/>
      <c r="L470"/>
      <c r="M470"/>
    </row>
    <row r="471" spans="1:13" s="4" customFormat="1" ht="15" x14ac:dyDescent="0.2">
      <c r="A471" s="92"/>
      <c r="B471" s="92"/>
      <c r="E471"/>
      <c r="F471"/>
      <c r="G471"/>
      <c r="H471"/>
      <c r="I471"/>
      <c r="J471"/>
      <c r="K471"/>
      <c r="L471"/>
      <c r="M471"/>
    </row>
    <row r="472" spans="1:13" s="4" customFormat="1" ht="15" x14ac:dyDescent="0.2">
      <c r="A472" s="92"/>
      <c r="B472" s="92"/>
      <c r="E472"/>
      <c r="F472"/>
      <c r="G472"/>
      <c r="H472"/>
      <c r="I472"/>
      <c r="J472"/>
      <c r="K472"/>
      <c r="L472"/>
      <c r="M472"/>
    </row>
    <row r="473" spans="1:13" s="4" customFormat="1" ht="15" x14ac:dyDescent="0.2">
      <c r="A473" s="92"/>
      <c r="B473" s="92"/>
      <c r="E473"/>
      <c r="F473"/>
      <c r="G473"/>
      <c r="H473"/>
      <c r="I473"/>
      <c r="J473"/>
      <c r="K473"/>
      <c r="L473"/>
      <c r="M473"/>
    </row>
    <row r="474" spans="1:13" s="4" customFormat="1" ht="15" x14ac:dyDescent="0.2">
      <c r="A474" s="92"/>
      <c r="B474" s="92"/>
      <c r="E474"/>
      <c r="F474"/>
      <c r="G474"/>
      <c r="H474"/>
      <c r="I474"/>
      <c r="J474"/>
      <c r="K474"/>
      <c r="L474"/>
      <c r="M474"/>
    </row>
    <row r="475" spans="1:13" s="4" customFormat="1" ht="15" x14ac:dyDescent="0.2">
      <c r="A475" s="92"/>
      <c r="B475" s="92"/>
      <c r="E475"/>
      <c r="F475"/>
      <c r="G475"/>
      <c r="H475"/>
      <c r="I475"/>
      <c r="J475"/>
      <c r="K475"/>
      <c r="L475"/>
      <c r="M475"/>
    </row>
    <row r="476" spans="1:13" s="4" customFormat="1" ht="15" x14ac:dyDescent="0.2">
      <c r="A476" s="92"/>
      <c r="B476" s="92"/>
      <c r="E476"/>
      <c r="F476"/>
      <c r="G476"/>
      <c r="H476"/>
      <c r="I476"/>
      <c r="J476"/>
      <c r="K476"/>
      <c r="L476"/>
      <c r="M476"/>
    </row>
    <row r="477" spans="1:13" s="4" customFormat="1" ht="15" x14ac:dyDescent="0.2">
      <c r="A477" s="92"/>
      <c r="B477" s="92"/>
      <c r="E477"/>
      <c r="F477"/>
      <c r="G477"/>
      <c r="H477"/>
      <c r="I477"/>
      <c r="J477"/>
      <c r="K477"/>
      <c r="L477"/>
      <c r="M477"/>
    </row>
    <row r="478" spans="1:13" s="4" customFormat="1" ht="15" x14ac:dyDescent="0.2">
      <c r="A478" s="92"/>
      <c r="B478" s="92"/>
      <c r="E478"/>
      <c r="F478"/>
      <c r="G478"/>
      <c r="H478"/>
      <c r="I478"/>
      <c r="J478"/>
      <c r="K478"/>
      <c r="L478"/>
      <c r="M478"/>
    </row>
    <row r="479" spans="1:13" s="4" customFormat="1" ht="15" x14ac:dyDescent="0.2">
      <c r="A479" s="92"/>
      <c r="B479" s="92"/>
      <c r="E479"/>
      <c r="F479"/>
      <c r="G479"/>
      <c r="H479"/>
      <c r="I479"/>
      <c r="J479"/>
      <c r="K479"/>
      <c r="L479"/>
      <c r="M479"/>
    </row>
    <row r="480" spans="1:13" s="4" customFormat="1" ht="15" x14ac:dyDescent="0.2">
      <c r="A480" s="92"/>
      <c r="B480" s="92"/>
      <c r="E480"/>
      <c r="F480"/>
      <c r="G480"/>
      <c r="H480"/>
      <c r="I480"/>
      <c r="J480"/>
      <c r="K480"/>
      <c r="L480"/>
      <c r="M480"/>
    </row>
    <row r="481" spans="1:13" s="4" customFormat="1" ht="15" x14ac:dyDescent="0.2">
      <c r="A481" s="92"/>
      <c r="B481" s="92"/>
      <c r="E481"/>
      <c r="F481"/>
      <c r="G481"/>
      <c r="H481"/>
      <c r="I481"/>
      <c r="J481"/>
      <c r="K481"/>
      <c r="L481"/>
      <c r="M481"/>
    </row>
    <row r="482" spans="1:13" s="4" customFormat="1" ht="15" x14ac:dyDescent="0.2">
      <c r="A482" s="92"/>
      <c r="B482" s="92"/>
      <c r="E482"/>
      <c r="F482"/>
      <c r="G482"/>
      <c r="H482"/>
      <c r="I482"/>
      <c r="J482"/>
      <c r="K482"/>
      <c r="L482"/>
      <c r="M482"/>
    </row>
    <row r="483" spans="1:13" s="4" customFormat="1" ht="15" x14ac:dyDescent="0.2">
      <c r="A483" s="92"/>
      <c r="B483" s="92"/>
      <c r="E483"/>
      <c r="F483"/>
      <c r="G483"/>
      <c r="H483"/>
      <c r="I483"/>
      <c r="J483"/>
      <c r="K483"/>
      <c r="L483"/>
      <c r="M483"/>
    </row>
    <row r="484" spans="1:13" s="4" customFormat="1" ht="15" x14ac:dyDescent="0.2">
      <c r="A484" s="92"/>
      <c r="B484" s="92"/>
      <c r="E484"/>
      <c r="F484"/>
      <c r="G484"/>
      <c r="H484"/>
      <c r="I484"/>
      <c r="J484"/>
      <c r="K484"/>
      <c r="L484"/>
      <c r="M484"/>
    </row>
    <row r="485" spans="1:13" s="4" customFormat="1" ht="15" x14ac:dyDescent="0.2">
      <c r="A485" s="92"/>
      <c r="B485" s="92"/>
      <c r="E485"/>
      <c r="F485"/>
      <c r="G485"/>
      <c r="H485"/>
      <c r="I485"/>
      <c r="J485"/>
      <c r="K485"/>
      <c r="L485"/>
      <c r="M485"/>
    </row>
    <row r="486" spans="1:13" s="4" customFormat="1" ht="15" x14ac:dyDescent="0.2">
      <c r="A486" s="92"/>
      <c r="B486" s="92"/>
      <c r="E486"/>
      <c r="F486"/>
      <c r="G486"/>
      <c r="H486"/>
      <c r="I486"/>
      <c r="J486"/>
      <c r="K486"/>
      <c r="L486"/>
      <c r="M486"/>
    </row>
    <row r="487" spans="1:13" s="4" customFormat="1" ht="15" x14ac:dyDescent="0.2">
      <c r="A487" s="92"/>
      <c r="B487" s="92"/>
      <c r="E487"/>
      <c r="F487"/>
      <c r="G487"/>
      <c r="H487"/>
      <c r="I487"/>
      <c r="J487"/>
      <c r="K487"/>
      <c r="L487"/>
      <c r="M487"/>
    </row>
    <row r="488" spans="1:13" s="4" customFormat="1" ht="15" x14ac:dyDescent="0.2">
      <c r="A488" s="92"/>
      <c r="B488" s="92"/>
      <c r="E488"/>
      <c r="F488"/>
      <c r="G488"/>
      <c r="H488"/>
      <c r="I488"/>
      <c r="J488"/>
      <c r="K488"/>
      <c r="L488"/>
      <c r="M488"/>
    </row>
    <row r="489" spans="1:13" s="4" customFormat="1" ht="15" x14ac:dyDescent="0.2">
      <c r="A489" s="92"/>
      <c r="B489" s="92"/>
      <c r="E489"/>
      <c r="F489"/>
      <c r="G489"/>
      <c r="H489"/>
      <c r="I489"/>
      <c r="J489"/>
      <c r="K489"/>
      <c r="L489"/>
      <c r="M489"/>
    </row>
    <row r="490" spans="1:13" s="4" customFormat="1" ht="15" x14ac:dyDescent="0.2">
      <c r="A490" s="92"/>
      <c r="B490" s="92"/>
      <c r="E490"/>
      <c r="F490"/>
      <c r="G490"/>
      <c r="H490"/>
      <c r="I490"/>
      <c r="J490"/>
      <c r="K490"/>
      <c r="L490"/>
      <c r="M490"/>
    </row>
    <row r="491" spans="1:13" s="4" customFormat="1" ht="15" x14ac:dyDescent="0.2">
      <c r="A491" s="92"/>
      <c r="B491" s="92"/>
      <c r="E491"/>
      <c r="F491"/>
      <c r="G491"/>
      <c r="H491"/>
      <c r="I491"/>
      <c r="J491"/>
      <c r="K491"/>
      <c r="L491"/>
      <c r="M491"/>
    </row>
    <row r="492" spans="1:13" s="4" customFormat="1" ht="15" x14ac:dyDescent="0.2">
      <c r="A492" s="92"/>
      <c r="B492" s="92"/>
      <c r="E492"/>
      <c r="F492"/>
      <c r="G492"/>
      <c r="H492"/>
      <c r="I492"/>
      <c r="J492"/>
      <c r="K492"/>
      <c r="L492"/>
      <c r="M492"/>
    </row>
    <row r="493" spans="1:13" s="4" customFormat="1" ht="15" x14ac:dyDescent="0.2">
      <c r="A493" s="92"/>
      <c r="B493" s="92"/>
      <c r="E493"/>
      <c r="F493"/>
      <c r="G493"/>
      <c r="H493"/>
      <c r="I493"/>
      <c r="J493"/>
      <c r="K493"/>
      <c r="L493"/>
      <c r="M493"/>
    </row>
    <row r="494" spans="1:13" s="4" customFormat="1" ht="15" x14ac:dyDescent="0.2">
      <c r="A494" s="92"/>
      <c r="B494" s="92"/>
      <c r="E494"/>
      <c r="F494"/>
      <c r="G494"/>
      <c r="H494"/>
      <c r="I494"/>
      <c r="J494"/>
      <c r="K494"/>
      <c r="L494"/>
      <c r="M494"/>
    </row>
    <row r="495" spans="1:13" s="4" customFormat="1" ht="15" x14ac:dyDescent="0.2">
      <c r="A495" s="92"/>
      <c r="B495" s="92"/>
      <c r="E495"/>
      <c r="F495"/>
      <c r="G495"/>
      <c r="H495"/>
      <c r="I495"/>
      <c r="J495"/>
      <c r="K495"/>
      <c r="L495"/>
      <c r="M495"/>
    </row>
    <row r="496" spans="1:13" s="4" customFormat="1" ht="15" x14ac:dyDescent="0.2">
      <c r="A496" s="92"/>
      <c r="B496" s="92"/>
      <c r="E496"/>
      <c r="F496"/>
      <c r="G496"/>
      <c r="H496"/>
      <c r="I496"/>
      <c r="J496"/>
      <c r="K496"/>
      <c r="L496"/>
      <c r="M496"/>
    </row>
    <row r="497" spans="1:13" s="4" customFormat="1" ht="15" x14ac:dyDescent="0.2">
      <c r="A497" s="92"/>
      <c r="B497" s="92"/>
      <c r="E497"/>
      <c r="F497"/>
      <c r="G497"/>
      <c r="H497"/>
      <c r="I497"/>
      <c r="J497"/>
      <c r="K497"/>
      <c r="L497"/>
      <c r="M497"/>
    </row>
    <row r="498" spans="1:13" s="4" customFormat="1" ht="15" x14ac:dyDescent="0.2">
      <c r="A498" s="92"/>
      <c r="B498" s="92"/>
      <c r="E498"/>
      <c r="F498"/>
      <c r="G498"/>
      <c r="H498"/>
      <c r="I498"/>
      <c r="J498"/>
      <c r="K498"/>
      <c r="L498"/>
      <c r="M498"/>
    </row>
    <row r="499" spans="1:13" s="4" customFormat="1" ht="15" x14ac:dyDescent="0.2">
      <c r="A499" s="92"/>
      <c r="B499" s="92"/>
      <c r="E499"/>
      <c r="F499"/>
      <c r="G499"/>
      <c r="H499"/>
      <c r="I499"/>
      <c r="J499"/>
      <c r="K499"/>
      <c r="L499"/>
      <c r="M499"/>
    </row>
    <row r="500" spans="1:13" s="4" customFormat="1" ht="15" x14ac:dyDescent="0.2">
      <c r="A500" s="92"/>
      <c r="B500" s="92"/>
      <c r="E500"/>
      <c r="F500"/>
      <c r="G500"/>
      <c r="H500"/>
      <c r="I500"/>
      <c r="J500"/>
      <c r="K500"/>
      <c r="L500"/>
      <c r="M500"/>
    </row>
    <row r="501" spans="1:13" s="4" customFormat="1" ht="15" x14ac:dyDescent="0.2">
      <c r="A501" s="92"/>
      <c r="B501" s="92"/>
      <c r="E501"/>
      <c r="F501"/>
      <c r="G501"/>
      <c r="H501"/>
      <c r="I501"/>
      <c r="J501"/>
      <c r="K501"/>
      <c r="L501"/>
      <c r="M501"/>
    </row>
    <row r="502" spans="1:13" s="4" customFormat="1" ht="15" x14ac:dyDescent="0.2">
      <c r="A502" s="92"/>
      <c r="B502" s="92"/>
      <c r="E502"/>
      <c r="F502"/>
      <c r="G502"/>
      <c r="H502"/>
      <c r="I502"/>
      <c r="J502"/>
      <c r="K502"/>
      <c r="L502"/>
      <c r="M502"/>
    </row>
    <row r="503" spans="1:13" s="4" customFormat="1" ht="15" x14ac:dyDescent="0.2">
      <c r="A503" s="92"/>
      <c r="B503" s="92"/>
      <c r="E503"/>
      <c r="F503"/>
      <c r="G503"/>
      <c r="H503"/>
      <c r="I503"/>
      <c r="J503"/>
      <c r="K503"/>
      <c r="L503"/>
      <c r="M503"/>
    </row>
    <row r="504" spans="1:13" s="4" customFormat="1" ht="15" x14ac:dyDescent="0.2">
      <c r="A504" s="92"/>
      <c r="B504" s="92"/>
      <c r="E504"/>
      <c r="F504"/>
      <c r="G504"/>
      <c r="H504"/>
      <c r="I504"/>
      <c r="J504"/>
      <c r="K504"/>
      <c r="L504"/>
      <c r="M504"/>
    </row>
    <row r="505" spans="1:13" s="4" customFormat="1" ht="15" x14ac:dyDescent="0.2">
      <c r="A505" s="92"/>
      <c r="B505" s="92"/>
      <c r="E505"/>
      <c r="F505"/>
      <c r="G505"/>
      <c r="H505"/>
      <c r="I505"/>
      <c r="J505"/>
      <c r="K505"/>
      <c r="L505"/>
      <c r="M505"/>
    </row>
    <row r="506" spans="1:13" s="4" customFormat="1" ht="15" x14ac:dyDescent="0.2">
      <c r="A506" s="92"/>
      <c r="B506" s="92"/>
      <c r="E506"/>
      <c r="F506"/>
      <c r="G506"/>
      <c r="H506"/>
      <c r="I506"/>
      <c r="J506"/>
      <c r="K506"/>
      <c r="L506"/>
      <c r="M506"/>
    </row>
    <row r="507" spans="1:13" s="4" customFormat="1" ht="15" x14ac:dyDescent="0.2">
      <c r="A507" s="92"/>
      <c r="B507" s="92"/>
      <c r="E507"/>
      <c r="F507"/>
      <c r="G507"/>
      <c r="H507"/>
      <c r="I507"/>
      <c r="J507"/>
      <c r="K507"/>
      <c r="L507"/>
      <c r="M507"/>
    </row>
    <row r="508" spans="1:13" s="4" customFormat="1" ht="15" x14ac:dyDescent="0.2">
      <c r="A508" s="92"/>
      <c r="B508" s="92"/>
      <c r="E508"/>
      <c r="F508"/>
      <c r="G508"/>
      <c r="H508"/>
      <c r="I508"/>
      <c r="J508"/>
      <c r="K508"/>
      <c r="L508"/>
      <c r="M508"/>
    </row>
    <row r="509" spans="1:13" s="4" customFormat="1" ht="15" x14ac:dyDescent="0.2">
      <c r="A509" s="92"/>
      <c r="B509" s="92"/>
      <c r="E509"/>
      <c r="F509"/>
      <c r="G509"/>
      <c r="H509"/>
      <c r="I509"/>
      <c r="J509"/>
      <c r="K509"/>
      <c r="L509"/>
      <c r="M509"/>
    </row>
    <row r="510" spans="1:13" s="4" customFormat="1" ht="15" x14ac:dyDescent="0.2">
      <c r="A510" s="92"/>
      <c r="B510" s="92"/>
      <c r="E510"/>
      <c r="F510"/>
      <c r="G510"/>
      <c r="H510"/>
      <c r="I510"/>
      <c r="J510"/>
      <c r="K510"/>
      <c r="L510"/>
      <c r="M510"/>
    </row>
    <row r="511" spans="1:13" s="4" customFormat="1" ht="15" x14ac:dyDescent="0.2">
      <c r="A511" s="92"/>
      <c r="B511" s="92"/>
      <c r="E511"/>
      <c r="F511"/>
      <c r="G511"/>
      <c r="H511"/>
      <c r="I511"/>
      <c r="J511"/>
      <c r="K511"/>
      <c r="L511"/>
      <c r="M511"/>
    </row>
    <row r="512" spans="1:13" s="4" customFormat="1" ht="15" x14ac:dyDescent="0.2">
      <c r="A512" s="92"/>
      <c r="B512" s="92"/>
      <c r="E512"/>
      <c r="F512"/>
      <c r="G512"/>
      <c r="H512"/>
      <c r="I512"/>
      <c r="J512"/>
      <c r="K512"/>
      <c r="L512"/>
      <c r="M512"/>
    </row>
    <row r="513" spans="1:13" s="4" customFormat="1" ht="15" x14ac:dyDescent="0.2">
      <c r="A513" s="92"/>
      <c r="B513" s="92"/>
      <c r="E513"/>
      <c r="F513"/>
      <c r="G513"/>
      <c r="H513"/>
      <c r="I513"/>
      <c r="J513"/>
      <c r="K513"/>
      <c r="L513"/>
      <c r="M513"/>
    </row>
    <row r="514" spans="1:13" s="4" customFormat="1" ht="15" x14ac:dyDescent="0.2">
      <c r="A514" s="92"/>
      <c r="B514" s="92"/>
      <c r="E514"/>
      <c r="F514"/>
      <c r="G514"/>
      <c r="H514"/>
      <c r="I514"/>
      <c r="J514"/>
      <c r="K514"/>
      <c r="L514"/>
      <c r="M514"/>
    </row>
    <row r="515" spans="1:13" s="4" customFormat="1" ht="15" x14ac:dyDescent="0.2">
      <c r="A515" s="92"/>
      <c r="B515" s="92"/>
      <c r="E515"/>
      <c r="F515"/>
      <c r="G515"/>
      <c r="H515"/>
      <c r="I515"/>
      <c r="J515"/>
      <c r="K515"/>
      <c r="L515"/>
      <c r="M515"/>
    </row>
    <row r="516" spans="1:13" s="4" customFormat="1" ht="15" x14ac:dyDescent="0.2">
      <c r="A516" s="92"/>
      <c r="B516" s="92"/>
      <c r="E516"/>
      <c r="F516"/>
      <c r="G516"/>
      <c r="H516"/>
      <c r="I516"/>
      <c r="J516"/>
      <c r="K516"/>
      <c r="L516"/>
      <c r="M516"/>
    </row>
    <row r="517" spans="1:13" s="4" customFormat="1" ht="15" x14ac:dyDescent="0.2">
      <c r="A517" s="92"/>
      <c r="B517" s="92"/>
      <c r="E517"/>
      <c r="F517"/>
      <c r="G517"/>
      <c r="H517"/>
      <c r="I517"/>
      <c r="J517"/>
      <c r="K517"/>
      <c r="L517"/>
      <c r="M517"/>
    </row>
    <row r="518" spans="1:13" s="4" customFormat="1" ht="15" x14ac:dyDescent="0.2">
      <c r="A518" s="92"/>
      <c r="B518" s="92"/>
      <c r="E518"/>
      <c r="F518"/>
      <c r="G518"/>
      <c r="H518"/>
      <c r="I518"/>
      <c r="J518"/>
      <c r="K518"/>
      <c r="L518"/>
      <c r="M518"/>
    </row>
    <row r="519" spans="1:13" s="4" customFormat="1" ht="15" x14ac:dyDescent="0.2">
      <c r="A519" s="92"/>
      <c r="B519" s="92"/>
      <c r="E519"/>
      <c r="F519"/>
      <c r="G519"/>
      <c r="H519"/>
      <c r="I519"/>
      <c r="J519"/>
      <c r="K519"/>
      <c r="L519"/>
      <c r="M519"/>
    </row>
    <row r="520" spans="1:13" s="4" customFormat="1" ht="15" x14ac:dyDescent="0.2">
      <c r="A520" s="92"/>
      <c r="B520" s="92"/>
      <c r="E520"/>
      <c r="F520"/>
      <c r="G520"/>
      <c r="H520"/>
      <c r="I520"/>
      <c r="J520"/>
      <c r="K520"/>
      <c r="L520"/>
      <c r="M520"/>
    </row>
    <row r="521" spans="1:13" s="4" customFormat="1" ht="15" x14ac:dyDescent="0.2">
      <c r="A521" s="92"/>
      <c r="B521" s="92"/>
      <c r="E521"/>
      <c r="F521"/>
      <c r="G521"/>
      <c r="H521"/>
      <c r="I521"/>
      <c r="J521"/>
      <c r="K521"/>
      <c r="L521"/>
      <c r="M521"/>
    </row>
    <row r="522" spans="1:13" s="4" customFormat="1" ht="15" x14ac:dyDescent="0.2">
      <c r="A522" s="92"/>
      <c r="B522" s="92"/>
      <c r="E522"/>
      <c r="F522"/>
      <c r="G522"/>
      <c r="H522"/>
      <c r="I522"/>
      <c r="J522"/>
      <c r="K522"/>
      <c r="L522"/>
      <c r="M522"/>
    </row>
    <row r="523" spans="1:13" s="4" customFormat="1" ht="15" x14ac:dyDescent="0.2">
      <c r="A523" s="92"/>
      <c r="B523" s="92"/>
      <c r="E523"/>
      <c r="F523"/>
      <c r="G523"/>
      <c r="H523"/>
      <c r="I523"/>
      <c r="J523"/>
      <c r="K523"/>
      <c r="L523"/>
      <c r="M523"/>
    </row>
    <row r="524" spans="1:13" s="4" customFormat="1" ht="15" x14ac:dyDescent="0.2">
      <c r="A524" s="92"/>
      <c r="B524" s="92"/>
      <c r="E524"/>
      <c r="F524"/>
      <c r="G524"/>
      <c r="H524"/>
      <c r="I524"/>
      <c r="J524"/>
      <c r="K524"/>
      <c r="L524"/>
      <c r="M524"/>
    </row>
    <row r="525" spans="1:13" s="4" customFormat="1" ht="15" x14ac:dyDescent="0.2">
      <c r="A525" s="92"/>
      <c r="B525" s="92"/>
      <c r="E525"/>
      <c r="F525"/>
      <c r="G525"/>
      <c r="H525"/>
      <c r="I525"/>
      <c r="J525"/>
      <c r="K525"/>
      <c r="L525"/>
      <c r="M525"/>
    </row>
    <row r="526" spans="1:13" s="4" customFormat="1" ht="15" x14ac:dyDescent="0.2">
      <c r="A526" s="92"/>
      <c r="B526" s="92"/>
      <c r="E526"/>
      <c r="F526"/>
      <c r="G526"/>
      <c r="H526"/>
      <c r="I526"/>
      <c r="J526"/>
      <c r="K526"/>
      <c r="L526"/>
      <c r="M526"/>
    </row>
    <row r="527" spans="1:13" s="4" customFormat="1" ht="15" x14ac:dyDescent="0.2">
      <c r="A527" s="92"/>
      <c r="B527" s="92"/>
      <c r="E527"/>
      <c r="F527"/>
      <c r="G527"/>
      <c r="H527"/>
      <c r="I527"/>
      <c r="J527"/>
      <c r="K527"/>
      <c r="L527"/>
      <c r="M527"/>
    </row>
    <row r="528" spans="1:13" s="4" customFormat="1" ht="15" x14ac:dyDescent="0.2">
      <c r="A528" s="92"/>
      <c r="B528" s="92"/>
      <c r="E528"/>
      <c r="F528"/>
      <c r="G528"/>
      <c r="H528"/>
      <c r="I528"/>
      <c r="J528"/>
      <c r="K528"/>
      <c r="L528"/>
      <c r="M528"/>
    </row>
    <row r="529" spans="1:13" s="4" customFormat="1" ht="15" x14ac:dyDescent="0.2">
      <c r="A529" s="92"/>
      <c r="B529" s="92"/>
      <c r="E529"/>
      <c r="F529"/>
      <c r="G529"/>
      <c r="H529"/>
      <c r="I529"/>
      <c r="J529"/>
      <c r="K529"/>
      <c r="L529"/>
      <c r="M529"/>
    </row>
    <row r="530" spans="1:13" s="4" customFormat="1" ht="15" x14ac:dyDescent="0.2">
      <c r="A530" s="92"/>
      <c r="B530" s="92"/>
      <c r="E530"/>
      <c r="F530"/>
      <c r="G530"/>
      <c r="H530"/>
      <c r="I530"/>
      <c r="J530"/>
      <c r="K530"/>
      <c r="L530"/>
      <c r="M530"/>
    </row>
    <row r="531" spans="1:13" s="4" customFormat="1" ht="15" x14ac:dyDescent="0.2">
      <c r="A531" s="92"/>
      <c r="B531" s="92"/>
      <c r="E531"/>
      <c r="F531"/>
      <c r="G531"/>
      <c r="H531"/>
      <c r="I531"/>
      <c r="J531"/>
      <c r="K531"/>
      <c r="L531"/>
      <c r="M531"/>
    </row>
    <row r="532" spans="1:13" s="4" customFormat="1" ht="15" x14ac:dyDescent="0.2">
      <c r="A532" s="92"/>
      <c r="B532" s="92"/>
      <c r="E532"/>
      <c r="F532"/>
      <c r="G532"/>
      <c r="H532"/>
      <c r="I532"/>
      <c r="J532"/>
      <c r="K532"/>
      <c r="L532"/>
      <c r="M532"/>
    </row>
    <row r="533" spans="1:13" s="4" customFormat="1" ht="15" x14ac:dyDescent="0.2">
      <c r="A533" s="92"/>
      <c r="B533" s="92"/>
      <c r="E533"/>
      <c r="F533"/>
      <c r="G533"/>
      <c r="H533"/>
      <c r="I533"/>
      <c r="J533"/>
      <c r="K533"/>
      <c r="L533"/>
      <c r="M533"/>
    </row>
    <row r="534" spans="1:13" s="4" customFormat="1" ht="15" x14ac:dyDescent="0.2">
      <c r="A534" s="92"/>
      <c r="B534" s="92"/>
      <c r="E534"/>
      <c r="F534"/>
      <c r="G534"/>
      <c r="H534"/>
      <c r="I534"/>
      <c r="J534"/>
      <c r="K534"/>
      <c r="L534"/>
      <c r="M534"/>
    </row>
    <row r="535" spans="1:13" s="4" customFormat="1" ht="15" x14ac:dyDescent="0.2">
      <c r="A535" s="92"/>
      <c r="B535" s="92"/>
      <c r="E535"/>
      <c r="F535"/>
      <c r="G535"/>
      <c r="H535"/>
      <c r="I535"/>
      <c r="J535"/>
      <c r="K535"/>
      <c r="L535"/>
      <c r="M535"/>
    </row>
    <row r="536" spans="1:13" s="4" customFormat="1" ht="15" x14ac:dyDescent="0.2">
      <c r="A536" s="92"/>
      <c r="B536" s="92"/>
      <c r="E536"/>
      <c r="F536"/>
      <c r="G536"/>
      <c r="H536"/>
      <c r="I536"/>
      <c r="J536"/>
      <c r="K536"/>
      <c r="L536"/>
      <c r="M536"/>
    </row>
    <row r="537" spans="1:13" s="4" customFormat="1" ht="15" x14ac:dyDescent="0.2">
      <c r="A537" s="92"/>
      <c r="B537" s="92"/>
      <c r="E537"/>
      <c r="F537"/>
      <c r="G537"/>
      <c r="H537"/>
      <c r="I537"/>
      <c r="J537"/>
      <c r="K537"/>
      <c r="L537"/>
      <c r="M537"/>
    </row>
    <row r="538" spans="1:13" s="4" customFormat="1" ht="15" x14ac:dyDescent="0.2">
      <c r="A538" s="92"/>
      <c r="B538" s="92"/>
      <c r="E538"/>
      <c r="F538"/>
      <c r="G538"/>
      <c r="H538"/>
      <c r="I538"/>
      <c r="J538"/>
      <c r="K538"/>
      <c r="L538"/>
      <c r="M538"/>
    </row>
    <row r="539" spans="1:13" s="4" customFormat="1" ht="15" x14ac:dyDescent="0.2">
      <c r="A539" s="92"/>
      <c r="B539" s="92"/>
      <c r="E539"/>
      <c r="F539"/>
      <c r="G539"/>
      <c r="H539"/>
      <c r="I539"/>
      <c r="J539"/>
      <c r="K539"/>
      <c r="L539"/>
      <c r="M539"/>
    </row>
    <row r="540" spans="1:13" s="4" customFormat="1" ht="15" x14ac:dyDescent="0.2">
      <c r="A540" s="92"/>
      <c r="B540" s="92"/>
      <c r="E540"/>
      <c r="F540"/>
      <c r="G540"/>
      <c r="H540"/>
      <c r="I540"/>
      <c r="J540"/>
      <c r="K540"/>
      <c r="L540"/>
      <c r="M540"/>
    </row>
    <row r="541" spans="1:13" s="4" customFormat="1" ht="15" x14ac:dyDescent="0.2">
      <c r="A541" s="92"/>
      <c r="B541" s="92"/>
      <c r="E541"/>
      <c r="F541"/>
      <c r="G541"/>
      <c r="H541"/>
      <c r="I541"/>
      <c r="J541"/>
      <c r="K541"/>
      <c r="L541"/>
      <c r="M541"/>
    </row>
    <row r="542" spans="1:13" s="4" customFormat="1" ht="15" x14ac:dyDescent="0.2">
      <c r="A542" s="92"/>
      <c r="B542" s="92"/>
      <c r="E542"/>
      <c r="F542"/>
      <c r="G542"/>
      <c r="H542"/>
      <c r="I542"/>
      <c r="J542"/>
      <c r="K542"/>
      <c r="L542"/>
      <c r="M542"/>
    </row>
    <row r="543" spans="1:13" s="4" customFormat="1" ht="15" x14ac:dyDescent="0.2">
      <c r="A543" s="92"/>
      <c r="B543" s="92"/>
      <c r="E543"/>
      <c r="F543"/>
      <c r="G543"/>
      <c r="H543"/>
      <c r="I543"/>
      <c r="J543"/>
      <c r="K543"/>
      <c r="L543"/>
      <c r="M543"/>
    </row>
    <row r="544" spans="1:13" s="4" customFormat="1" ht="15" x14ac:dyDescent="0.2">
      <c r="A544" s="92"/>
      <c r="B544" s="92"/>
      <c r="E544"/>
      <c r="F544"/>
      <c r="G544"/>
      <c r="H544"/>
      <c r="I544"/>
      <c r="J544"/>
      <c r="K544"/>
      <c r="L544"/>
      <c r="M544"/>
    </row>
    <row r="545" spans="1:13" s="4" customFormat="1" ht="15" x14ac:dyDescent="0.2">
      <c r="A545" s="92"/>
      <c r="B545" s="92"/>
      <c r="E545"/>
      <c r="F545"/>
      <c r="G545"/>
      <c r="H545"/>
      <c r="I545"/>
      <c r="J545"/>
      <c r="K545"/>
      <c r="L545"/>
      <c r="M545"/>
    </row>
    <row r="546" spans="1:13" s="4" customFormat="1" ht="15" x14ac:dyDescent="0.2">
      <c r="A546" s="92"/>
      <c r="B546" s="92"/>
      <c r="E546"/>
      <c r="F546"/>
      <c r="G546"/>
      <c r="H546"/>
      <c r="I546"/>
      <c r="J546"/>
      <c r="K546"/>
      <c r="L546"/>
      <c r="M546"/>
    </row>
    <row r="547" spans="1:13" s="4" customFormat="1" ht="15" x14ac:dyDescent="0.2">
      <c r="A547" s="92"/>
      <c r="B547" s="92"/>
      <c r="E547"/>
      <c r="F547"/>
      <c r="G547"/>
      <c r="H547"/>
      <c r="I547"/>
      <c r="J547"/>
      <c r="K547"/>
      <c r="L547"/>
      <c r="M547"/>
    </row>
    <row r="548" spans="1:13" s="4" customFormat="1" ht="15" x14ac:dyDescent="0.2">
      <c r="A548" s="92"/>
      <c r="B548" s="92"/>
      <c r="E548"/>
      <c r="F548"/>
      <c r="G548"/>
      <c r="H548"/>
      <c r="I548"/>
      <c r="J548"/>
      <c r="K548"/>
      <c r="L548"/>
      <c r="M548"/>
    </row>
    <row r="549" spans="1:13" s="4" customFormat="1" ht="15" x14ac:dyDescent="0.2">
      <c r="A549" s="92"/>
      <c r="B549" s="92"/>
      <c r="E549"/>
      <c r="F549"/>
      <c r="G549"/>
      <c r="H549"/>
      <c r="I549"/>
      <c r="J549"/>
      <c r="K549"/>
      <c r="L549"/>
      <c r="M549"/>
    </row>
    <row r="550" spans="1:13" s="4" customFormat="1" ht="15" x14ac:dyDescent="0.2">
      <c r="A550" s="92"/>
      <c r="B550" s="92"/>
      <c r="E550"/>
      <c r="F550"/>
      <c r="G550"/>
      <c r="H550"/>
      <c r="I550"/>
      <c r="J550"/>
      <c r="K550"/>
      <c r="L550"/>
      <c r="M550"/>
    </row>
    <row r="551" spans="1:13" s="4" customFormat="1" ht="15" x14ac:dyDescent="0.2">
      <c r="A551" s="92"/>
      <c r="B551" s="92"/>
      <c r="E551"/>
      <c r="F551"/>
      <c r="G551"/>
      <c r="H551"/>
      <c r="I551"/>
      <c r="J551"/>
      <c r="K551"/>
      <c r="L551"/>
      <c r="M551"/>
    </row>
    <row r="552" spans="1:13" s="4" customFormat="1" ht="15" x14ac:dyDescent="0.2">
      <c r="A552" s="92"/>
      <c r="B552" s="92"/>
      <c r="E552"/>
      <c r="F552"/>
      <c r="G552"/>
      <c r="H552"/>
      <c r="I552"/>
      <c r="J552"/>
      <c r="K552"/>
      <c r="L552"/>
      <c r="M552"/>
    </row>
    <row r="553" spans="1:13" s="4" customFormat="1" ht="15" x14ac:dyDescent="0.2">
      <c r="A553" s="92"/>
      <c r="B553" s="92"/>
      <c r="E553"/>
      <c r="F553"/>
      <c r="G553"/>
      <c r="H553"/>
      <c r="I553"/>
      <c r="J553"/>
      <c r="K553"/>
      <c r="L553"/>
      <c r="M553"/>
    </row>
    <row r="554" spans="1:13" s="4" customFormat="1" ht="15" x14ac:dyDescent="0.2">
      <c r="A554" s="92"/>
      <c r="B554" s="92"/>
      <c r="E554"/>
      <c r="F554"/>
      <c r="G554"/>
      <c r="H554"/>
      <c r="I554"/>
      <c r="J554"/>
      <c r="K554"/>
      <c r="L554"/>
      <c r="M554"/>
    </row>
    <row r="555" spans="1:13" s="4" customFormat="1" ht="15" x14ac:dyDescent="0.2">
      <c r="A555" s="92"/>
      <c r="B555" s="92"/>
      <c r="E555"/>
      <c r="F555"/>
      <c r="G555"/>
      <c r="H555"/>
      <c r="I555"/>
      <c r="J555"/>
      <c r="K555"/>
      <c r="L555"/>
      <c r="M555"/>
    </row>
    <row r="556" spans="1:13" s="4" customFormat="1" ht="15" x14ac:dyDescent="0.2">
      <c r="A556" s="92"/>
      <c r="B556" s="92"/>
      <c r="E556"/>
      <c r="F556"/>
      <c r="G556"/>
      <c r="H556"/>
      <c r="I556"/>
      <c r="J556"/>
      <c r="K556"/>
      <c r="L556"/>
      <c r="M556"/>
    </row>
    <row r="557" spans="1:13" s="4" customFormat="1" ht="15" x14ac:dyDescent="0.2">
      <c r="A557" s="92"/>
      <c r="B557" s="92"/>
      <c r="E557"/>
      <c r="F557"/>
      <c r="G557"/>
      <c r="H557"/>
      <c r="I557"/>
      <c r="J557"/>
      <c r="K557"/>
      <c r="L557"/>
      <c r="M557"/>
    </row>
    <row r="558" spans="1:13" s="4" customFormat="1" ht="15" x14ac:dyDescent="0.2">
      <c r="A558" s="92"/>
      <c r="B558" s="92"/>
      <c r="E558"/>
      <c r="F558"/>
      <c r="G558"/>
      <c r="H558"/>
      <c r="I558"/>
      <c r="J558"/>
      <c r="K558"/>
      <c r="L558"/>
      <c r="M558"/>
    </row>
    <row r="559" spans="1:13" s="4" customFormat="1" ht="15" x14ac:dyDescent="0.2">
      <c r="A559" s="92"/>
      <c r="B559" s="92"/>
      <c r="E559"/>
      <c r="F559"/>
      <c r="G559"/>
      <c r="H559"/>
      <c r="I559"/>
      <c r="J559"/>
      <c r="K559"/>
      <c r="L559"/>
      <c r="M559"/>
    </row>
    <row r="560" spans="1:13" s="4" customFormat="1" ht="15" x14ac:dyDescent="0.2">
      <c r="A560" s="92"/>
      <c r="B560" s="92"/>
      <c r="E560"/>
      <c r="F560"/>
      <c r="G560"/>
      <c r="H560"/>
      <c r="I560"/>
      <c r="J560"/>
      <c r="K560"/>
      <c r="L560"/>
      <c r="M560"/>
    </row>
    <row r="561" spans="1:13" s="4" customFormat="1" ht="15" x14ac:dyDescent="0.2">
      <c r="A561" s="92"/>
      <c r="B561" s="92"/>
      <c r="E561"/>
      <c r="F561"/>
      <c r="G561"/>
      <c r="H561"/>
      <c r="I561"/>
      <c r="J561"/>
      <c r="K561"/>
      <c r="L561"/>
      <c r="M561"/>
    </row>
    <row r="562" spans="1:13" s="4" customFormat="1" ht="15" x14ac:dyDescent="0.2">
      <c r="A562" s="92"/>
      <c r="B562" s="92"/>
      <c r="E562"/>
      <c r="F562"/>
      <c r="G562"/>
      <c r="H562"/>
      <c r="I562"/>
      <c r="J562"/>
      <c r="K562"/>
      <c r="L562"/>
      <c r="M562"/>
    </row>
    <row r="563" spans="1:13" s="4" customFormat="1" ht="15" x14ac:dyDescent="0.2">
      <c r="A563" s="92"/>
      <c r="B563" s="92"/>
      <c r="E563"/>
      <c r="F563"/>
      <c r="G563"/>
      <c r="H563"/>
      <c r="I563"/>
      <c r="J563"/>
      <c r="K563"/>
      <c r="L563"/>
      <c r="M563"/>
    </row>
    <row r="564" spans="1:13" s="4" customFormat="1" ht="15" x14ac:dyDescent="0.2">
      <c r="A564" s="92"/>
      <c r="B564" s="92"/>
      <c r="E564"/>
      <c r="F564"/>
      <c r="G564"/>
      <c r="H564"/>
      <c r="I564"/>
      <c r="J564"/>
      <c r="K564"/>
      <c r="L564"/>
      <c r="M564"/>
    </row>
    <row r="565" spans="1:13" s="4" customFormat="1" ht="15" x14ac:dyDescent="0.2">
      <c r="A565" s="92"/>
      <c r="B565" s="92"/>
      <c r="E565"/>
      <c r="F565"/>
      <c r="G565"/>
      <c r="H565"/>
      <c r="I565"/>
      <c r="J565"/>
      <c r="K565"/>
      <c r="L565"/>
      <c r="M565"/>
    </row>
    <row r="566" spans="1:13" s="4" customFormat="1" ht="15" x14ac:dyDescent="0.2">
      <c r="A566" s="92"/>
      <c r="B566" s="92"/>
      <c r="E566"/>
      <c r="F566"/>
      <c r="G566"/>
      <c r="H566"/>
      <c r="I566"/>
      <c r="J566"/>
      <c r="K566"/>
      <c r="L566"/>
      <c r="M566"/>
    </row>
    <row r="567" spans="1:13" s="4" customFormat="1" ht="15" x14ac:dyDescent="0.2">
      <c r="A567" s="92"/>
      <c r="B567" s="92"/>
      <c r="E567"/>
      <c r="F567"/>
      <c r="G567"/>
      <c r="H567"/>
      <c r="I567"/>
      <c r="J567"/>
      <c r="K567"/>
      <c r="L567"/>
      <c r="M567"/>
    </row>
    <row r="568" spans="1:13" s="4" customFormat="1" ht="15" x14ac:dyDescent="0.2">
      <c r="A568" s="92"/>
      <c r="B568" s="92"/>
      <c r="E568"/>
      <c r="F568"/>
      <c r="G568"/>
      <c r="H568"/>
      <c r="I568"/>
      <c r="J568"/>
      <c r="K568"/>
      <c r="L568"/>
      <c r="M568"/>
    </row>
    <row r="569" spans="1:13" s="4" customFormat="1" ht="15" x14ac:dyDescent="0.2">
      <c r="A569" s="92"/>
      <c r="B569" s="92"/>
      <c r="E569"/>
      <c r="F569"/>
      <c r="G569"/>
      <c r="H569"/>
      <c r="I569"/>
      <c r="J569"/>
      <c r="K569"/>
      <c r="L569"/>
      <c r="M569"/>
    </row>
    <row r="570" spans="1:13" s="4" customFormat="1" ht="15" x14ac:dyDescent="0.2">
      <c r="A570" s="92"/>
      <c r="B570" s="92"/>
      <c r="E570"/>
      <c r="F570"/>
      <c r="G570"/>
      <c r="H570"/>
      <c r="I570"/>
      <c r="J570"/>
      <c r="K570"/>
      <c r="L570"/>
      <c r="M570"/>
    </row>
    <row r="571" spans="1:13" s="4" customFormat="1" ht="15" x14ac:dyDescent="0.2">
      <c r="A571" s="92"/>
      <c r="B571" s="92"/>
      <c r="E571"/>
      <c r="F571"/>
      <c r="G571"/>
      <c r="H571"/>
      <c r="I571"/>
      <c r="J571"/>
      <c r="K571"/>
      <c r="L571"/>
      <c r="M571"/>
    </row>
    <row r="572" spans="1:13" s="4" customFormat="1" ht="15" x14ac:dyDescent="0.2">
      <c r="A572" s="92"/>
      <c r="B572" s="92"/>
      <c r="E572"/>
      <c r="F572"/>
      <c r="G572"/>
      <c r="H572"/>
      <c r="I572"/>
      <c r="J572"/>
      <c r="K572"/>
      <c r="L572"/>
      <c r="M572"/>
    </row>
    <row r="573" spans="1:13" s="4" customFormat="1" ht="15" x14ac:dyDescent="0.2">
      <c r="A573" s="92"/>
      <c r="B573" s="92"/>
      <c r="E573"/>
      <c r="F573"/>
      <c r="G573"/>
      <c r="H573"/>
      <c r="I573"/>
      <c r="J573"/>
      <c r="K573"/>
      <c r="L573"/>
      <c r="M573"/>
    </row>
    <row r="574" spans="1:13" s="4" customFormat="1" ht="15" x14ac:dyDescent="0.2">
      <c r="A574" s="92"/>
      <c r="B574" s="92"/>
      <c r="E574"/>
      <c r="F574"/>
      <c r="G574"/>
      <c r="H574"/>
      <c r="I574"/>
      <c r="J574"/>
      <c r="K574"/>
      <c r="L574"/>
      <c r="M574"/>
    </row>
    <row r="575" spans="1:13" s="4" customFormat="1" ht="15" x14ac:dyDescent="0.2">
      <c r="A575" s="92"/>
      <c r="B575" s="92"/>
      <c r="E575"/>
      <c r="F575"/>
      <c r="G575"/>
      <c r="H575"/>
      <c r="I575"/>
      <c r="J575"/>
      <c r="K575"/>
      <c r="L575"/>
      <c r="M575"/>
    </row>
    <row r="576" spans="1:13" s="4" customFormat="1" ht="15" x14ac:dyDescent="0.2">
      <c r="A576" s="92"/>
      <c r="B576" s="92"/>
      <c r="E576"/>
      <c r="F576"/>
      <c r="G576"/>
      <c r="H576"/>
      <c r="I576"/>
      <c r="J576"/>
      <c r="K576"/>
      <c r="L576"/>
      <c r="M576"/>
    </row>
    <row r="577" spans="1:13" s="4" customFormat="1" ht="15" x14ac:dyDescent="0.2">
      <c r="A577" s="92"/>
      <c r="B577" s="92"/>
      <c r="E577"/>
      <c r="F577"/>
      <c r="G577"/>
      <c r="H577"/>
      <c r="I577"/>
      <c r="J577"/>
      <c r="K577"/>
      <c r="L577"/>
      <c r="M577"/>
    </row>
    <row r="578" spans="1:13" s="4" customFormat="1" ht="15" x14ac:dyDescent="0.2">
      <c r="A578" s="92"/>
      <c r="B578" s="92"/>
      <c r="E578"/>
      <c r="F578"/>
      <c r="G578"/>
      <c r="H578"/>
      <c r="I578"/>
      <c r="J578"/>
      <c r="K578"/>
      <c r="L578"/>
      <c r="M578"/>
    </row>
    <row r="579" spans="1:13" s="4" customFormat="1" ht="15" x14ac:dyDescent="0.2">
      <c r="A579" s="92"/>
      <c r="B579" s="92"/>
      <c r="E579"/>
      <c r="F579"/>
      <c r="G579"/>
      <c r="H579"/>
      <c r="I579"/>
      <c r="J579"/>
      <c r="K579"/>
      <c r="L579"/>
      <c r="M579"/>
    </row>
    <row r="580" spans="1:13" s="4" customFormat="1" ht="15" x14ac:dyDescent="0.2">
      <c r="A580" s="92"/>
      <c r="B580" s="92"/>
      <c r="E580"/>
      <c r="F580"/>
      <c r="G580"/>
      <c r="H580"/>
      <c r="I580"/>
      <c r="J580"/>
      <c r="K580"/>
      <c r="L580"/>
      <c r="M580"/>
    </row>
    <row r="581" spans="1:13" s="4" customFormat="1" ht="15" x14ac:dyDescent="0.2">
      <c r="A581" s="92"/>
      <c r="B581" s="92"/>
      <c r="E581"/>
      <c r="F581"/>
      <c r="G581"/>
      <c r="H581"/>
      <c r="I581"/>
      <c r="J581"/>
      <c r="K581"/>
      <c r="L581"/>
      <c r="M581"/>
    </row>
    <row r="582" spans="1:13" s="4" customFormat="1" ht="15" x14ac:dyDescent="0.2">
      <c r="A582" s="92"/>
      <c r="B582" s="92"/>
      <c r="E582"/>
      <c r="F582"/>
      <c r="G582"/>
      <c r="H582"/>
      <c r="I582"/>
      <c r="J582"/>
      <c r="K582"/>
      <c r="L582"/>
      <c r="M582"/>
    </row>
    <row r="583" spans="1:13" s="4" customFormat="1" ht="15" x14ac:dyDescent="0.2">
      <c r="A583" s="92"/>
      <c r="B583" s="92"/>
      <c r="E583"/>
      <c r="F583"/>
      <c r="G583"/>
      <c r="H583"/>
      <c r="I583"/>
      <c r="J583"/>
      <c r="K583"/>
      <c r="L583"/>
      <c r="M583"/>
    </row>
    <row r="584" spans="1:13" s="4" customFormat="1" ht="15" x14ac:dyDescent="0.2">
      <c r="A584" s="92"/>
      <c r="B584" s="92"/>
      <c r="E584"/>
      <c r="F584"/>
      <c r="G584"/>
      <c r="H584"/>
      <c r="I584"/>
      <c r="J584"/>
      <c r="K584"/>
      <c r="L584"/>
      <c r="M584"/>
    </row>
    <row r="585" spans="1:13" s="4" customFormat="1" ht="15" x14ac:dyDescent="0.2">
      <c r="A585" s="92"/>
      <c r="B585" s="92"/>
      <c r="E585"/>
      <c r="F585"/>
      <c r="G585"/>
      <c r="H585"/>
      <c r="I585"/>
      <c r="J585"/>
      <c r="K585"/>
      <c r="L585"/>
      <c r="M585"/>
    </row>
    <row r="586" spans="1:13" s="4" customFormat="1" ht="15" x14ac:dyDescent="0.2">
      <c r="A586" s="92"/>
      <c r="B586" s="92"/>
      <c r="E586"/>
      <c r="F586"/>
      <c r="G586"/>
      <c r="H586"/>
      <c r="I586"/>
      <c r="J586"/>
      <c r="K586"/>
      <c r="L586"/>
      <c r="M586"/>
    </row>
    <row r="587" spans="1:13" s="4" customFormat="1" ht="15" x14ac:dyDescent="0.2">
      <c r="A587" s="92"/>
      <c r="B587" s="92"/>
      <c r="E587"/>
      <c r="F587"/>
      <c r="G587"/>
      <c r="H587"/>
      <c r="I587"/>
      <c r="J587"/>
      <c r="K587"/>
      <c r="L587"/>
      <c r="M587"/>
    </row>
    <row r="588" spans="1:13" s="4" customFormat="1" ht="15" x14ac:dyDescent="0.2">
      <c r="A588" s="92"/>
      <c r="B588" s="92"/>
      <c r="E588"/>
      <c r="F588"/>
      <c r="G588"/>
      <c r="H588"/>
      <c r="I588"/>
      <c r="J588"/>
      <c r="K588"/>
      <c r="L588"/>
      <c r="M588"/>
    </row>
    <row r="589" spans="1:13" s="4" customFormat="1" ht="15" x14ac:dyDescent="0.2">
      <c r="A589" s="92"/>
      <c r="B589" s="92"/>
      <c r="E589"/>
      <c r="F589"/>
      <c r="G589"/>
      <c r="H589"/>
      <c r="I589"/>
      <c r="J589"/>
      <c r="K589"/>
      <c r="L589"/>
      <c r="M589"/>
    </row>
    <row r="590" spans="1:13" s="4" customFormat="1" ht="15" x14ac:dyDescent="0.2">
      <c r="A590" s="92"/>
      <c r="B590" s="92"/>
      <c r="E590"/>
      <c r="F590"/>
      <c r="G590"/>
      <c r="H590"/>
      <c r="I590"/>
      <c r="J590"/>
      <c r="K590"/>
      <c r="L590"/>
      <c r="M590"/>
    </row>
    <row r="591" spans="1:13" s="4" customFormat="1" ht="15" x14ac:dyDescent="0.2">
      <c r="A591" s="92"/>
      <c r="B591" s="92"/>
      <c r="E591"/>
      <c r="F591"/>
      <c r="G591"/>
      <c r="H591"/>
      <c r="I591"/>
      <c r="J591"/>
      <c r="K591"/>
      <c r="L591"/>
      <c r="M591"/>
    </row>
    <row r="592" spans="1:13" s="4" customFormat="1" ht="15" x14ac:dyDescent="0.2">
      <c r="A592" s="92"/>
      <c r="B592" s="92"/>
      <c r="E592"/>
      <c r="F592"/>
      <c r="G592"/>
      <c r="H592"/>
      <c r="I592"/>
      <c r="J592"/>
      <c r="K592"/>
      <c r="L592"/>
      <c r="M592"/>
    </row>
    <row r="593" spans="1:13" s="4" customFormat="1" ht="15" x14ac:dyDescent="0.2">
      <c r="A593" s="92"/>
      <c r="B593" s="92"/>
      <c r="E593"/>
      <c r="F593"/>
      <c r="G593"/>
      <c r="H593"/>
      <c r="I593"/>
      <c r="J593"/>
      <c r="K593"/>
      <c r="L593"/>
      <c r="M593"/>
    </row>
    <row r="594" spans="1:13" s="4" customFormat="1" ht="15" x14ac:dyDescent="0.2">
      <c r="A594" s="92"/>
      <c r="B594" s="92"/>
      <c r="E594"/>
      <c r="F594"/>
      <c r="G594"/>
      <c r="H594"/>
      <c r="I594"/>
      <c r="J594"/>
      <c r="K594"/>
      <c r="L594"/>
      <c r="M594"/>
    </row>
    <row r="595" spans="1:13" s="4" customFormat="1" ht="15" x14ac:dyDescent="0.2">
      <c r="A595" s="92"/>
      <c r="B595" s="92"/>
      <c r="E595"/>
      <c r="F595"/>
      <c r="G595"/>
      <c r="H595"/>
      <c r="I595"/>
      <c r="J595"/>
      <c r="K595"/>
      <c r="L595"/>
      <c r="M595"/>
    </row>
    <row r="596" spans="1:13" s="4" customFormat="1" ht="15" x14ac:dyDescent="0.2">
      <c r="A596" s="92"/>
      <c r="B596" s="92"/>
      <c r="E596"/>
      <c r="F596"/>
      <c r="G596"/>
      <c r="H596"/>
      <c r="I596"/>
      <c r="J596"/>
      <c r="K596"/>
      <c r="L596"/>
      <c r="M596"/>
    </row>
    <row r="597" spans="1:13" s="4" customFormat="1" ht="15" x14ac:dyDescent="0.2">
      <c r="A597" s="92"/>
      <c r="B597" s="92"/>
      <c r="E597"/>
      <c r="F597"/>
      <c r="G597"/>
      <c r="H597"/>
      <c r="I597"/>
      <c r="J597"/>
      <c r="K597"/>
      <c r="L597"/>
      <c r="M597"/>
    </row>
    <row r="598" spans="1:13" s="4" customFormat="1" ht="15" x14ac:dyDescent="0.2">
      <c r="A598" s="92"/>
      <c r="B598" s="92"/>
      <c r="E598"/>
      <c r="F598"/>
      <c r="G598"/>
      <c r="H598"/>
      <c r="I598"/>
      <c r="J598"/>
      <c r="K598"/>
      <c r="L598"/>
      <c r="M598"/>
    </row>
    <row r="599" spans="1:13" s="4" customFormat="1" ht="15" x14ac:dyDescent="0.2">
      <c r="A599" s="92"/>
      <c r="B599" s="92"/>
      <c r="E599"/>
      <c r="F599"/>
      <c r="G599"/>
      <c r="H599"/>
      <c r="I599"/>
      <c r="J599"/>
      <c r="K599"/>
      <c r="L599"/>
      <c r="M599"/>
    </row>
    <row r="600" spans="1:13" s="4" customFormat="1" ht="15" x14ac:dyDescent="0.2">
      <c r="A600" s="92"/>
      <c r="B600" s="92"/>
      <c r="E600"/>
      <c r="F600"/>
      <c r="G600"/>
      <c r="H600"/>
      <c r="I600"/>
      <c r="J600"/>
      <c r="K600"/>
      <c r="L600"/>
      <c r="M600"/>
    </row>
    <row r="601" spans="1:13" s="4" customFormat="1" ht="15" x14ac:dyDescent="0.2">
      <c r="A601" s="92"/>
      <c r="B601" s="92"/>
      <c r="E601"/>
      <c r="F601"/>
      <c r="G601"/>
      <c r="H601"/>
      <c r="I601"/>
      <c r="J601"/>
      <c r="K601"/>
      <c r="L601"/>
      <c r="M601"/>
    </row>
    <row r="602" spans="1:13" s="4" customFormat="1" ht="15" x14ac:dyDescent="0.2">
      <c r="A602" s="92"/>
      <c r="B602" s="92"/>
      <c r="E602"/>
      <c r="F602"/>
      <c r="G602"/>
      <c r="H602"/>
      <c r="I602"/>
      <c r="J602"/>
      <c r="K602"/>
      <c r="L602"/>
      <c r="M602"/>
    </row>
    <row r="603" spans="1:13" s="4" customFormat="1" ht="15" x14ac:dyDescent="0.2">
      <c r="A603" s="92"/>
      <c r="B603" s="92"/>
      <c r="E603"/>
      <c r="F603"/>
      <c r="G603"/>
      <c r="H603"/>
      <c r="I603"/>
      <c r="J603"/>
      <c r="K603"/>
      <c r="L603"/>
      <c r="M603"/>
    </row>
    <row r="604" spans="1:13" s="4" customFormat="1" ht="15" x14ac:dyDescent="0.2">
      <c r="A604" s="92"/>
      <c r="B604" s="92"/>
      <c r="E604"/>
      <c r="F604"/>
      <c r="G604"/>
      <c r="H604"/>
      <c r="I604"/>
      <c r="J604"/>
      <c r="K604"/>
      <c r="L604"/>
      <c r="M604"/>
    </row>
    <row r="605" spans="1:13" s="4" customFormat="1" ht="15" x14ac:dyDescent="0.2">
      <c r="A605" s="92"/>
      <c r="B605" s="92"/>
      <c r="E605"/>
      <c r="F605"/>
      <c r="G605"/>
      <c r="H605"/>
      <c r="I605"/>
      <c r="J605"/>
      <c r="K605"/>
      <c r="L605"/>
      <c r="M605"/>
    </row>
    <row r="606" spans="1:13" s="4" customFormat="1" ht="15" x14ac:dyDescent="0.2">
      <c r="A606" s="92"/>
      <c r="B606" s="92"/>
      <c r="E606"/>
      <c r="F606"/>
      <c r="G606"/>
      <c r="H606"/>
      <c r="I606"/>
      <c r="J606"/>
      <c r="K606"/>
      <c r="L606"/>
      <c r="M606"/>
    </row>
    <row r="607" spans="1:13" s="4" customFormat="1" ht="15" x14ac:dyDescent="0.2">
      <c r="A607" s="92"/>
      <c r="B607" s="92"/>
      <c r="E607"/>
      <c r="F607"/>
      <c r="G607"/>
      <c r="H607"/>
      <c r="I607"/>
      <c r="J607"/>
      <c r="K607"/>
      <c r="L607"/>
      <c r="M607"/>
    </row>
    <row r="608" spans="1:13" s="4" customFormat="1" ht="15" x14ac:dyDescent="0.2">
      <c r="A608" s="92"/>
      <c r="B608" s="92"/>
      <c r="E608"/>
      <c r="F608"/>
      <c r="G608"/>
      <c r="H608"/>
      <c r="I608"/>
      <c r="J608"/>
      <c r="K608"/>
      <c r="L608"/>
      <c r="M608"/>
    </row>
    <row r="609" spans="1:13" s="4" customFormat="1" ht="15" x14ac:dyDescent="0.2">
      <c r="A609" s="92"/>
      <c r="B609" s="92"/>
      <c r="E609"/>
      <c r="F609"/>
      <c r="G609"/>
      <c r="H609"/>
      <c r="I609"/>
      <c r="J609"/>
      <c r="K609"/>
      <c r="L609"/>
      <c r="M609"/>
    </row>
    <row r="610" spans="1:13" s="4" customFormat="1" ht="15" x14ac:dyDescent="0.2">
      <c r="A610" s="92"/>
      <c r="B610" s="92"/>
      <c r="E610"/>
      <c r="F610"/>
      <c r="G610"/>
      <c r="H610"/>
      <c r="I610"/>
      <c r="J610"/>
      <c r="K610"/>
      <c r="L610"/>
      <c r="M610"/>
    </row>
    <row r="611" spans="1:13" s="4" customFormat="1" ht="15" x14ac:dyDescent="0.2">
      <c r="A611" s="92"/>
      <c r="B611" s="92"/>
      <c r="E611"/>
      <c r="F611"/>
      <c r="G611"/>
      <c r="H611"/>
      <c r="I611"/>
      <c r="J611"/>
      <c r="K611"/>
      <c r="L611"/>
      <c r="M611"/>
    </row>
    <row r="612" spans="1:13" s="4" customFormat="1" ht="15" x14ac:dyDescent="0.2">
      <c r="A612" s="92"/>
      <c r="B612" s="92"/>
      <c r="E612"/>
      <c r="F612"/>
      <c r="G612"/>
      <c r="H612"/>
      <c r="I612"/>
      <c r="J612"/>
      <c r="K612"/>
      <c r="L612"/>
      <c r="M612"/>
    </row>
    <row r="613" spans="1:13" s="4" customFormat="1" ht="15" x14ac:dyDescent="0.2">
      <c r="A613" s="92"/>
      <c r="B613" s="92"/>
      <c r="E613"/>
      <c r="F613"/>
      <c r="G613"/>
      <c r="H613"/>
      <c r="I613"/>
      <c r="J613"/>
      <c r="K613"/>
      <c r="L613"/>
      <c r="M613"/>
    </row>
    <row r="614" spans="1:13" s="4" customFormat="1" ht="15" x14ac:dyDescent="0.2">
      <c r="A614" s="92"/>
      <c r="B614" s="92"/>
      <c r="E614"/>
      <c r="F614"/>
      <c r="G614"/>
      <c r="H614"/>
      <c r="I614"/>
      <c r="J614"/>
      <c r="K614"/>
      <c r="L614"/>
      <c r="M614"/>
    </row>
    <row r="615" spans="1:13" s="4" customFormat="1" ht="15" x14ac:dyDescent="0.2">
      <c r="A615" s="92"/>
      <c r="B615" s="92"/>
      <c r="E615"/>
      <c r="F615"/>
      <c r="G615"/>
      <c r="H615"/>
      <c r="I615"/>
      <c r="J615"/>
      <c r="K615"/>
      <c r="L615"/>
      <c r="M615"/>
    </row>
    <row r="616" spans="1:13" s="4" customFormat="1" ht="15" x14ac:dyDescent="0.2">
      <c r="A616" s="92"/>
      <c r="B616" s="92"/>
      <c r="E616"/>
      <c r="F616"/>
      <c r="G616"/>
      <c r="H616"/>
      <c r="I616"/>
      <c r="J616"/>
      <c r="K616"/>
      <c r="L616"/>
      <c r="M616"/>
    </row>
    <row r="617" spans="1:13" s="4" customFormat="1" ht="15" x14ac:dyDescent="0.2">
      <c r="A617" s="92"/>
      <c r="B617" s="92"/>
      <c r="E617"/>
      <c r="F617"/>
      <c r="G617"/>
      <c r="H617"/>
      <c r="I617"/>
      <c r="J617"/>
      <c r="K617"/>
      <c r="L617"/>
      <c r="M617"/>
    </row>
    <row r="618" spans="1:13" s="4" customFormat="1" ht="15" x14ac:dyDescent="0.2">
      <c r="A618" s="92"/>
      <c r="B618" s="92"/>
      <c r="E618"/>
      <c r="F618"/>
      <c r="G618"/>
      <c r="H618"/>
      <c r="I618"/>
      <c r="J618"/>
      <c r="K618"/>
      <c r="L618"/>
      <c r="M618"/>
    </row>
    <row r="619" spans="1:13" s="4" customFormat="1" ht="15" x14ac:dyDescent="0.2">
      <c r="A619" s="92"/>
      <c r="B619" s="92"/>
      <c r="E619"/>
      <c r="F619"/>
      <c r="G619"/>
      <c r="H619"/>
      <c r="I619"/>
      <c r="J619"/>
      <c r="K619"/>
      <c r="L619"/>
      <c r="M619"/>
    </row>
    <row r="620" spans="1:13" s="4" customFormat="1" ht="15" x14ac:dyDescent="0.2">
      <c r="A620" s="92"/>
      <c r="B620" s="92"/>
      <c r="E620"/>
      <c r="F620"/>
      <c r="G620"/>
      <c r="H620"/>
      <c r="I620"/>
      <c r="J620"/>
      <c r="K620"/>
      <c r="L620"/>
      <c r="M620"/>
    </row>
    <row r="621" spans="1:13" s="4" customFormat="1" ht="15" x14ac:dyDescent="0.2">
      <c r="A621" s="92"/>
      <c r="B621" s="92"/>
      <c r="E621"/>
      <c r="F621"/>
      <c r="G621"/>
      <c r="H621"/>
      <c r="I621"/>
      <c r="J621"/>
      <c r="K621"/>
      <c r="L621"/>
      <c r="M621"/>
    </row>
    <row r="622" spans="1:13" s="4" customFormat="1" ht="15" x14ac:dyDescent="0.2">
      <c r="A622" s="92"/>
      <c r="B622" s="92"/>
      <c r="E622"/>
      <c r="F622"/>
      <c r="G622"/>
      <c r="H622"/>
      <c r="I622"/>
      <c r="J622"/>
      <c r="K622"/>
      <c r="L622"/>
      <c r="M622"/>
    </row>
    <row r="623" spans="1:13" s="4" customFormat="1" ht="15" x14ac:dyDescent="0.2">
      <c r="A623" s="92"/>
      <c r="B623" s="92"/>
      <c r="E623"/>
      <c r="F623"/>
      <c r="G623"/>
      <c r="H623"/>
      <c r="I623"/>
      <c r="J623"/>
      <c r="K623"/>
      <c r="L623"/>
      <c r="M623"/>
    </row>
    <row r="624" spans="1:13" s="4" customFormat="1" ht="15" x14ac:dyDescent="0.2">
      <c r="A624" s="92"/>
      <c r="B624" s="92"/>
      <c r="E624"/>
      <c r="F624"/>
      <c r="G624"/>
      <c r="H624"/>
      <c r="I624"/>
      <c r="J624"/>
      <c r="K624"/>
      <c r="L624"/>
      <c r="M624"/>
    </row>
    <row r="625" spans="1:13" s="4" customFormat="1" ht="15" x14ac:dyDescent="0.2">
      <c r="A625" s="92"/>
      <c r="B625" s="92"/>
      <c r="E625"/>
      <c r="F625"/>
      <c r="G625"/>
      <c r="H625"/>
      <c r="I625"/>
      <c r="J625"/>
      <c r="K625"/>
      <c r="L625"/>
      <c r="M625"/>
    </row>
    <row r="626" spans="1:13" s="4" customFormat="1" ht="15" x14ac:dyDescent="0.2">
      <c r="A626" s="92"/>
      <c r="B626" s="92"/>
      <c r="E626"/>
      <c r="F626"/>
      <c r="G626"/>
      <c r="H626"/>
      <c r="I626"/>
      <c r="J626"/>
      <c r="K626"/>
      <c r="L626"/>
      <c r="M626"/>
    </row>
    <row r="627" spans="1:13" s="4" customFormat="1" ht="15" x14ac:dyDescent="0.2">
      <c r="A627" s="92"/>
      <c r="B627" s="92"/>
      <c r="E627"/>
      <c r="F627"/>
      <c r="G627"/>
      <c r="H627"/>
      <c r="I627"/>
      <c r="J627"/>
      <c r="K627"/>
      <c r="L627"/>
      <c r="M627"/>
    </row>
    <row r="628" spans="1:13" s="4" customFormat="1" ht="15" x14ac:dyDescent="0.2">
      <c r="A628" s="92"/>
      <c r="B628" s="92"/>
      <c r="E628"/>
      <c r="F628"/>
      <c r="G628"/>
      <c r="H628"/>
      <c r="I628"/>
      <c r="J628"/>
      <c r="K628"/>
      <c r="L628"/>
      <c r="M628"/>
    </row>
    <row r="629" spans="1:13" s="4" customFormat="1" ht="15" x14ac:dyDescent="0.2">
      <c r="A629" s="92"/>
      <c r="B629" s="92"/>
      <c r="E629"/>
      <c r="F629"/>
      <c r="G629"/>
      <c r="H629"/>
      <c r="I629"/>
      <c r="J629"/>
      <c r="K629"/>
      <c r="L629"/>
      <c r="M629"/>
    </row>
    <row r="630" spans="1:13" s="4" customFormat="1" ht="15" x14ac:dyDescent="0.2">
      <c r="A630" s="92"/>
      <c r="B630" s="92"/>
      <c r="E630"/>
      <c r="F630"/>
      <c r="G630"/>
      <c r="H630"/>
      <c r="I630"/>
      <c r="J630"/>
      <c r="K630"/>
      <c r="L630"/>
      <c r="M630"/>
    </row>
    <row r="631" spans="1:13" s="4" customFormat="1" ht="15" x14ac:dyDescent="0.2">
      <c r="A631" s="92"/>
      <c r="B631" s="92"/>
      <c r="E631"/>
      <c r="F631"/>
      <c r="G631"/>
      <c r="H631"/>
      <c r="I631"/>
      <c r="J631"/>
      <c r="K631"/>
      <c r="L631"/>
      <c r="M631"/>
    </row>
    <row r="632" spans="1:13" s="4" customFormat="1" ht="15" x14ac:dyDescent="0.2">
      <c r="A632" s="92"/>
      <c r="B632" s="92"/>
      <c r="E632"/>
      <c r="F632"/>
      <c r="G632"/>
      <c r="H632"/>
      <c r="I632"/>
      <c r="J632"/>
      <c r="K632"/>
      <c r="L632"/>
      <c r="M632"/>
    </row>
    <row r="633" spans="1:13" s="4" customFormat="1" ht="15" x14ac:dyDescent="0.2">
      <c r="A633" s="92"/>
      <c r="B633" s="92"/>
      <c r="E633"/>
      <c r="F633"/>
      <c r="G633"/>
      <c r="H633"/>
      <c r="I633"/>
      <c r="J633"/>
      <c r="K633"/>
      <c r="L633"/>
      <c r="M633"/>
    </row>
  </sheetData>
  <mergeCells count="10">
    <mergeCell ref="A39:B39"/>
    <mergeCell ref="A40:M41"/>
    <mergeCell ref="A1:H1"/>
    <mergeCell ref="H9:J9"/>
    <mergeCell ref="K9:M10"/>
    <mergeCell ref="H11:H12"/>
    <mergeCell ref="I11:J11"/>
    <mergeCell ref="K11:L11"/>
    <mergeCell ref="M11:M12"/>
    <mergeCell ref="A2:L3"/>
  </mergeCells>
  <pageMargins left="0.39370078740157483" right="0" top="0.39370078740157483" bottom="0.19685039370078741" header="0.51181102362204722" footer="0.51181102362204722"/>
  <pageSetup paperSize="9" scale="75" firstPageNumber="170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E9C921-9235-4BBA-931D-5B15B2BB851F}">
  <sheetPr codeName="List9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26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105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68911921</v>
      </c>
      <c r="F6" s="265"/>
      <c r="G6" s="120" t="s">
        <v>5</v>
      </c>
      <c r="H6" s="266">
        <v>1025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10023000</v>
      </c>
      <c r="F16" s="255"/>
      <c r="G16" s="136">
        <v>10044725.140000001</v>
      </c>
      <c r="H16" s="137">
        <v>10044725.140000001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10023000</v>
      </c>
      <c r="F18" s="255"/>
      <c r="G18" s="136">
        <v>10062168.07</v>
      </c>
      <c r="H18" s="137">
        <v>10062168.07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17442.929999999702</v>
      </c>
      <c r="H20" s="147">
        <f>H18-H16+H17</f>
        <v>17442.929999999702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17442.929999999702</v>
      </c>
      <c r="H21" s="147">
        <f>H20-H17</f>
        <v>17442.929999999702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17442.93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17442.93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0</v>
      </c>
      <c r="G36" s="171">
        <v>0</v>
      </c>
      <c r="H36" s="125"/>
      <c r="I36" s="172" t="str">
        <f t="shared" ref="I36:I38" si="0">IF(F36=0,"nerozp.",G36/F36)</f>
        <v>nerozp.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45000</v>
      </c>
      <c r="G37" s="171">
        <v>43170</v>
      </c>
      <c r="H37" s="125"/>
      <c r="I37" s="172">
        <f t="shared" si="0"/>
        <v>0.95933333333333337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135000</v>
      </c>
      <c r="G38" s="171">
        <v>134400</v>
      </c>
      <c r="H38" s="125"/>
      <c r="I38" s="172">
        <f t="shared" si="0"/>
        <v>0.99555555555555553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60</v>
      </c>
      <c r="G40" s="171">
        <v>60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133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50</v>
      </c>
      <c r="F49" s="197">
        <v>0</v>
      </c>
      <c r="G49" s="198">
        <v>0</v>
      </c>
      <c r="H49" s="198">
        <v>50</v>
      </c>
      <c r="I49" s="199">
        <v>50</v>
      </c>
    </row>
    <row r="50" spans="1:9" x14ac:dyDescent="0.2">
      <c r="A50" s="200"/>
      <c r="B50" s="201"/>
      <c r="C50" s="201" t="s">
        <v>102</v>
      </c>
      <c r="D50" s="201"/>
      <c r="E50" s="202">
        <v>262323.09000000003</v>
      </c>
      <c r="F50" s="203">
        <v>68947</v>
      </c>
      <c r="G50" s="204">
        <v>190984</v>
      </c>
      <c r="H50" s="204">
        <v>140286.09000000003</v>
      </c>
      <c r="I50" s="205">
        <v>140286.09</v>
      </c>
    </row>
    <row r="51" spans="1:9" x14ac:dyDescent="0.2">
      <c r="A51" s="200"/>
      <c r="B51" s="201"/>
      <c r="C51" s="201" t="s">
        <v>23</v>
      </c>
      <c r="D51" s="201"/>
      <c r="E51" s="202">
        <v>137331.71</v>
      </c>
      <c r="F51" s="203">
        <v>118906.69</v>
      </c>
      <c r="G51" s="204">
        <v>0</v>
      </c>
      <c r="H51" s="204">
        <v>256238.4</v>
      </c>
      <c r="I51" s="205">
        <v>256238.4</v>
      </c>
    </row>
    <row r="52" spans="1:9" x14ac:dyDescent="0.2">
      <c r="A52" s="200"/>
      <c r="B52" s="201"/>
      <c r="C52" s="201" t="s">
        <v>103</v>
      </c>
      <c r="D52" s="201"/>
      <c r="E52" s="202">
        <v>42458</v>
      </c>
      <c r="F52" s="203">
        <v>130060</v>
      </c>
      <c r="G52" s="204">
        <v>130060</v>
      </c>
      <c r="H52" s="204">
        <v>42458</v>
      </c>
      <c r="I52" s="205">
        <v>42458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442162.80000000005</v>
      </c>
      <c r="F53" s="209">
        <f>F49+F50+F51+F52</f>
        <v>317913.69</v>
      </c>
      <c r="G53" s="210">
        <f>G49+G50+G51+G52</f>
        <v>321044</v>
      </c>
      <c r="H53" s="210">
        <f>H49+H50+H51+H52</f>
        <v>439032.49</v>
      </c>
      <c r="I53" s="211">
        <f>SUM(I49:I52)</f>
        <v>439032.49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1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35056-0BDC-4D59-9BB1-077EC760DF6C}">
  <sheetPr codeName="List10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29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106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68911947</v>
      </c>
      <c r="F6" s="265"/>
      <c r="G6" s="120" t="s">
        <v>5</v>
      </c>
      <c r="H6" s="266">
        <v>1026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7086000</v>
      </c>
      <c r="F16" s="255"/>
      <c r="G16" s="136">
        <v>6788845.3200000003</v>
      </c>
      <c r="H16" s="137">
        <v>6788845.3200000003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7086000</v>
      </c>
      <c r="F18" s="255"/>
      <c r="G18" s="136">
        <v>6789616.79</v>
      </c>
      <c r="H18" s="137">
        <v>6789616.79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771.46999999973923</v>
      </c>
      <c r="H20" s="147">
        <f>H18-H16+H17</f>
        <v>771.46999999973923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771.46999999973923</v>
      </c>
      <c r="H21" s="147">
        <f>H20-H17</f>
        <v>771.46999999973923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771.47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771.47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6492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40000</v>
      </c>
      <c r="G36" s="171">
        <v>38592</v>
      </c>
      <c r="H36" s="125"/>
      <c r="I36" s="172">
        <f t="shared" ref="I36:I38" si="0">IF(F36=0,"nerozp.",G36/F36)</f>
        <v>0.96479999999999999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50000</v>
      </c>
      <c r="G37" s="171">
        <v>42598</v>
      </c>
      <c r="H37" s="125"/>
      <c r="I37" s="172">
        <f t="shared" si="0"/>
        <v>0.85196000000000005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8484</v>
      </c>
      <c r="G40" s="171">
        <v>8484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107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46976</v>
      </c>
      <c r="F49" s="197">
        <v>0</v>
      </c>
      <c r="G49" s="198">
        <v>0</v>
      </c>
      <c r="H49" s="198">
        <v>46976</v>
      </c>
      <c r="I49" s="199">
        <v>46976</v>
      </c>
    </row>
    <row r="50" spans="1:9" x14ac:dyDescent="0.2">
      <c r="A50" s="200"/>
      <c r="B50" s="201"/>
      <c r="C50" s="201" t="s">
        <v>102</v>
      </c>
      <c r="D50" s="201"/>
      <c r="E50" s="202">
        <v>97472.66</v>
      </c>
      <c r="F50" s="203">
        <v>46283.51</v>
      </c>
      <c r="G50" s="204">
        <v>62095</v>
      </c>
      <c r="H50" s="204">
        <v>81661.170000000013</v>
      </c>
      <c r="I50" s="205">
        <v>81661.17</v>
      </c>
    </row>
    <row r="51" spans="1:9" x14ac:dyDescent="0.2">
      <c r="A51" s="200"/>
      <c r="B51" s="201"/>
      <c r="C51" s="201" t="s">
        <v>23</v>
      </c>
      <c r="D51" s="201"/>
      <c r="E51" s="202">
        <v>15929.59</v>
      </c>
      <c r="F51" s="203">
        <v>177.22</v>
      </c>
      <c r="G51" s="204">
        <v>0</v>
      </c>
      <c r="H51" s="204">
        <v>16106.81</v>
      </c>
      <c r="I51" s="205">
        <v>16106.81</v>
      </c>
    </row>
    <row r="52" spans="1:9" x14ac:dyDescent="0.2">
      <c r="A52" s="200"/>
      <c r="B52" s="201"/>
      <c r="C52" s="201" t="s">
        <v>103</v>
      </c>
      <c r="D52" s="201"/>
      <c r="E52" s="202">
        <v>28092</v>
      </c>
      <c r="F52" s="203">
        <v>8484</v>
      </c>
      <c r="G52" s="204">
        <v>8484</v>
      </c>
      <c r="H52" s="204">
        <v>28092</v>
      </c>
      <c r="I52" s="205">
        <v>28092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188470.25</v>
      </c>
      <c r="F53" s="209">
        <f>F49+F50+F51+F52</f>
        <v>54944.73</v>
      </c>
      <c r="G53" s="210">
        <f>G49+G50+G51+G52</f>
        <v>70579</v>
      </c>
      <c r="H53" s="210">
        <f>H49+H50+H51+H52</f>
        <v>172835.98</v>
      </c>
      <c r="I53" s="211">
        <f>SUM(I49:I52)</f>
        <v>172835.98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2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15FC8-7C15-49E5-B5EF-290A20C604AE}">
  <sheetPr codeName="List11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32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108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68911513</v>
      </c>
      <c r="F6" s="265"/>
      <c r="G6" s="120" t="s">
        <v>5</v>
      </c>
      <c r="H6" s="266">
        <v>1043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41082000</v>
      </c>
      <c r="F16" s="255"/>
      <c r="G16" s="136">
        <v>50170578.330000006</v>
      </c>
      <c r="H16" s="137">
        <v>50168922.330000006</v>
      </c>
      <c r="I16" s="137">
        <v>1656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41082000</v>
      </c>
      <c r="F18" s="255"/>
      <c r="G18" s="136">
        <v>50322856.619999997</v>
      </c>
      <c r="H18" s="137">
        <v>50319256.619999997</v>
      </c>
      <c r="I18" s="137">
        <v>3600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152278.28999999166</v>
      </c>
      <c r="H20" s="147">
        <f>H18-H16+H17</f>
        <v>150334.28999999166</v>
      </c>
      <c r="I20" s="147">
        <f>I18-I16+I17</f>
        <v>1944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152278.28999999166</v>
      </c>
      <c r="H21" s="147">
        <f>H20-H17</f>
        <v>150334.28999999166</v>
      </c>
      <c r="I21" s="147">
        <f>I20-I17</f>
        <v>1944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152278.28999999166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8000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144278.28999999166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238425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500000</v>
      </c>
      <c r="G36" s="171">
        <v>391279.12999999995</v>
      </c>
      <c r="H36" s="125"/>
      <c r="I36" s="172">
        <f t="shared" ref="I36:I38" si="0">IF(F36=0,"nerozp.",G36/F36)</f>
        <v>0.78255825999999984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310000</v>
      </c>
      <c r="G37" s="171">
        <v>265326.09999999998</v>
      </c>
      <c r="H37" s="125"/>
      <c r="I37" s="172">
        <f t="shared" si="0"/>
        <v>0.85589064516129021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264628</v>
      </c>
      <c r="G40" s="171">
        <v>264628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109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9455</v>
      </c>
      <c r="F49" s="197">
        <v>4000</v>
      </c>
      <c r="G49" s="198">
        <v>8000</v>
      </c>
      <c r="H49" s="198">
        <v>5455</v>
      </c>
      <c r="I49" s="199">
        <v>5455</v>
      </c>
    </row>
    <row r="50" spans="1:9" x14ac:dyDescent="0.2">
      <c r="A50" s="200"/>
      <c r="B50" s="201"/>
      <c r="C50" s="201" t="s">
        <v>102</v>
      </c>
      <c r="D50" s="201"/>
      <c r="E50" s="202">
        <v>91010.12</v>
      </c>
      <c r="F50" s="203">
        <v>320765.7</v>
      </c>
      <c r="G50" s="204">
        <v>224750</v>
      </c>
      <c r="H50" s="204">
        <v>187025.82</v>
      </c>
      <c r="I50" s="205">
        <v>187025.82</v>
      </c>
    </row>
    <row r="51" spans="1:9" x14ac:dyDescent="0.2">
      <c r="A51" s="200"/>
      <c r="B51" s="201"/>
      <c r="C51" s="201" t="s">
        <v>23</v>
      </c>
      <c r="D51" s="201"/>
      <c r="E51" s="202">
        <v>1476169.7</v>
      </c>
      <c r="F51" s="203">
        <v>580895.94999999995</v>
      </c>
      <c r="G51" s="204">
        <v>997585.76</v>
      </c>
      <c r="H51" s="204">
        <v>1059479.8899999999</v>
      </c>
      <c r="I51" s="205">
        <v>1059479.8900000001</v>
      </c>
    </row>
    <row r="52" spans="1:9" x14ac:dyDescent="0.2">
      <c r="A52" s="200"/>
      <c r="B52" s="201"/>
      <c r="C52" s="201" t="s">
        <v>103</v>
      </c>
      <c r="D52" s="201"/>
      <c r="E52" s="202">
        <v>0</v>
      </c>
      <c r="F52" s="203">
        <v>1119915</v>
      </c>
      <c r="G52" s="204">
        <v>1115815</v>
      </c>
      <c r="H52" s="204">
        <v>4100</v>
      </c>
      <c r="I52" s="205">
        <v>4100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1576634.8199999998</v>
      </c>
      <c r="F53" s="209">
        <f>F49+F50+F51+F52</f>
        <v>2025576.65</v>
      </c>
      <c r="G53" s="210">
        <f>G49+G50+G51+G52</f>
        <v>2346150.7599999998</v>
      </c>
      <c r="H53" s="210">
        <f>H49+H50+H51+H52</f>
        <v>1256060.71</v>
      </c>
      <c r="I53" s="211">
        <f>SUM(I49:I52)</f>
        <v>1256060.7100000002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3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F8D76-A790-45FC-B728-40B3782FC9F6}">
  <sheetPr codeName="List12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35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110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60045141</v>
      </c>
      <c r="F6" s="265"/>
      <c r="G6" s="120" t="s">
        <v>5</v>
      </c>
      <c r="H6" s="266">
        <v>1113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49039000</v>
      </c>
      <c r="F16" s="255"/>
      <c r="G16" s="136">
        <v>62698422.090000004</v>
      </c>
      <c r="H16" s="137">
        <v>62385544.690000005</v>
      </c>
      <c r="I16" s="137">
        <v>312877.40000000002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49039000</v>
      </c>
      <c r="F18" s="255"/>
      <c r="G18" s="136">
        <v>62698422.090000004</v>
      </c>
      <c r="H18" s="137">
        <v>62160259.410000004</v>
      </c>
      <c r="I18" s="137">
        <v>538162.68000000005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0</v>
      </c>
      <c r="H20" s="147">
        <f>H18-H16+H17</f>
        <v>-225285.28000000119</v>
      </c>
      <c r="I20" s="147">
        <f>I18-I16+I17</f>
        <v>225285.28000000003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0</v>
      </c>
      <c r="H21" s="147">
        <f>H20-H17</f>
        <v>-225285.28000000119</v>
      </c>
      <c r="I21" s="147">
        <f>I20-I17</f>
        <v>225285.28000000003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0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0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2802152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1200000</v>
      </c>
      <c r="G36" s="171">
        <v>722580.74</v>
      </c>
      <c r="H36" s="125"/>
      <c r="I36" s="172">
        <f t="shared" ref="I36:I38" si="0">IF(F36=0,"nerozp.",G36/F36)</f>
        <v>0.60215061666666669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1000000</v>
      </c>
      <c r="G37" s="171">
        <v>900563.2300000001</v>
      </c>
      <c r="H37" s="125"/>
      <c r="I37" s="172">
        <f t="shared" si="0"/>
        <v>0.90056323000000005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1310750.28</v>
      </c>
      <c r="G40" s="171">
        <v>1310750.28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111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551232</v>
      </c>
      <c r="F49" s="197">
        <v>0</v>
      </c>
      <c r="G49" s="198">
        <v>214700</v>
      </c>
      <c r="H49" s="198">
        <v>336532</v>
      </c>
      <c r="I49" s="199">
        <v>336532</v>
      </c>
    </row>
    <row r="50" spans="1:9" x14ac:dyDescent="0.2">
      <c r="A50" s="200"/>
      <c r="B50" s="201"/>
      <c r="C50" s="201" t="s">
        <v>102</v>
      </c>
      <c r="D50" s="201"/>
      <c r="E50" s="202">
        <v>1520239</v>
      </c>
      <c r="F50" s="203">
        <v>297493</v>
      </c>
      <c r="G50" s="204">
        <v>949771.67999999993</v>
      </c>
      <c r="H50" s="204">
        <v>867960.32000000007</v>
      </c>
      <c r="I50" s="205">
        <v>921794.32</v>
      </c>
    </row>
    <row r="51" spans="1:9" x14ac:dyDescent="0.2">
      <c r="A51" s="200"/>
      <c r="B51" s="201"/>
      <c r="C51" s="201" t="s">
        <v>23</v>
      </c>
      <c r="D51" s="201"/>
      <c r="E51" s="202">
        <v>1559867.63</v>
      </c>
      <c r="F51" s="203">
        <v>21900103.879999999</v>
      </c>
      <c r="G51" s="204">
        <v>9740032.3099999987</v>
      </c>
      <c r="H51" s="204">
        <v>13719939.199999999</v>
      </c>
      <c r="I51" s="205">
        <v>13719939.200000001</v>
      </c>
    </row>
    <row r="52" spans="1:9" x14ac:dyDescent="0.2">
      <c r="A52" s="200"/>
      <c r="B52" s="201"/>
      <c r="C52" s="201" t="s">
        <v>103</v>
      </c>
      <c r="D52" s="201"/>
      <c r="E52" s="202">
        <v>1201382.1299999999</v>
      </c>
      <c r="F52" s="203">
        <v>6601099.6799999997</v>
      </c>
      <c r="G52" s="204">
        <v>6752042.8000000007</v>
      </c>
      <c r="H52" s="204">
        <v>1050439.0099999988</v>
      </c>
      <c r="I52" s="205">
        <v>1050439.01</v>
      </c>
    </row>
    <row r="53" spans="1:9" ht="18" x14ac:dyDescent="0.35">
      <c r="A53" s="206" t="s">
        <v>12</v>
      </c>
      <c r="B53" s="207"/>
      <c r="C53" s="207"/>
      <c r="D53" s="207"/>
      <c r="E53" s="208">
        <f>E49+E50+E51+E52</f>
        <v>4832720.76</v>
      </c>
      <c r="F53" s="209">
        <f>F49+F50+F51+F52</f>
        <v>28798696.559999999</v>
      </c>
      <c r="G53" s="210">
        <f>G49+G50+G51+G52</f>
        <v>17656546.789999999</v>
      </c>
      <c r="H53" s="210">
        <f>H49+H50+H51+H52</f>
        <v>15974870.529999997</v>
      </c>
      <c r="I53" s="211">
        <f>SUM(I49:I52)</f>
        <v>16028704.530000001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4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654E5-073F-40CF-A960-9939B949BA7C}">
  <sheetPr codeName="List8">
    <tabColor theme="4" tint="-0.499984740745262"/>
  </sheetPr>
  <dimension ref="A1:I54"/>
  <sheetViews>
    <sheetView showGridLines="0" zoomScaleNormal="100" zoomScaleSheetLayoutView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213"/>
    </row>
    <row r="2" spans="1:9" ht="19.5" x14ac:dyDescent="0.4">
      <c r="A2" s="261" t="s">
        <v>58</v>
      </c>
      <c r="B2" s="261"/>
      <c r="C2" s="261"/>
      <c r="D2" s="261"/>
      <c r="E2" s="262" t="s">
        <v>37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112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 t="s">
        <v>113</v>
      </c>
      <c r="F6" s="265"/>
      <c r="G6" s="120" t="s">
        <v>5</v>
      </c>
      <c r="H6" s="266">
        <v>1142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7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7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7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69358000.324000001</v>
      </c>
      <c r="F16" s="254"/>
      <c r="G16" s="136">
        <v>95820691.329999983</v>
      </c>
      <c r="H16" s="137">
        <v>87914243.189999983</v>
      </c>
      <c r="I16" s="137">
        <v>7906448.1399999987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193091.62</v>
      </c>
      <c r="H17" s="141">
        <v>25307.62</v>
      </c>
      <c r="I17" s="141">
        <v>167784</v>
      </c>
    </row>
    <row r="18" spans="1:9" ht="19.5" x14ac:dyDescent="0.4">
      <c r="A18" s="135" t="s">
        <v>73</v>
      </c>
      <c r="B18" s="139"/>
      <c r="C18" s="139"/>
      <c r="D18" s="139"/>
      <c r="E18" s="254">
        <v>70154000</v>
      </c>
      <c r="F18" s="254"/>
      <c r="G18" s="136">
        <v>96216016.830000013</v>
      </c>
      <c r="H18" s="137">
        <v>87697045.350000009</v>
      </c>
      <c r="I18" s="137">
        <v>8518971.4800000004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588417.1200000298</v>
      </c>
      <c r="H20" s="147">
        <f>H18-H16+H17</f>
        <v>-191890.21999997378</v>
      </c>
      <c r="I20" s="147">
        <f>I18-I16+I17</f>
        <v>780307.34000000171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395325.5000000298</v>
      </c>
      <c r="H21" s="147">
        <f>H20-H17</f>
        <v>-217197.83999997377</v>
      </c>
      <c r="I21" s="147">
        <f>I20-I17</f>
        <v>612523.34000000171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395325.5000000298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55000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340325.5000000298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214">
        <v>6399346.7699999996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215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200000</v>
      </c>
      <c r="G35" s="171">
        <v>200000</v>
      </c>
      <c r="H35" s="125"/>
      <c r="I35" s="216">
        <f t="shared" ref="I35:I42" si="0">IF(F35=0,"nerozp.",G35/F35)</f>
        <v>1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2100000</v>
      </c>
      <c r="G36" s="171">
        <v>1741312.2699999998</v>
      </c>
      <c r="H36" s="125"/>
      <c r="I36" s="216">
        <f t="shared" si="0"/>
        <v>0.82919631904761892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2100000</v>
      </c>
      <c r="G37" s="171">
        <v>1694674.6199999999</v>
      </c>
      <c r="H37" s="125"/>
      <c r="I37" s="216">
        <f t="shared" si="0"/>
        <v>0.80698791428571426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216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216" t="str">
        <f t="shared" si="0"/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2693403.7</v>
      </c>
      <c r="G40" s="171">
        <v>2693403.7</v>
      </c>
      <c r="H40" s="125"/>
      <c r="I40" s="216">
        <f t="shared" si="0"/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216" t="str">
        <f t="shared" si="0"/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216" t="str">
        <f t="shared" si="0"/>
        <v>nerozp.</v>
      </c>
    </row>
    <row r="43" spans="1:9" ht="120.75" customHeight="1" x14ac:dyDescent="0.2">
      <c r="A43" s="260" t="s">
        <v>130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69"/>
      <c r="G46" s="185"/>
      <c r="H46" s="217">
        <v>45657</v>
      </c>
      <c r="I46" s="218">
        <v>45657</v>
      </c>
    </row>
    <row r="47" spans="1:9" x14ac:dyDescent="0.2">
      <c r="A47" s="183"/>
      <c r="E47" s="184"/>
      <c r="F47" s="269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4300</v>
      </c>
      <c r="F49" s="197">
        <v>40000</v>
      </c>
      <c r="G49" s="198">
        <v>40100</v>
      </c>
      <c r="H49" s="198">
        <v>4200</v>
      </c>
      <c r="I49" s="199">
        <v>4200</v>
      </c>
    </row>
    <row r="50" spans="1:9" x14ac:dyDescent="0.2">
      <c r="A50" s="200"/>
      <c r="B50" s="201"/>
      <c r="C50" s="201" t="s">
        <v>102</v>
      </c>
      <c r="D50" s="201"/>
      <c r="E50" s="202">
        <v>110535.63</v>
      </c>
      <c r="F50" s="203">
        <v>385471</v>
      </c>
      <c r="G50" s="204">
        <v>352484.8</v>
      </c>
      <c r="H50" s="204">
        <v>143521.83000000002</v>
      </c>
      <c r="I50" s="205">
        <v>186684.23</v>
      </c>
    </row>
    <row r="51" spans="1:9" x14ac:dyDescent="0.2">
      <c r="A51" s="200"/>
      <c r="B51" s="201"/>
      <c r="C51" s="201" t="s">
        <v>23</v>
      </c>
      <c r="D51" s="201"/>
      <c r="E51" s="202">
        <v>1884702.79</v>
      </c>
      <c r="F51" s="203">
        <v>1943610.46</v>
      </c>
      <c r="G51" s="204">
        <v>1030338.11</v>
      </c>
      <c r="H51" s="204">
        <v>2797975.14</v>
      </c>
      <c r="I51" s="205">
        <v>2797975.1399999997</v>
      </c>
    </row>
    <row r="52" spans="1:9" x14ac:dyDescent="0.2">
      <c r="A52" s="200"/>
      <c r="B52" s="201"/>
      <c r="C52" s="201" t="s">
        <v>103</v>
      </c>
      <c r="D52" s="201"/>
      <c r="E52" s="202">
        <v>861725.32</v>
      </c>
      <c r="F52" s="203">
        <v>3281545.9799999995</v>
      </c>
      <c r="G52" s="204">
        <v>3707925.6900000004</v>
      </c>
      <c r="H52" s="204">
        <v>435345.60999999894</v>
      </c>
      <c r="I52" s="205">
        <v>435345.61</v>
      </c>
    </row>
    <row r="53" spans="1:9" ht="18" x14ac:dyDescent="0.35">
      <c r="A53" s="206" t="s">
        <v>12</v>
      </c>
      <c r="B53" s="207"/>
      <c r="C53" s="207"/>
      <c r="D53" s="207"/>
      <c r="E53" s="208">
        <f>E49+E50+E51+E52</f>
        <v>2861263.7399999998</v>
      </c>
      <c r="F53" s="209">
        <f>F49+F50+F51+F52</f>
        <v>5650627.4399999995</v>
      </c>
      <c r="G53" s="210">
        <f>G49+G50+G51+G52</f>
        <v>5130848.6000000006</v>
      </c>
      <c r="H53" s="210">
        <f>H49+H50+H51+H52</f>
        <v>3381042.5799999991</v>
      </c>
      <c r="I53" s="211">
        <f>SUM(I49:I52)</f>
        <v>3424204.9799999995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2"/>
      <c r="I54" s="25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5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BE13D-672E-4EAB-AF28-77B8F33E72F8}">
  <sheetPr codeName="List13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39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114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 t="s">
        <v>115</v>
      </c>
      <c r="F6" s="265"/>
      <c r="G6" s="120" t="s">
        <v>5</v>
      </c>
      <c r="H6" s="266">
        <v>1175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24168000</v>
      </c>
      <c r="F16" s="255"/>
      <c r="G16" s="136">
        <v>28426711.249999996</v>
      </c>
      <c r="H16" s="137">
        <v>27252154.509999998</v>
      </c>
      <c r="I16" s="137">
        <v>1174556.74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24219000</v>
      </c>
      <c r="F18" s="255"/>
      <c r="G18" s="136">
        <v>28600930.34</v>
      </c>
      <c r="H18" s="137">
        <v>27136645.93</v>
      </c>
      <c r="I18" s="137">
        <v>1464284.4100000001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174219.09000000358</v>
      </c>
      <c r="H20" s="147">
        <f>H18-H16+H17</f>
        <v>-115508.57999999821</v>
      </c>
      <c r="I20" s="147">
        <f>I18-I16+I17</f>
        <v>289727.67000000016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174219.09000000358</v>
      </c>
      <c r="H21" s="147">
        <f>H20-H17</f>
        <v>-115508.57999999821</v>
      </c>
      <c r="I21" s="147">
        <f>I20-I17</f>
        <v>289727.67000000016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174219.09000000358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29000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145219.09000000358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150590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700000</v>
      </c>
      <c r="G36" s="171">
        <v>582255.51</v>
      </c>
      <c r="H36" s="125"/>
      <c r="I36" s="172">
        <f t="shared" ref="I36:I38" si="0">IF(F36=0,"nerozp.",G36/F36)</f>
        <v>0.83179358571428574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700000</v>
      </c>
      <c r="G37" s="171">
        <v>592280.93999999994</v>
      </c>
      <c r="H37" s="125"/>
      <c r="I37" s="172">
        <f t="shared" si="0"/>
        <v>0.84611562857142852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554113</v>
      </c>
      <c r="G40" s="171">
        <v>554113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260340</v>
      </c>
      <c r="G42" s="171">
        <v>260340</v>
      </c>
      <c r="H42" s="125"/>
      <c r="I42" s="172">
        <f>IF(F42=0,"nerozp.",G42/F42)</f>
        <v>1</v>
      </c>
    </row>
    <row r="43" spans="1:9" ht="120.75" customHeight="1" x14ac:dyDescent="0.2">
      <c r="A43" s="260" t="s">
        <v>136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31900</v>
      </c>
      <c r="F49" s="197">
        <v>0</v>
      </c>
      <c r="G49" s="198">
        <v>31900</v>
      </c>
      <c r="H49" s="198">
        <v>0</v>
      </c>
      <c r="I49" s="199">
        <v>0</v>
      </c>
    </row>
    <row r="50" spans="1:9" x14ac:dyDescent="0.2">
      <c r="A50" s="200"/>
      <c r="B50" s="201"/>
      <c r="C50" s="201" t="s">
        <v>102</v>
      </c>
      <c r="D50" s="201"/>
      <c r="E50" s="202">
        <v>80324.23</v>
      </c>
      <c r="F50" s="203">
        <v>153147</v>
      </c>
      <c r="G50" s="204">
        <v>156646</v>
      </c>
      <c r="H50" s="204">
        <v>76825.229999999981</v>
      </c>
      <c r="I50" s="205">
        <v>73262.23</v>
      </c>
    </row>
    <row r="51" spans="1:9" x14ac:dyDescent="0.2">
      <c r="A51" s="200"/>
      <c r="B51" s="201"/>
      <c r="C51" s="201" t="s">
        <v>23</v>
      </c>
      <c r="D51" s="201"/>
      <c r="E51" s="202">
        <v>1255737.8</v>
      </c>
      <c r="F51" s="203">
        <v>0</v>
      </c>
      <c r="G51" s="204">
        <v>562447.44999999995</v>
      </c>
      <c r="H51" s="204">
        <v>693290.35</v>
      </c>
      <c r="I51" s="205">
        <v>695290.35</v>
      </c>
    </row>
    <row r="52" spans="1:9" x14ac:dyDescent="0.2">
      <c r="A52" s="200"/>
      <c r="B52" s="201"/>
      <c r="C52" s="201" t="s">
        <v>103</v>
      </c>
      <c r="D52" s="201"/>
      <c r="E52" s="202">
        <v>16643.98</v>
      </c>
      <c r="F52" s="203">
        <v>1398919.27</v>
      </c>
      <c r="G52" s="204">
        <v>1396736.27</v>
      </c>
      <c r="H52" s="204">
        <v>18826.979999999981</v>
      </c>
      <c r="I52" s="205">
        <v>18826.98</v>
      </c>
    </row>
    <row r="53" spans="1:9" ht="18" x14ac:dyDescent="0.35">
      <c r="A53" s="206" t="s">
        <v>12</v>
      </c>
      <c r="B53" s="207"/>
      <c r="C53" s="207"/>
      <c r="D53" s="207"/>
      <c r="E53" s="208">
        <f>E49+E50+E51+E52</f>
        <v>1384606.01</v>
      </c>
      <c r="F53" s="209">
        <f>F49+F50+F51+F52</f>
        <v>1552066.27</v>
      </c>
      <c r="G53" s="210">
        <f>G49+G50+G51+G52</f>
        <v>2147729.7199999997</v>
      </c>
      <c r="H53" s="210">
        <f>H49+H50+H51+H52</f>
        <v>788942.55999999994</v>
      </c>
      <c r="I53" s="211">
        <f>SUM(I49:I52)</f>
        <v>787379.55999999994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6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C21A2-63B4-4787-BF69-48EFFAD6BF1D}">
  <sheetPr codeName="List14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41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116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 t="s">
        <v>117</v>
      </c>
      <c r="F6" s="265"/>
      <c r="G6" s="120" t="s">
        <v>5</v>
      </c>
      <c r="H6" s="266">
        <v>1225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47992000</v>
      </c>
      <c r="F16" s="255"/>
      <c r="G16" s="136">
        <v>48936944.329999991</v>
      </c>
      <c r="H16" s="137">
        <v>48685892.819999993</v>
      </c>
      <c r="I16" s="137">
        <v>251051.50999999998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48061000</v>
      </c>
      <c r="F18" s="255"/>
      <c r="G18" s="136">
        <v>48987718.060000002</v>
      </c>
      <c r="H18" s="137">
        <v>48677472.539999999</v>
      </c>
      <c r="I18" s="137">
        <v>310245.52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50773.730000011623</v>
      </c>
      <c r="H20" s="147">
        <f>H18-H16+H17</f>
        <v>-8420.2799999937415</v>
      </c>
      <c r="I20" s="147">
        <f>I18-I16+I17</f>
        <v>59194.010000000038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50773.730000011623</v>
      </c>
      <c r="H21" s="147">
        <f>H20-H17</f>
        <v>-8420.2799999937415</v>
      </c>
      <c r="I21" s="147">
        <f>I20-I17</f>
        <v>59194.010000000038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50773.73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10000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40773.730000000003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1403719.78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80000</v>
      </c>
      <c r="G35" s="171">
        <v>80000</v>
      </c>
      <c r="H35" s="125"/>
      <c r="I35" s="172">
        <f>IF(F35=0,"nerozp.",G35/F35)</f>
        <v>1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1200000</v>
      </c>
      <c r="G36" s="171">
        <v>1102779.27</v>
      </c>
      <c r="H36" s="125"/>
      <c r="I36" s="172">
        <f t="shared" ref="I36:I38" si="0">IF(F36=0,"nerozp.",G36/F36)</f>
        <v>0.918982725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850000</v>
      </c>
      <c r="G37" s="171">
        <v>765671.22</v>
      </c>
      <c r="H37" s="125"/>
      <c r="I37" s="172">
        <f t="shared" si="0"/>
        <v>0.90078967058823523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887399.89</v>
      </c>
      <c r="G40" s="171">
        <v>887399.89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131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37755.54</v>
      </c>
      <c r="F49" s="197">
        <v>10000</v>
      </c>
      <c r="G49" s="198">
        <v>10000</v>
      </c>
      <c r="H49" s="198">
        <v>37755.54</v>
      </c>
      <c r="I49" s="199">
        <v>37755.54</v>
      </c>
    </row>
    <row r="50" spans="1:9" x14ac:dyDescent="0.2">
      <c r="A50" s="200"/>
      <c r="B50" s="201"/>
      <c r="C50" s="201" t="s">
        <v>102</v>
      </c>
      <c r="D50" s="201"/>
      <c r="E50" s="202">
        <v>86474.8</v>
      </c>
      <c r="F50" s="203">
        <v>271896.45</v>
      </c>
      <c r="G50" s="204">
        <v>211700</v>
      </c>
      <c r="H50" s="204">
        <v>146671.25</v>
      </c>
      <c r="I50" s="205">
        <v>146671.25</v>
      </c>
    </row>
    <row r="51" spans="1:9" x14ac:dyDescent="0.2">
      <c r="A51" s="200"/>
      <c r="B51" s="201"/>
      <c r="C51" s="201" t="s">
        <v>23</v>
      </c>
      <c r="D51" s="201"/>
      <c r="E51" s="202">
        <v>1631290.88</v>
      </c>
      <c r="F51" s="203">
        <v>97351.69</v>
      </c>
      <c r="G51" s="204">
        <v>1011441.44</v>
      </c>
      <c r="H51" s="204">
        <v>717201.13</v>
      </c>
      <c r="I51" s="205">
        <v>717201.13</v>
      </c>
    </row>
    <row r="52" spans="1:9" x14ac:dyDescent="0.2">
      <c r="A52" s="200"/>
      <c r="B52" s="201"/>
      <c r="C52" s="201" t="s">
        <v>103</v>
      </c>
      <c r="D52" s="201"/>
      <c r="E52" s="202">
        <v>374192.08</v>
      </c>
      <c r="F52" s="203">
        <v>1283815.8900000001</v>
      </c>
      <c r="G52" s="204">
        <v>1260401.75</v>
      </c>
      <c r="H52" s="204">
        <v>397606.2200000002</v>
      </c>
      <c r="I52" s="205">
        <v>397606.22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2129713.2999999998</v>
      </c>
      <c r="F53" s="209">
        <f>F49+F50+F51+F52</f>
        <v>1663064.0300000003</v>
      </c>
      <c r="G53" s="210">
        <f>G49+G50+G51+G52</f>
        <v>2493543.19</v>
      </c>
      <c r="H53" s="210">
        <f>H49+H50+H51+H52</f>
        <v>1299234.1400000001</v>
      </c>
      <c r="I53" s="211">
        <f>SUM(I49:I52)</f>
        <v>1299234.1400000001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7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87B49-ABEC-4552-AF1C-019E183BEB75}">
  <sheetPr codeName="List15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44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118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 t="s">
        <v>119</v>
      </c>
      <c r="F6" s="265"/>
      <c r="G6" s="120" t="s">
        <v>5</v>
      </c>
      <c r="H6" s="266">
        <v>1226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70279000</v>
      </c>
      <c r="F16" s="255"/>
      <c r="G16" s="136">
        <v>76652567.820000023</v>
      </c>
      <c r="H16" s="137">
        <v>74829788.610000029</v>
      </c>
      <c r="I16" s="137">
        <v>1822779.2100000002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91570</v>
      </c>
      <c r="H17" s="141">
        <v>0</v>
      </c>
      <c r="I17" s="141">
        <v>91570</v>
      </c>
    </row>
    <row r="18" spans="1:9" ht="19.5" x14ac:dyDescent="0.4">
      <c r="A18" s="135" t="s">
        <v>73</v>
      </c>
      <c r="B18" s="139"/>
      <c r="C18" s="139"/>
      <c r="D18" s="139"/>
      <c r="E18" s="254">
        <v>70532000</v>
      </c>
      <c r="F18" s="255"/>
      <c r="G18" s="136">
        <v>77356152.629999995</v>
      </c>
      <c r="H18" s="137">
        <v>74829000.25999999</v>
      </c>
      <c r="I18" s="137">
        <v>2527152.37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795154.80999997258</v>
      </c>
      <c r="H20" s="147">
        <f>H18-H16+H17</f>
        <v>-788.35000003874302</v>
      </c>
      <c r="I20" s="147">
        <f>I18-I16+I17</f>
        <v>795943.15999999992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703584.80999997258</v>
      </c>
      <c r="H21" s="147">
        <f>H20-H17</f>
        <v>-788.35000003874302</v>
      </c>
      <c r="I21" s="147">
        <f>I20-I17</f>
        <v>704373.15999999992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703584.80999997258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63000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640584.80999997258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5416480.0199999996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1450000</v>
      </c>
      <c r="G35" s="171">
        <v>1132265</v>
      </c>
      <c r="H35" s="125"/>
      <c r="I35" s="172">
        <f>IF(F35=0,"nerozp.",G35/F35)</f>
        <v>0.78087241379310346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1300000</v>
      </c>
      <c r="G36" s="171">
        <v>1252816.8800000004</v>
      </c>
      <c r="H36" s="125"/>
      <c r="I36" s="172">
        <f t="shared" ref="I36:I38" si="0">IF(F36=0,"nerozp.",G36/F36)</f>
        <v>0.96370529230769253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2500000</v>
      </c>
      <c r="G37" s="171">
        <v>2507731.0500000003</v>
      </c>
      <c r="H37" s="125"/>
      <c r="I37" s="172">
        <f t="shared" si="0"/>
        <v>1.0030924200000002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1.1499999999999999</v>
      </c>
      <c r="G39" s="171">
        <v>1.1499999999999999</v>
      </c>
      <c r="H39" s="125"/>
      <c r="I39" s="172">
        <f>IF(F39=0,"nerozp.",G39/F39)</f>
        <v>1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4775953.8499999996</v>
      </c>
      <c r="G40" s="171">
        <v>4775953.8499999996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132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37204.080000000002</v>
      </c>
      <c r="F49" s="197">
        <v>50000</v>
      </c>
      <c r="G49" s="198">
        <v>63000</v>
      </c>
      <c r="H49" s="198">
        <v>24204.080000000002</v>
      </c>
      <c r="I49" s="199">
        <v>24204.080000000002</v>
      </c>
    </row>
    <row r="50" spans="1:9" x14ac:dyDescent="0.2">
      <c r="A50" s="200"/>
      <c r="B50" s="201"/>
      <c r="C50" s="201" t="s">
        <v>102</v>
      </c>
      <c r="D50" s="201"/>
      <c r="E50" s="202">
        <v>451680.55</v>
      </c>
      <c r="F50" s="203">
        <v>341221.03</v>
      </c>
      <c r="G50" s="204">
        <v>320341.44</v>
      </c>
      <c r="H50" s="204">
        <v>472560.14000000007</v>
      </c>
      <c r="I50" s="205">
        <v>418649.78</v>
      </c>
    </row>
    <row r="51" spans="1:9" x14ac:dyDescent="0.2">
      <c r="A51" s="200"/>
      <c r="B51" s="201"/>
      <c r="C51" s="201" t="s">
        <v>23</v>
      </c>
      <c r="D51" s="201"/>
      <c r="E51" s="202">
        <v>1332875.54</v>
      </c>
      <c r="F51" s="203">
        <v>2244798.8199999998</v>
      </c>
      <c r="G51" s="204">
        <v>1534140.25</v>
      </c>
      <c r="H51" s="204">
        <v>2043534.11</v>
      </c>
      <c r="I51" s="205">
        <v>2043534.11</v>
      </c>
    </row>
    <row r="52" spans="1:9" x14ac:dyDescent="0.2">
      <c r="A52" s="200"/>
      <c r="B52" s="201"/>
      <c r="C52" s="201" t="s">
        <v>103</v>
      </c>
      <c r="D52" s="201"/>
      <c r="E52" s="202">
        <v>107970.67</v>
      </c>
      <c r="F52" s="203">
        <v>8542415.8499999996</v>
      </c>
      <c r="G52" s="204">
        <v>8152889.6300000008</v>
      </c>
      <c r="H52" s="204">
        <v>497496.88999999873</v>
      </c>
      <c r="I52" s="205">
        <v>497496.89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1929730.8399999999</v>
      </c>
      <c r="F53" s="209">
        <f>F49+F50+F51+F52</f>
        <v>11178435.699999999</v>
      </c>
      <c r="G53" s="210">
        <f>G49+G50+G51+G52</f>
        <v>10070371.32</v>
      </c>
      <c r="H53" s="210">
        <f>H49+H50+H51+H52</f>
        <v>3037795.2199999988</v>
      </c>
      <c r="I53" s="211">
        <f>SUM(I49:I52)</f>
        <v>2983884.8600000003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8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1BA07-C687-4381-B256-7DF82E0C6768}">
  <sheetPr codeName="List16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46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120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 t="s">
        <v>121</v>
      </c>
      <c r="F6" s="265"/>
      <c r="G6" s="120" t="s">
        <v>5</v>
      </c>
      <c r="H6" s="266">
        <v>1314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10735000</v>
      </c>
      <c r="F16" s="255"/>
      <c r="G16" s="136">
        <v>10934418.369999999</v>
      </c>
      <c r="H16" s="137">
        <v>10934418.369999999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10735000</v>
      </c>
      <c r="F18" s="255"/>
      <c r="G18" s="136">
        <v>10948813.319999998</v>
      </c>
      <c r="H18" s="137">
        <v>10948813.319999998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14394.949999999255</v>
      </c>
      <c r="H20" s="147">
        <f>H18-H16+H17</f>
        <v>14394.949999999255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14394.949999999255</v>
      </c>
      <c r="H21" s="147">
        <f>H20-H17</f>
        <v>14394.949999999255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14394.949999999255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14394.949999999255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220000</v>
      </c>
      <c r="G36" s="171">
        <v>191537.93</v>
      </c>
      <c r="H36" s="125"/>
      <c r="I36" s="172">
        <f t="shared" ref="I36:I38" si="0">IF(F36=0,"nerozp.",G36/F36)</f>
        <v>0.87062695454545447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70000</v>
      </c>
      <c r="G37" s="171">
        <v>52095.94</v>
      </c>
      <c r="H37" s="125"/>
      <c r="I37" s="172">
        <f t="shared" si="0"/>
        <v>0.74422771428571433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0</v>
      </c>
      <c r="G40" s="171">
        <v>0</v>
      </c>
      <c r="H40" s="125"/>
      <c r="I40" s="172" t="str">
        <f>IF(F40=0,"nerozp.",G40/F40)</f>
        <v>nerozp.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122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86822.6</v>
      </c>
      <c r="F49" s="197">
        <v>0</v>
      </c>
      <c r="G49" s="198">
        <v>0</v>
      </c>
      <c r="H49" s="198">
        <v>86822.6</v>
      </c>
      <c r="I49" s="199">
        <v>86822.6</v>
      </c>
    </row>
    <row r="50" spans="1:9" x14ac:dyDescent="0.2">
      <c r="A50" s="200"/>
      <c r="B50" s="201"/>
      <c r="C50" s="201" t="s">
        <v>102</v>
      </c>
      <c r="D50" s="201"/>
      <c r="E50" s="202">
        <v>268178.09000000003</v>
      </c>
      <c r="F50" s="203">
        <v>68828.850000000006</v>
      </c>
      <c r="G50" s="204">
        <v>227049</v>
      </c>
      <c r="H50" s="204">
        <v>109957.94000000006</v>
      </c>
      <c r="I50" s="205">
        <v>107571.33</v>
      </c>
    </row>
    <row r="51" spans="1:9" x14ac:dyDescent="0.2">
      <c r="A51" s="200"/>
      <c r="B51" s="201"/>
      <c r="C51" s="201" t="s">
        <v>23</v>
      </c>
      <c r="D51" s="201"/>
      <c r="E51" s="202">
        <v>896308.22</v>
      </c>
      <c r="F51" s="203">
        <v>252376.23</v>
      </c>
      <c r="G51" s="204">
        <v>636476.44999999995</v>
      </c>
      <c r="H51" s="204">
        <v>512208</v>
      </c>
      <c r="I51" s="205">
        <v>512208</v>
      </c>
    </row>
    <row r="52" spans="1:9" x14ac:dyDescent="0.2">
      <c r="A52" s="200"/>
      <c r="B52" s="201"/>
      <c r="C52" s="201" t="s">
        <v>103</v>
      </c>
      <c r="D52" s="201"/>
      <c r="E52" s="202">
        <v>127037</v>
      </c>
      <c r="F52" s="203">
        <v>0</v>
      </c>
      <c r="G52" s="204">
        <v>0</v>
      </c>
      <c r="H52" s="204">
        <v>127037</v>
      </c>
      <c r="I52" s="205">
        <v>127037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1378345.9100000001</v>
      </c>
      <c r="F53" s="209">
        <f>F49+F50+F51+F52</f>
        <v>321205.08</v>
      </c>
      <c r="G53" s="210">
        <f>G49+G50+G51+G52</f>
        <v>863525.45</v>
      </c>
      <c r="H53" s="210">
        <f>H49+H50+H51+H52</f>
        <v>836025.54</v>
      </c>
      <c r="I53" s="211">
        <f>SUM(I49:I52)</f>
        <v>833638.92999999993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79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0D49F-8770-494A-829A-B42669C9F779}">
  <sheetPr codeName="List17">
    <tabColor theme="4" tint="-0.499984740745262"/>
  </sheetPr>
  <dimension ref="A1:I54"/>
  <sheetViews>
    <sheetView showGridLines="0" topLeftCell="A19" zoomScaleNormal="100" workbookViewId="0">
      <selection activeCell="A44" sqref="A44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49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123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60780495</v>
      </c>
      <c r="F6" s="265"/>
      <c r="G6" s="120" t="s">
        <v>5</v>
      </c>
      <c r="H6" s="266">
        <v>1315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5525000</v>
      </c>
      <c r="F16" s="255"/>
      <c r="G16" s="136">
        <v>4930875.83</v>
      </c>
      <c r="H16" s="137">
        <v>4930875.83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5525000</v>
      </c>
      <c r="F18" s="255"/>
      <c r="G18" s="136">
        <v>4932654.5600000005</v>
      </c>
      <c r="H18" s="137">
        <v>4932654.5600000005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1778.730000000447</v>
      </c>
      <c r="H20" s="147">
        <f>H18-H16+H17</f>
        <v>1778.730000000447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1778.730000000447</v>
      </c>
      <c r="H21" s="147">
        <f>H20-H17</f>
        <v>1778.730000000447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1778.730000000447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f>G21-G28</f>
        <v>1778.730000000447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0</v>
      </c>
      <c r="G36" s="171">
        <v>0</v>
      </c>
      <c r="H36" s="125"/>
      <c r="I36" s="172" t="str">
        <f t="shared" ref="I36:I38" si="0">IF(F36=0,"nerozp.",G36/F36)</f>
        <v>nerozp.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25000</v>
      </c>
      <c r="G37" s="171">
        <v>9480.0300000000007</v>
      </c>
      <c r="H37" s="125"/>
      <c r="I37" s="172">
        <f t="shared" si="0"/>
        <v>0.37920120000000002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449000</v>
      </c>
      <c r="G38" s="171">
        <v>-164155</v>
      </c>
      <c r="H38" s="125"/>
      <c r="I38" s="172">
        <f t="shared" si="0"/>
        <v>-0.36560133630289532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420</v>
      </c>
      <c r="G40" s="171">
        <v>420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137</v>
      </c>
      <c r="B43" s="260"/>
      <c r="C43" s="260"/>
      <c r="D43" s="260"/>
      <c r="E43" s="260"/>
      <c r="F43" s="260"/>
      <c r="G43" s="260"/>
      <c r="H43" s="260"/>
      <c r="I43" s="260"/>
    </row>
    <row r="44" spans="1:9" ht="19.5" thickBot="1" x14ac:dyDescent="0.45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17754</v>
      </c>
      <c r="F49" s="197">
        <v>0</v>
      </c>
      <c r="G49" s="198">
        <v>17500</v>
      </c>
      <c r="H49" s="198">
        <v>254</v>
      </c>
      <c r="I49" s="199">
        <v>254</v>
      </c>
    </row>
    <row r="50" spans="1:9" x14ac:dyDescent="0.2">
      <c r="A50" s="200"/>
      <c r="B50" s="201"/>
      <c r="C50" s="201" t="s">
        <v>102</v>
      </c>
      <c r="D50" s="201"/>
      <c r="E50" s="202">
        <v>17569.3</v>
      </c>
      <c r="F50" s="203">
        <v>30536.400000000001</v>
      </c>
      <c r="G50" s="204">
        <v>6986</v>
      </c>
      <c r="H50" s="204">
        <v>41119.699999999997</v>
      </c>
      <c r="I50" s="205">
        <v>41119.699999999997</v>
      </c>
    </row>
    <row r="51" spans="1:9" x14ac:dyDescent="0.2">
      <c r="A51" s="200"/>
      <c r="B51" s="201"/>
      <c r="C51" s="201" t="s">
        <v>23</v>
      </c>
      <c r="D51" s="201"/>
      <c r="E51" s="202">
        <v>289628.53000000003</v>
      </c>
      <c r="F51" s="203">
        <v>791.07</v>
      </c>
      <c r="G51" s="204">
        <v>222849.18</v>
      </c>
      <c r="H51" s="204">
        <v>67570.42</v>
      </c>
      <c r="I51" s="205">
        <v>67570.42</v>
      </c>
    </row>
    <row r="52" spans="1:9" x14ac:dyDescent="0.2">
      <c r="A52" s="200"/>
      <c r="B52" s="201"/>
      <c r="C52" s="201" t="s">
        <v>103</v>
      </c>
      <c r="D52" s="201"/>
      <c r="E52" s="202">
        <v>51042.1</v>
      </c>
      <c r="F52" s="203">
        <v>420</v>
      </c>
      <c r="G52" s="204">
        <v>420</v>
      </c>
      <c r="H52" s="204">
        <v>51042.1</v>
      </c>
      <c r="I52" s="205">
        <v>51042.1</v>
      </c>
    </row>
    <row r="53" spans="1:9" ht="18.75" thickBot="1" x14ac:dyDescent="0.4">
      <c r="A53" s="206" t="s">
        <v>12</v>
      </c>
      <c r="B53" s="207"/>
      <c r="C53" s="207"/>
      <c r="D53" s="207"/>
      <c r="E53" s="208">
        <f>E49+E50+E51+E52</f>
        <v>375993.93</v>
      </c>
      <c r="F53" s="209">
        <f>F49+F50+F51+F52</f>
        <v>31747.47</v>
      </c>
      <c r="G53" s="210">
        <f>G49+G50+G51+G52</f>
        <v>247755.18</v>
      </c>
      <c r="H53" s="210">
        <f>H49+H50+H51+H52</f>
        <v>159986.22</v>
      </c>
      <c r="I53" s="211">
        <f>SUM(I49:I52)</f>
        <v>159986.22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80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854015-AC0F-47E1-A5F6-F86D3C108D91}">
  <sheetPr codeName="List18">
    <tabColor theme="4" tint="-0.499984740745262"/>
  </sheetPr>
  <dimension ref="A1:I54"/>
  <sheetViews>
    <sheetView showGridLines="0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51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124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49589741</v>
      </c>
      <c r="F6" s="265"/>
      <c r="G6" s="120" t="s">
        <v>5</v>
      </c>
      <c r="H6" s="266">
        <v>1407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14730000</v>
      </c>
      <c r="F16" s="255"/>
      <c r="G16" s="136">
        <v>14377220.869999999</v>
      </c>
      <c r="H16" s="137">
        <v>14377220.869999999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14730000</v>
      </c>
      <c r="F18" s="255"/>
      <c r="G18" s="136">
        <v>14600087.430000002</v>
      </c>
      <c r="H18" s="137">
        <v>14600087.430000002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222866.56000000238</v>
      </c>
      <c r="H20" s="147">
        <f>H18-H16+H17</f>
        <v>222866.56000000238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222866.56000000238</v>
      </c>
      <c r="H21" s="147">
        <f>H20-H17</f>
        <v>222866.56000000238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222866.56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222866.56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9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9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9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9" ht="16.5" x14ac:dyDescent="0.35">
      <c r="A36" s="169" t="s">
        <v>87</v>
      </c>
      <c r="B36" s="170"/>
      <c r="C36" s="133"/>
      <c r="D36" s="170"/>
      <c r="E36" s="173"/>
      <c r="F36" s="171">
        <v>457000</v>
      </c>
      <c r="G36" s="171">
        <v>224222.86</v>
      </c>
      <c r="H36" s="125"/>
      <c r="I36" s="172">
        <f t="shared" ref="I36:I38" si="0">IF(F36=0,"nerozp.",G36/F36)</f>
        <v>0.49064083150984678</v>
      </c>
    </row>
    <row r="37" spans="1:9" ht="16.5" x14ac:dyDescent="0.35">
      <c r="A37" s="169" t="s">
        <v>88</v>
      </c>
      <c r="B37" s="170"/>
      <c r="C37" s="133"/>
      <c r="D37" s="173"/>
      <c r="E37" s="173"/>
      <c r="F37" s="171">
        <v>175000</v>
      </c>
      <c r="G37" s="171">
        <v>170990.35</v>
      </c>
      <c r="H37" s="125"/>
      <c r="I37" s="172">
        <f t="shared" si="0"/>
        <v>0.97708771428571428</v>
      </c>
    </row>
    <row r="38" spans="1:9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9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9" ht="16.5" x14ac:dyDescent="0.35">
      <c r="A40" s="169" t="s">
        <v>91</v>
      </c>
      <c r="B40" s="170"/>
      <c r="C40" s="133"/>
      <c r="D40" s="134"/>
      <c r="E40" s="134"/>
      <c r="F40" s="171">
        <v>155172</v>
      </c>
      <c r="G40" s="171">
        <v>155172</v>
      </c>
      <c r="H40" s="125"/>
      <c r="I40" s="172">
        <f>IF(F40=0,"nerozp.",G40/F40)</f>
        <v>1</v>
      </c>
    </row>
    <row r="41" spans="1:9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9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9" ht="120.75" customHeight="1" x14ac:dyDescent="0.2">
      <c r="A43" s="260" t="s">
        <v>125</v>
      </c>
      <c r="B43" s="260"/>
      <c r="C43" s="260"/>
      <c r="D43" s="260"/>
      <c r="E43" s="260"/>
      <c r="F43" s="260"/>
      <c r="G43" s="260"/>
      <c r="H43" s="260"/>
      <c r="I43" s="260"/>
    </row>
    <row r="44" spans="1:9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9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9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9" x14ac:dyDescent="0.2">
      <c r="A47" s="183"/>
      <c r="E47" s="184"/>
      <c r="F47" s="251"/>
      <c r="G47" s="188"/>
      <c r="H47" s="188"/>
      <c r="I47" s="189"/>
    </row>
    <row r="48" spans="1:9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42000</v>
      </c>
      <c r="F49" s="197">
        <v>0</v>
      </c>
      <c r="G49" s="198">
        <v>0</v>
      </c>
      <c r="H49" s="198">
        <v>42000</v>
      </c>
      <c r="I49" s="199">
        <v>42000</v>
      </c>
    </row>
    <row r="50" spans="1:9" x14ac:dyDescent="0.2">
      <c r="A50" s="200"/>
      <c r="B50" s="201"/>
      <c r="C50" s="201" t="s">
        <v>102</v>
      </c>
      <c r="D50" s="201"/>
      <c r="E50" s="202">
        <v>173175.36</v>
      </c>
      <c r="F50" s="203">
        <v>84299.5</v>
      </c>
      <c r="G50" s="204">
        <v>143060</v>
      </c>
      <c r="H50" s="204">
        <v>114414.85999999999</v>
      </c>
      <c r="I50" s="205">
        <v>109438.24</v>
      </c>
    </row>
    <row r="51" spans="1:9" x14ac:dyDescent="0.2">
      <c r="A51" s="200"/>
      <c r="B51" s="201"/>
      <c r="C51" s="201" t="s">
        <v>23</v>
      </c>
      <c r="D51" s="201"/>
      <c r="E51" s="202">
        <v>1185131.6000000001</v>
      </c>
      <c r="F51" s="203">
        <v>442506.37</v>
      </c>
      <c r="G51" s="204">
        <v>289318.09000000003</v>
      </c>
      <c r="H51" s="204">
        <v>1338319.8799999999</v>
      </c>
      <c r="I51" s="205">
        <v>1338319.8799999999</v>
      </c>
    </row>
    <row r="52" spans="1:9" x14ac:dyDescent="0.2">
      <c r="A52" s="200"/>
      <c r="B52" s="201"/>
      <c r="C52" s="201" t="s">
        <v>103</v>
      </c>
      <c r="D52" s="201"/>
      <c r="E52" s="202">
        <v>38416.589999999997</v>
      </c>
      <c r="F52" s="203">
        <v>155172</v>
      </c>
      <c r="G52" s="204">
        <v>155172</v>
      </c>
      <c r="H52" s="204">
        <v>38416.589999999997</v>
      </c>
      <c r="I52" s="205">
        <v>38416.589999999997</v>
      </c>
    </row>
    <row r="53" spans="1:9" ht="18" x14ac:dyDescent="0.35">
      <c r="A53" s="206" t="s">
        <v>12</v>
      </c>
      <c r="B53" s="207"/>
      <c r="C53" s="207"/>
      <c r="D53" s="207"/>
      <c r="E53" s="208">
        <f>E49+E50+E51+E52</f>
        <v>1438723.55</v>
      </c>
      <c r="F53" s="209">
        <f>F49+F50+F51+F52</f>
        <v>681977.87</v>
      </c>
      <c r="G53" s="210">
        <f>G49+G50+G51+G52</f>
        <v>587550.09000000008</v>
      </c>
      <c r="H53" s="210">
        <f>H49+H50+H51+H52</f>
        <v>1533151.3299999998</v>
      </c>
      <c r="I53" s="211">
        <f>SUM(I49:I52)</f>
        <v>1528174.71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81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260B6-3E84-4B67-9C71-9A9601E4FF5F}">
  <sheetPr codeName="List19">
    <tabColor theme="4" tint="-0.499984740745262"/>
  </sheetPr>
  <dimension ref="A1:J54"/>
  <sheetViews>
    <sheetView showGridLines="0" tabSelected="1" zoomScaleNormal="100" workbookViewId="0">
      <selection activeCell="E35" sqref="E35"/>
    </sheetView>
  </sheetViews>
  <sheetFormatPr defaultColWidth="9.140625" defaultRowHeight="12.75" x14ac:dyDescent="0.2"/>
  <cols>
    <col min="1" max="1" width="7.5703125" style="114" customWidth="1"/>
    <col min="2" max="2" width="2.5703125" style="114" customWidth="1"/>
    <col min="3" max="3" width="8.42578125" style="114" customWidth="1"/>
    <col min="4" max="4" width="8.28515625" style="114" customWidth="1"/>
    <col min="5" max="5" width="15.28515625" style="114" customWidth="1"/>
    <col min="6" max="6" width="16.140625" style="114" customWidth="1"/>
    <col min="7" max="7" width="15" style="114" customWidth="1"/>
    <col min="8" max="8" width="15.28515625" style="114" customWidth="1"/>
    <col min="9" max="9" width="16.28515625" style="114" customWidth="1"/>
    <col min="10" max="10" width="9.7109375" style="114" bestFit="1" customWidth="1"/>
    <col min="11" max="16384" width="9.140625" style="114"/>
  </cols>
  <sheetData>
    <row r="1" spans="1:9" ht="19.5" x14ac:dyDescent="0.4">
      <c r="A1" s="112" t="s">
        <v>57</v>
      </c>
      <c r="B1" s="113"/>
      <c r="C1" s="113"/>
      <c r="D1" s="113"/>
      <c r="I1" s="115"/>
    </row>
    <row r="2" spans="1:9" ht="19.5" x14ac:dyDescent="0.4">
      <c r="A2" s="261" t="s">
        <v>58</v>
      </c>
      <c r="B2" s="261"/>
      <c r="C2" s="261"/>
      <c r="D2" s="261"/>
      <c r="E2" s="262" t="s">
        <v>54</v>
      </c>
      <c r="F2" s="262"/>
      <c r="G2" s="262"/>
      <c r="H2" s="262"/>
      <c r="I2" s="262"/>
    </row>
    <row r="3" spans="1:9" ht="9.75" customHeight="1" x14ac:dyDescent="0.4">
      <c r="A3" s="116"/>
      <c r="B3" s="116"/>
      <c r="C3" s="116"/>
      <c r="D3" s="116"/>
      <c r="E3" s="263" t="s">
        <v>59</v>
      </c>
      <c r="F3" s="263"/>
      <c r="G3" s="263"/>
      <c r="H3" s="263"/>
      <c r="I3" s="263"/>
    </row>
    <row r="4" spans="1:9" ht="15.75" x14ac:dyDescent="0.25">
      <c r="A4" s="117" t="s">
        <v>60</v>
      </c>
      <c r="E4" s="264" t="s">
        <v>126</v>
      </c>
      <c r="F4" s="264"/>
      <c r="G4" s="264"/>
      <c r="H4" s="264"/>
      <c r="I4" s="264"/>
    </row>
    <row r="5" spans="1:9" ht="7.5" customHeight="1" x14ac:dyDescent="0.3">
      <c r="A5" s="118"/>
      <c r="E5" s="263" t="s">
        <v>59</v>
      </c>
      <c r="F5" s="263"/>
      <c r="G5" s="263"/>
      <c r="H5" s="263"/>
      <c r="I5" s="263"/>
    </row>
    <row r="6" spans="1:9" ht="19.5" x14ac:dyDescent="0.4">
      <c r="A6" s="116" t="s">
        <v>61</v>
      </c>
      <c r="C6" s="119"/>
      <c r="D6" s="119"/>
      <c r="E6" s="265">
        <v>60045086</v>
      </c>
      <c r="F6" s="265"/>
      <c r="G6" s="120" t="s">
        <v>5</v>
      </c>
      <c r="H6" s="266">
        <v>1408</v>
      </c>
      <c r="I6" s="266"/>
    </row>
    <row r="7" spans="1:9" ht="8.25" customHeight="1" x14ac:dyDescent="0.4">
      <c r="A7" s="116"/>
      <c r="E7" s="263" t="s">
        <v>62</v>
      </c>
      <c r="F7" s="263"/>
      <c r="G7" s="263"/>
      <c r="H7" s="263"/>
      <c r="I7" s="263"/>
    </row>
    <row r="8" spans="1:9" ht="19.5" hidden="1" x14ac:dyDescent="0.4">
      <c r="A8" s="116"/>
      <c r="E8" s="121"/>
      <c r="F8" s="121"/>
      <c r="G8" s="121"/>
      <c r="H8" s="122"/>
      <c r="I8" s="121"/>
    </row>
    <row r="9" spans="1:9" ht="6.75" customHeight="1" x14ac:dyDescent="0.4">
      <c r="A9" s="116"/>
      <c r="E9" s="121"/>
      <c r="F9" s="121"/>
      <c r="G9" s="121"/>
      <c r="H9" s="122"/>
      <c r="I9" s="121"/>
    </row>
    <row r="11" spans="1:9" ht="15" customHeight="1" x14ac:dyDescent="0.4">
      <c r="A11" s="123"/>
      <c r="E11" s="267" t="s">
        <v>63</v>
      </c>
      <c r="F11" s="268"/>
      <c r="G11" s="124" t="s">
        <v>64</v>
      </c>
      <c r="H11" s="125" t="s">
        <v>65</v>
      </c>
      <c r="I11" s="125"/>
    </row>
    <row r="12" spans="1:9" ht="15" customHeight="1" x14ac:dyDescent="0.4">
      <c r="E12" s="267" t="s">
        <v>66</v>
      </c>
      <c r="F12" s="268"/>
      <c r="G12" s="124" t="s">
        <v>67</v>
      </c>
      <c r="H12" s="126" t="s">
        <v>20</v>
      </c>
      <c r="I12" s="127" t="s">
        <v>68</v>
      </c>
    </row>
    <row r="13" spans="1:9" ht="12.75" customHeight="1" x14ac:dyDescent="0.2">
      <c r="E13" s="267" t="s">
        <v>12</v>
      </c>
      <c r="F13" s="268"/>
      <c r="G13" s="128"/>
      <c r="H13" s="250" t="s">
        <v>69</v>
      </c>
      <c r="I13" s="250"/>
    </row>
    <row r="14" spans="1:9" ht="12.75" customHeight="1" x14ac:dyDescent="0.2">
      <c r="E14" s="129"/>
      <c r="F14" s="129"/>
      <c r="G14" s="128"/>
      <c r="H14" s="130"/>
      <c r="I14" s="130"/>
    </row>
    <row r="15" spans="1:9" ht="18.75" x14ac:dyDescent="0.4">
      <c r="A15" s="131" t="s">
        <v>70</v>
      </c>
      <c r="B15" s="131"/>
      <c r="C15" s="132"/>
      <c r="D15" s="131"/>
      <c r="E15" s="133"/>
      <c r="F15" s="133"/>
      <c r="G15" s="134"/>
    </row>
    <row r="16" spans="1:9" ht="19.5" x14ac:dyDescent="0.4">
      <c r="A16" s="135" t="s">
        <v>71</v>
      </c>
      <c r="B16" s="131"/>
      <c r="C16" s="132"/>
      <c r="D16" s="131"/>
      <c r="E16" s="254">
        <v>20546000</v>
      </c>
      <c r="F16" s="255"/>
      <c r="G16" s="136">
        <v>21102964.870000001</v>
      </c>
      <c r="H16" s="137">
        <v>21102964.870000001</v>
      </c>
      <c r="I16" s="137">
        <v>0</v>
      </c>
    </row>
    <row r="17" spans="1:9" ht="18" x14ac:dyDescent="0.35">
      <c r="A17" s="138" t="s">
        <v>65</v>
      </c>
      <c r="B17" s="139"/>
      <c r="C17" s="140" t="s">
        <v>72</v>
      </c>
      <c r="D17" s="139"/>
      <c r="E17" s="139"/>
      <c r="F17" s="139"/>
      <c r="G17" s="141">
        <v>0</v>
      </c>
      <c r="H17" s="141">
        <v>0</v>
      </c>
      <c r="I17" s="141">
        <v>0</v>
      </c>
    </row>
    <row r="18" spans="1:9" ht="19.5" x14ac:dyDescent="0.4">
      <c r="A18" s="135" t="s">
        <v>73</v>
      </c>
      <c r="B18" s="139"/>
      <c r="C18" s="139"/>
      <c r="D18" s="139"/>
      <c r="E18" s="254">
        <v>20546000</v>
      </c>
      <c r="F18" s="255"/>
      <c r="G18" s="136">
        <v>21402701.239999998</v>
      </c>
      <c r="H18" s="137">
        <v>21402701.239999998</v>
      </c>
      <c r="I18" s="137">
        <v>0</v>
      </c>
    </row>
    <row r="19" spans="1:9" ht="19.5" x14ac:dyDescent="0.4">
      <c r="A19" s="135"/>
      <c r="B19" s="139"/>
      <c r="C19" s="139"/>
      <c r="D19" s="139"/>
      <c r="E19" s="142"/>
      <c r="F19" s="143"/>
      <c r="G19" s="144"/>
      <c r="H19" s="137"/>
      <c r="I19" s="137"/>
    </row>
    <row r="20" spans="1:9" s="148" customFormat="1" ht="15" x14ac:dyDescent="0.3">
      <c r="A20" s="145" t="s">
        <v>74</v>
      </c>
      <c r="B20" s="145"/>
      <c r="C20" s="146"/>
      <c r="D20" s="145"/>
      <c r="E20" s="145"/>
      <c r="F20" s="145"/>
      <c r="G20" s="147">
        <f>G18-G16+G17</f>
        <v>299736.36999999732</v>
      </c>
      <c r="H20" s="147">
        <f>H18-H16+H17</f>
        <v>299736.36999999732</v>
      </c>
      <c r="I20" s="147">
        <f>I18-I16+I17</f>
        <v>0</v>
      </c>
    </row>
    <row r="21" spans="1:9" s="148" customFormat="1" ht="15" x14ac:dyDescent="0.3">
      <c r="A21" s="145" t="s">
        <v>75</v>
      </c>
      <c r="B21" s="145"/>
      <c r="C21" s="146"/>
      <c r="D21" s="145"/>
      <c r="E21" s="145"/>
      <c r="F21" s="145"/>
      <c r="G21" s="147">
        <f>G20-G17</f>
        <v>299736.36999999732</v>
      </c>
      <c r="H21" s="147">
        <f>H20-H17</f>
        <v>299736.36999999732</v>
      </c>
      <c r="I21" s="147">
        <f>I20-I17</f>
        <v>0</v>
      </c>
    </row>
    <row r="22" spans="1:9" ht="14.25" hidden="1" customHeight="1" x14ac:dyDescent="0.35">
      <c r="A22" s="133"/>
      <c r="B22" s="139"/>
      <c r="C22" s="139"/>
      <c r="D22" s="139"/>
      <c r="E22" s="139"/>
      <c r="F22" s="139"/>
      <c r="G22" s="139"/>
      <c r="H22" s="149"/>
      <c r="I22" s="149"/>
    </row>
    <row r="23" spans="1:9" hidden="1" x14ac:dyDescent="0.2"/>
    <row r="24" spans="1:9" ht="14.25" x14ac:dyDescent="0.2">
      <c r="A24" s="150"/>
      <c r="B24" s="151"/>
      <c r="C24" s="152"/>
      <c r="D24" s="151"/>
      <c r="E24" s="151"/>
      <c r="F24" s="152"/>
      <c r="G24" s="152"/>
      <c r="H24" s="152"/>
      <c r="I24" s="152"/>
    </row>
    <row r="25" spans="1:9" s="148" customFormat="1" x14ac:dyDescent="0.2"/>
    <row r="26" spans="1:9" s="148" customFormat="1" ht="16.5" x14ac:dyDescent="0.35">
      <c r="A26" s="145" t="s">
        <v>76</v>
      </c>
      <c r="B26" s="145" t="s">
        <v>77</v>
      </c>
      <c r="C26" s="145"/>
      <c r="D26" s="153"/>
      <c r="E26" s="153"/>
      <c r="G26" s="147"/>
      <c r="H26" s="154"/>
    </row>
    <row r="27" spans="1:9" s="148" customFormat="1" ht="16.5" customHeight="1" x14ac:dyDescent="0.3">
      <c r="A27" s="145"/>
      <c r="B27" s="145"/>
      <c r="C27" s="256" t="s">
        <v>78</v>
      </c>
      <c r="D27" s="256"/>
      <c r="E27" s="256"/>
      <c r="G27" s="137">
        <f>G28+G29</f>
        <v>299736.37</v>
      </c>
      <c r="H27" s="154"/>
    </row>
    <row r="28" spans="1:9" s="148" customFormat="1" ht="18.75" x14ac:dyDescent="0.4">
      <c r="A28" s="155"/>
      <c r="B28" s="155"/>
      <c r="C28" s="156"/>
      <c r="D28" s="157"/>
      <c r="E28" s="158" t="s">
        <v>79</v>
      </c>
      <c r="F28" s="159" t="s">
        <v>22</v>
      </c>
      <c r="G28" s="137">
        <v>0</v>
      </c>
      <c r="H28" s="154"/>
    </row>
    <row r="29" spans="1:9" s="148" customFormat="1" ht="18.75" x14ac:dyDescent="0.4">
      <c r="A29" s="155"/>
      <c r="B29" s="155"/>
      <c r="C29" s="146"/>
      <c r="D29" s="157"/>
      <c r="E29" s="160"/>
      <c r="F29" s="159" t="s">
        <v>23</v>
      </c>
      <c r="G29" s="137">
        <v>299736.37</v>
      </c>
      <c r="H29" s="154"/>
    </row>
    <row r="30" spans="1:9" s="148" customFormat="1" ht="18.75" x14ac:dyDescent="0.4">
      <c r="A30" s="155"/>
      <c r="B30" s="161"/>
      <c r="C30" s="257"/>
      <c r="D30" s="257"/>
      <c r="E30" s="257"/>
      <c r="F30" s="257"/>
      <c r="G30" s="162"/>
      <c r="H30" s="154"/>
    </row>
    <row r="31" spans="1:9" ht="20.25" customHeight="1" x14ac:dyDescent="0.3">
      <c r="A31" s="163"/>
      <c r="B31" s="258" t="s">
        <v>80</v>
      </c>
      <c r="C31" s="258"/>
      <c r="D31" s="258"/>
      <c r="E31" s="258"/>
      <c r="F31" s="258"/>
      <c r="G31" s="164">
        <v>0</v>
      </c>
      <c r="H31" s="163"/>
      <c r="I31" s="163"/>
    </row>
    <row r="32" spans="1:9" ht="42" customHeight="1" x14ac:dyDescent="0.2">
      <c r="A32" s="259" t="s">
        <v>104</v>
      </c>
      <c r="B32" s="259"/>
      <c r="C32" s="259"/>
      <c r="D32" s="259"/>
      <c r="E32" s="259"/>
      <c r="F32" s="259"/>
      <c r="G32" s="259"/>
      <c r="H32" s="259"/>
      <c r="I32" s="259"/>
    </row>
    <row r="33" spans="1:10" ht="18.75" customHeight="1" x14ac:dyDescent="0.4">
      <c r="A33" s="131" t="s">
        <v>81</v>
      </c>
      <c r="B33" s="131" t="s">
        <v>82</v>
      </c>
      <c r="C33" s="131"/>
      <c r="D33" s="165"/>
      <c r="E33" s="134"/>
      <c r="F33" s="139"/>
      <c r="G33" s="166"/>
    </row>
    <row r="34" spans="1:10" ht="31.5" customHeight="1" x14ac:dyDescent="0.4">
      <c r="A34" s="131"/>
      <c r="B34" s="131"/>
      <c r="C34" s="131"/>
      <c r="D34" s="165"/>
      <c r="F34" s="167" t="s">
        <v>83</v>
      </c>
      <c r="G34" s="168" t="s">
        <v>84</v>
      </c>
      <c r="I34" s="143" t="s">
        <v>85</v>
      </c>
    </row>
    <row r="35" spans="1:10" ht="16.5" x14ac:dyDescent="0.35">
      <c r="A35" s="169" t="s">
        <v>86</v>
      </c>
      <c r="B35" s="170"/>
      <c r="C35" s="133"/>
      <c r="D35" s="170"/>
      <c r="E35" s="134"/>
      <c r="F35" s="171">
        <v>0</v>
      </c>
      <c r="G35" s="171">
        <v>0</v>
      </c>
      <c r="H35" s="125"/>
      <c r="I35" s="172" t="str">
        <f>IF(F35=0,"nerozp.",G35/F35)</f>
        <v>nerozp.</v>
      </c>
    </row>
    <row r="36" spans="1:10" ht="16.5" x14ac:dyDescent="0.35">
      <c r="A36" s="169" t="s">
        <v>87</v>
      </c>
      <c r="B36" s="170"/>
      <c r="C36" s="133"/>
      <c r="D36" s="170"/>
      <c r="E36" s="173"/>
      <c r="F36" s="171">
        <v>260000</v>
      </c>
      <c r="G36" s="171">
        <v>223556.9</v>
      </c>
      <c r="H36" s="125"/>
      <c r="I36" s="172">
        <f t="shared" ref="I36:I38" si="0">IF(F36=0,"nerozp.",G36/F36)</f>
        <v>0.85983423076923071</v>
      </c>
      <c r="J36" s="171"/>
    </row>
    <row r="37" spans="1:10" ht="16.5" x14ac:dyDescent="0.35">
      <c r="A37" s="169" t="s">
        <v>88</v>
      </c>
      <c r="B37" s="170"/>
      <c r="C37" s="133"/>
      <c r="D37" s="173"/>
      <c r="E37" s="173"/>
      <c r="F37" s="171">
        <v>250000</v>
      </c>
      <c r="G37" s="171">
        <v>232371.22999999998</v>
      </c>
      <c r="H37" s="125"/>
      <c r="I37" s="172">
        <f t="shared" si="0"/>
        <v>0.92948491999999994</v>
      </c>
      <c r="J37" s="171"/>
    </row>
    <row r="38" spans="1:10" ht="16.5" x14ac:dyDescent="0.35">
      <c r="A38" s="169" t="s">
        <v>89</v>
      </c>
      <c r="B38" s="170"/>
      <c r="C38" s="133"/>
      <c r="D38" s="173"/>
      <c r="E38" s="173"/>
      <c r="F38" s="171">
        <v>0</v>
      </c>
      <c r="G38" s="171">
        <v>0</v>
      </c>
      <c r="H38" s="125"/>
      <c r="I38" s="172" t="str">
        <f t="shared" si="0"/>
        <v>nerozp.</v>
      </c>
    </row>
    <row r="39" spans="1:10" ht="16.5" x14ac:dyDescent="0.35">
      <c r="A39" s="169" t="s">
        <v>90</v>
      </c>
      <c r="B39" s="170"/>
      <c r="C39" s="133"/>
      <c r="D39" s="173"/>
      <c r="E39" s="173"/>
      <c r="F39" s="171">
        <v>0</v>
      </c>
      <c r="G39" s="171">
        <v>0</v>
      </c>
      <c r="H39" s="125"/>
      <c r="I39" s="172" t="str">
        <f>IF(F39=0,"nerozp.",G39/F39)</f>
        <v>nerozp.</v>
      </c>
    </row>
    <row r="40" spans="1:10" ht="16.5" x14ac:dyDescent="0.35">
      <c r="A40" s="169" t="s">
        <v>91</v>
      </c>
      <c r="B40" s="170"/>
      <c r="C40" s="133"/>
      <c r="D40" s="134"/>
      <c r="E40" s="134"/>
      <c r="F40" s="171">
        <v>204447</v>
      </c>
      <c r="G40" s="171">
        <v>204309</v>
      </c>
      <c r="H40" s="125"/>
      <c r="I40" s="172">
        <f>IF(F40=0,"nerozp.",G40/F40)</f>
        <v>0.99932500843739458</v>
      </c>
      <c r="J40" s="171"/>
    </row>
    <row r="41" spans="1:10" ht="16.5" x14ac:dyDescent="0.35">
      <c r="A41" s="169" t="s">
        <v>92</v>
      </c>
      <c r="B41" s="133"/>
      <c r="C41" s="133"/>
      <c r="F41" s="171">
        <v>0</v>
      </c>
      <c r="G41" s="171">
        <v>0</v>
      </c>
      <c r="H41" s="125"/>
      <c r="I41" s="172" t="str">
        <f>IF(F41=0,"nerozp.",G41/F41)</f>
        <v>nerozp.</v>
      </c>
    </row>
    <row r="42" spans="1:10" x14ac:dyDescent="0.2">
      <c r="A42" s="169" t="s">
        <v>93</v>
      </c>
      <c r="B42" s="174"/>
      <c r="C42" s="174"/>
      <c r="F42" s="171">
        <v>0</v>
      </c>
      <c r="G42" s="171">
        <v>0</v>
      </c>
      <c r="H42" s="125"/>
      <c r="I42" s="172" t="str">
        <f>IF(F42=0,"nerozp.",G42/F42)</f>
        <v>nerozp.</v>
      </c>
    </row>
    <row r="43" spans="1:10" ht="120.75" customHeight="1" x14ac:dyDescent="0.2">
      <c r="A43" s="260" t="s">
        <v>129</v>
      </c>
      <c r="B43" s="260"/>
      <c r="C43" s="260"/>
      <c r="D43" s="260"/>
      <c r="E43" s="260"/>
      <c r="F43" s="260"/>
      <c r="G43" s="260"/>
      <c r="H43" s="260"/>
      <c r="I43" s="260"/>
    </row>
    <row r="44" spans="1:10" ht="18.75" x14ac:dyDescent="0.4">
      <c r="A44" s="131" t="s">
        <v>94</v>
      </c>
      <c r="B44" s="131" t="s">
        <v>95</v>
      </c>
      <c r="C44" s="131"/>
      <c r="D44" s="134"/>
      <c r="E44" s="134"/>
      <c r="G44" s="175"/>
      <c r="H44" s="250" t="s">
        <v>96</v>
      </c>
      <c r="I44" s="250"/>
    </row>
    <row r="45" spans="1:10" ht="18" x14ac:dyDescent="0.35">
      <c r="A45" s="176"/>
      <c r="B45" s="177"/>
      <c r="C45" s="178"/>
      <c r="D45" s="177"/>
      <c r="E45" s="179" t="s">
        <v>97</v>
      </c>
      <c r="F45" s="180" t="s">
        <v>98</v>
      </c>
      <c r="G45" s="180" t="s">
        <v>99</v>
      </c>
      <c r="H45" s="181" t="s">
        <v>100</v>
      </c>
      <c r="I45" s="182" t="s">
        <v>101</v>
      </c>
    </row>
    <row r="46" spans="1:10" x14ac:dyDescent="0.2">
      <c r="A46" s="183"/>
      <c r="E46" s="184"/>
      <c r="F46" s="251"/>
      <c r="G46" s="185"/>
      <c r="H46" s="186">
        <v>45657</v>
      </c>
      <c r="I46" s="187">
        <v>45657</v>
      </c>
    </row>
    <row r="47" spans="1:10" x14ac:dyDescent="0.2">
      <c r="A47" s="183"/>
      <c r="E47" s="184"/>
      <c r="F47" s="251"/>
      <c r="G47" s="188"/>
      <c r="H47" s="188"/>
      <c r="I47" s="189"/>
    </row>
    <row r="48" spans="1:10" x14ac:dyDescent="0.2">
      <c r="A48" s="190"/>
      <c r="B48" s="191"/>
      <c r="C48" s="191"/>
      <c r="D48" s="191"/>
      <c r="E48" s="184"/>
      <c r="F48" s="192"/>
      <c r="G48" s="192"/>
      <c r="H48" s="192"/>
      <c r="I48" s="193"/>
    </row>
    <row r="49" spans="1:9" x14ac:dyDescent="0.2">
      <c r="A49" s="194"/>
      <c r="B49" s="195"/>
      <c r="C49" s="195" t="s">
        <v>22</v>
      </c>
      <c r="D49" s="195"/>
      <c r="E49" s="196">
        <v>6000</v>
      </c>
      <c r="F49" s="197">
        <v>0</v>
      </c>
      <c r="G49" s="198">
        <v>0</v>
      </c>
      <c r="H49" s="198">
        <v>6000</v>
      </c>
      <c r="I49" s="199">
        <v>6000</v>
      </c>
    </row>
    <row r="50" spans="1:9" x14ac:dyDescent="0.2">
      <c r="A50" s="200"/>
      <c r="B50" s="201"/>
      <c r="C50" s="201" t="s">
        <v>102</v>
      </c>
      <c r="D50" s="201"/>
      <c r="E50" s="202">
        <v>207536.76</v>
      </c>
      <c r="F50" s="203">
        <v>130680.18</v>
      </c>
      <c r="G50" s="204">
        <v>213408</v>
      </c>
      <c r="H50" s="204">
        <v>124808.94</v>
      </c>
      <c r="I50" s="205">
        <v>124808.94</v>
      </c>
    </row>
    <row r="51" spans="1:9" x14ac:dyDescent="0.2">
      <c r="A51" s="200"/>
      <c r="B51" s="201"/>
      <c r="C51" s="201" t="s">
        <v>23</v>
      </c>
      <c r="D51" s="201"/>
      <c r="E51" s="202">
        <v>743772.62</v>
      </c>
      <c r="F51" s="203">
        <v>385762.26</v>
      </c>
      <c r="G51" s="204">
        <v>124400.68</v>
      </c>
      <c r="H51" s="204">
        <v>1005134.2</v>
      </c>
      <c r="I51" s="205">
        <v>1005134.2</v>
      </c>
    </row>
    <row r="52" spans="1:9" x14ac:dyDescent="0.2">
      <c r="A52" s="200"/>
      <c r="B52" s="201"/>
      <c r="C52" s="201" t="s">
        <v>103</v>
      </c>
      <c r="D52" s="201"/>
      <c r="E52" s="202">
        <v>204823.69</v>
      </c>
      <c r="F52" s="203">
        <v>204309</v>
      </c>
      <c r="G52" s="204">
        <v>212397</v>
      </c>
      <c r="H52" s="204">
        <v>196735.69</v>
      </c>
      <c r="I52" s="205">
        <v>196735.69</v>
      </c>
    </row>
    <row r="53" spans="1:9" ht="18" x14ac:dyDescent="0.35">
      <c r="A53" s="206" t="s">
        <v>12</v>
      </c>
      <c r="B53" s="207"/>
      <c r="C53" s="207"/>
      <c r="D53" s="207"/>
      <c r="E53" s="208">
        <f>E49+E50+E51+E52</f>
        <v>1162133.07</v>
      </c>
      <c r="F53" s="209">
        <f>F49+F50+F51+F52</f>
        <v>720751.44</v>
      </c>
      <c r="G53" s="210">
        <f>G49+G50+G51+G52</f>
        <v>550205.67999999993</v>
      </c>
      <c r="H53" s="210">
        <f>H49+H50+H51+H52</f>
        <v>1332678.8299999998</v>
      </c>
      <c r="I53" s="211">
        <f>SUM(I49:I52)</f>
        <v>1332678.8299999998</v>
      </c>
    </row>
    <row r="54" spans="1:9" ht="18.75" thickTop="1" x14ac:dyDescent="0.35">
      <c r="A54" s="212"/>
      <c r="B54" s="139"/>
      <c r="C54" s="139"/>
      <c r="D54" s="134"/>
      <c r="E54" s="134"/>
      <c r="G54" s="252" t="str">
        <f>IF(ROUND(I49,2)=ROUND(H49,2),"","Zdůvodnit rozdíl mezi fin. krytím a stavem fondu odměn, popř. vyplnit tab. č. 2.Fondy PO")</f>
        <v/>
      </c>
      <c r="H54" s="253"/>
      <c r="I54" s="253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80" firstPageNumber="182" orientation="portrait" useFirstPageNumber="1" r:id="rId1"/>
  <headerFooter>
    <oddFooter>&amp;L&amp;"Arial,Kurzíva"Zastupitelstvo Olomouckého kraje 23.6.2025
5.2. - Rozpočet Olomouckého kraje 2024- závěrečný účet
Příloha č. 14: Financování hospodaření příspěvkových organizací Olomouckého kraje&amp;R&amp;"Arial,Kurzíva"Strana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15</vt:i4>
      </vt:variant>
    </vt:vector>
  </HeadingPairs>
  <TitlesOfParts>
    <vt:vector size="28" baseType="lpstr">
      <vt:lpstr>Rekapitulace dle oblasti</vt:lpstr>
      <vt:lpstr>1025</vt:lpstr>
      <vt:lpstr>1026</vt:lpstr>
      <vt:lpstr>1043</vt:lpstr>
      <vt:lpstr>1113</vt:lpstr>
      <vt:lpstr>1142</vt:lpstr>
      <vt:lpstr>1175</vt:lpstr>
      <vt:lpstr>1225</vt:lpstr>
      <vt:lpstr>1226</vt:lpstr>
      <vt:lpstr>1314</vt:lpstr>
      <vt:lpstr>1315</vt:lpstr>
      <vt:lpstr>1407</vt:lpstr>
      <vt:lpstr>1408</vt:lpstr>
      <vt:lpstr>'Rekapitulace dle oblasti'!A</vt:lpstr>
      <vt:lpstr>'1025'!Oblast_tisku</vt:lpstr>
      <vt:lpstr>'1026'!Oblast_tisku</vt:lpstr>
      <vt:lpstr>'1043'!Oblast_tisku</vt:lpstr>
      <vt:lpstr>'1113'!Oblast_tisku</vt:lpstr>
      <vt:lpstr>'1142'!Oblast_tisku</vt:lpstr>
      <vt:lpstr>'1175'!Oblast_tisku</vt:lpstr>
      <vt:lpstr>'1225'!Oblast_tisku</vt:lpstr>
      <vt:lpstr>'1226'!Oblast_tisku</vt:lpstr>
      <vt:lpstr>'1314'!Oblast_tisku</vt:lpstr>
      <vt:lpstr>'1315'!Oblast_tisku</vt:lpstr>
      <vt:lpstr>'1407'!Oblast_tisku</vt:lpstr>
      <vt:lpstr>'1408'!Oblast_tisku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2025-06-04T06:38:32Z</cp:lastPrinted>
  <dcterms:created xsi:type="dcterms:W3CDTF">2025-05-02T09:31:38Z</dcterms:created>
  <dcterms:modified xsi:type="dcterms:W3CDTF">2025-06-04T06:38:36Z</dcterms:modified>
</cp:coreProperties>
</file>