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J:\OdRF\Závěrečný účet\2024\ZOK 23.6.2025\"/>
    </mc:Choice>
  </mc:AlternateContent>
  <xr:revisionPtr revIDLastSave="0" documentId="13_ncr:1_{D51B1B7E-BF44-42D6-AE93-81BA49400B3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ebytek" sheetId="8" r:id="rId1"/>
  </sheets>
  <externalReferences>
    <externalReference r:id="rId2"/>
    <externalReference r:id="rId3"/>
  </externalReferences>
  <definedNames>
    <definedName name="_xlnm.Print_Area" localSheetId="0">přebytek!$A$1:$D$100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96" i="8" l="1"/>
  <c r="D4" i="8" l="1"/>
  <c r="D48" i="8" l="1"/>
  <c r="D29" i="8"/>
  <c r="D10" i="8"/>
  <c r="D67" i="8"/>
  <c r="D81" i="8"/>
  <c r="D55" i="8" l="1"/>
  <c r="D52" i="8"/>
  <c r="D45" i="8"/>
  <c r="D5" i="8"/>
  <c r="G12" i="8" l="1"/>
  <c r="E60" i="8"/>
  <c r="D6" i="8"/>
  <c r="D26" i="8"/>
  <c r="G11" i="8" s="1"/>
  <c r="D22" i="8"/>
  <c r="D19" i="8"/>
  <c r="D15" i="8"/>
  <c r="G13" i="8" l="1"/>
  <c r="E26" i="8"/>
</calcChain>
</file>

<file path=xl/sharedStrings.xml><?xml version="1.0" encoding="utf-8"?>
<sst xmlns="http://schemas.openxmlformats.org/spreadsheetml/2006/main" count="99" uniqueCount="79">
  <si>
    <t>Odbor</t>
  </si>
  <si>
    <t>Návrh na použití:</t>
  </si>
  <si>
    <t>Návrh</t>
  </si>
  <si>
    <t>Celkem  požadavky</t>
  </si>
  <si>
    <t>Finanční vypořádání na základě veřejnoprávních smluv s Olomouckým krajem - Příloha č. 10</t>
  </si>
  <si>
    <t>Finanční vypořádání příspěvkových organizací - Příloha č. 9</t>
  </si>
  <si>
    <t>ODSH</t>
  </si>
  <si>
    <t>OŠM</t>
  </si>
  <si>
    <t>OI</t>
  </si>
  <si>
    <t>OSKPP</t>
  </si>
  <si>
    <t>OSV</t>
  </si>
  <si>
    <t>OSR</t>
  </si>
  <si>
    <t>12. Zapojení části použitelného zůstatku a návrh na jeho rozdělení</t>
  </si>
  <si>
    <t>OZ</t>
  </si>
  <si>
    <t>Část použitelného zůstatku na bankovních účtech k 31.12.2024</t>
  </si>
  <si>
    <t>Celkem k použití v rozpočtu roku 2025</t>
  </si>
  <si>
    <t xml:space="preserve">Opravy a investice v oblasti sociální </t>
  </si>
  <si>
    <t>a) Domov pro seniory Červenka - Nový pavilon</t>
  </si>
  <si>
    <t>b) CSS Prostějov – Domov sester</t>
  </si>
  <si>
    <t>c) Klíč – centrum sociálních služeb, p.o.  – rekonstrukce budovy Selské náměstí, Olomouc</t>
  </si>
  <si>
    <t>Opravy a investice v oblasti dopravy</t>
  </si>
  <si>
    <t>a) II/436 Přerov - Doloplazy - kř. II/437</t>
  </si>
  <si>
    <t>b) II/312 hr.okr.Ustí nad O - křiž. II/446 před Hanušovicemi</t>
  </si>
  <si>
    <t>Opravy a investice v oblasti kultury</t>
  </si>
  <si>
    <t>a) Robotárna Šumperk</t>
  </si>
  <si>
    <t xml:space="preserve">Opravy a investice v oblasti zdravotnictví </t>
  </si>
  <si>
    <t>a) OLÚ Paseka – Modernizace lůžkových oddělení pavilonu 2 v Moravském Berouně</t>
  </si>
  <si>
    <t>b) OLÚ Paseka  - Modernizace lůžkového fondu pavilonu A</t>
  </si>
  <si>
    <t xml:space="preserve">Opravy a investice  ostatní </t>
  </si>
  <si>
    <t>a) Rekonstrukce budovy KÚOK</t>
  </si>
  <si>
    <t xml:space="preserve">Příspěvkové organizace - navýšení mzdových prostředků </t>
  </si>
  <si>
    <t xml:space="preserve">a) oblast školství </t>
  </si>
  <si>
    <t xml:space="preserve">b) oblast sociální </t>
  </si>
  <si>
    <t>c) oblast dopravy</t>
  </si>
  <si>
    <t xml:space="preserve">d) oblast kultury </t>
  </si>
  <si>
    <t xml:space="preserve">e) oblast zdravotnictví </t>
  </si>
  <si>
    <t>OMPSČ</t>
  </si>
  <si>
    <t xml:space="preserve">Pojištění majetku Olomouckého kraje </t>
  </si>
  <si>
    <t>V souvislosti s nutností uzavření nových pojistných s předpokládá navýšení</t>
  </si>
  <si>
    <t xml:space="preserve">Přípravné práce spojené s pořízením nového Portálu územního plánování Olomouckého kraje </t>
  </si>
  <si>
    <t xml:space="preserve">Dotační program Obchůdek 2024 v Olomouckém kraji </t>
  </si>
  <si>
    <t>Zpracování regionální strategie OLIVIE</t>
  </si>
  <si>
    <t>OE</t>
  </si>
  <si>
    <t>Navýšení rezervy rady</t>
  </si>
  <si>
    <t>a) Schodišťová plošina</t>
  </si>
  <si>
    <t xml:space="preserve">a) Zhotovení kuchyňských linek a pořízení klimatizace </t>
  </si>
  <si>
    <t>b) Rekonstrukce objektu bývalé garáže</t>
  </si>
  <si>
    <t>a) Protipožární dveře</t>
  </si>
  <si>
    <t>Příspěvek pro Domov pro seniory Tovačov</t>
  </si>
  <si>
    <t>Příspěvek pro Klíč - centrum sociálních služeb</t>
  </si>
  <si>
    <t>Příspěvek pro Domov Paprsek Olšany</t>
  </si>
  <si>
    <t xml:space="preserve">Příspěvek pro Dům seniorů FRANTIŠEK Náměšť na Hané </t>
  </si>
  <si>
    <t>a) Stuide proveditelnosti - Přístavba budovy v Lošticích</t>
  </si>
  <si>
    <t>Financování odborného posuzování žadatelů o náhradní rodinnou péčei a realizace souvisejících příprav u žadatelů</t>
  </si>
  <si>
    <t xml:space="preserve">Finanční prostředky na zajištění mapování přístupnosti středních škol </t>
  </si>
  <si>
    <t>Navýšení příspěvku na provoz - mzdové náklady pro SSOK</t>
  </si>
  <si>
    <t xml:space="preserve">Navýšení platů pro zaměstnance v dělnické profesi o 3 000 Kč měsíčně </t>
  </si>
  <si>
    <t>Nákup automobilu a přenosných mobilních vah</t>
  </si>
  <si>
    <t>Navýšení rezervy na havárie pro PO</t>
  </si>
  <si>
    <t xml:space="preserve">Navýšení individuálních dotací </t>
  </si>
  <si>
    <t xml:space="preserve">Opravy a investice příspěvkových organizací v oblasti školství </t>
  </si>
  <si>
    <t>Dofinancování akce "Soutěže základních uměleckých škol pro školní rok 2024/2025"</t>
  </si>
  <si>
    <t>Určeno pro ZUŠ Potštát, akce je s podporou MŠMT</t>
  </si>
  <si>
    <t>OKŘ</t>
  </si>
  <si>
    <t>Navýšení finančních prostředků Odboru kanceláře ředitele</t>
  </si>
  <si>
    <t>a) úprava stávajících optických rozvodů v budově KÚOK a v budově RCO</t>
  </si>
  <si>
    <t>b) instalace požárního zakrytí stropu kongresového sálu protipožárním kartonem</t>
  </si>
  <si>
    <t>a) Střední škola zemědělská, Přerov, Osmek 47 - Oprava kolbiště - multifunkční plocha pro jezdecký sport</t>
  </si>
  <si>
    <t>b) Střední škola zemědělská, Přerov, Osmek 47 - Oprava laminátové části střechy a římsy na hlavní budově</t>
  </si>
  <si>
    <t>c) Střední škola zemědělská, Přerov, Osmek 47 - Oprava podlah v učebnách a kabinetech v budově školy</t>
  </si>
  <si>
    <t>d) Střední škola zemědělská, Přerov, Osmek 47 - Oprava budovy mechanizace (odborná učebna)</t>
  </si>
  <si>
    <t>e) Sigmundova střední škola strojírenská, Lutín - Kontrola kvality - vybavení místnosti</t>
  </si>
  <si>
    <t xml:space="preserve">f) Gymnázium, Šternberk, Horní náměstí 5 - Modernizace serverovny </t>
  </si>
  <si>
    <t>g) Střední škola elektrotechnická, Lipník nad Bečvou, Tyršova 781 - Výukové stoly do učebny odborného výcviku - 10 ks</t>
  </si>
  <si>
    <t>h) Střední lesnická škola, Hranice, Jurikova 588 - 2. etapa sportovního areálu při DM</t>
  </si>
  <si>
    <t>i) Střední průmyslová škola strojnická Olomouc - Vybavení učebny ICT a kybernetické bezpečnosti, včetně pracoviště serverů</t>
  </si>
  <si>
    <t>KIDSOK - kompenzace slev na jízdném žáků, studentů a seniorů</t>
  </si>
  <si>
    <t xml:space="preserve">Propagace v oblasti sportu </t>
  </si>
  <si>
    <t xml:space="preserve">Služby spojené s propagací v oblasti sportu (rádia, tiskoviny, grafické služby apd.)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</si>
</sst>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Kč&quot;;[Red]\-#,##0.00\ &quot;Kč&quot;"/>
    <numFmt numFmtId="164" formatCode="#,##0.00\ &quot;Kč&quot;"/>
  </numFmts>
  <fonts count="21" x14ac:knownFonts="1">
    <font>
      <sz val="11"/>
      <color theme="1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sz val="12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sz val="10"/>
      <color rgb="FFFF0000"/>
      <name val="Arial"/>
      <family val="2"/>
      <charset val="238"/>
    </font>
    <font>
      <b/>
      <sz val="12"/>
      <color rgb="FFFF0000"/>
      <name val="Arial"/>
      <family val="2"/>
      <charset val="238"/>
    </font>
    <font>
      <sz val="11"/>
      <color rgb="FFFF0000"/>
      <name val="Arial"/>
      <family val="2"/>
      <charset val="238"/>
    </font>
    <font>
      <b/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b/>
      <i/>
      <sz val="11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i/>
      <sz val="11"/>
      <color rgb="FFFF0000"/>
      <name val="Arial"/>
      <family val="2"/>
      <charset val="238"/>
    </font>
    <font>
      <b/>
      <sz val="10"/>
      <name val="Arial"/>
      <family val="2"/>
      <charset val="238"/>
    </font>
    <font>
      <i/>
      <sz val="11"/>
      <name val="Arial"/>
      <family val="2"/>
      <charset val="238"/>
    </font>
    <font>
      <sz val="10"/>
      <color rgb="FFFF0000"/>
      <name val="Calibri"/>
      <family val="2"/>
      <charset val="238"/>
      <scheme val="minor"/>
    </font>
    <font>
      <i/>
      <sz val="10"/>
      <name val="Arial"/>
      <family val="2"/>
      <charset val="238"/>
    </font>
    <font>
      <i/>
      <sz val="12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1" fillId="2" borderId="0" xfId="0" applyFont="1" applyFill="1" applyAlignment="1"/>
    <xf numFmtId="0" fontId="2" fillId="2" borderId="0" xfId="0" applyFont="1" applyFill="1"/>
    <xf numFmtId="0" fontId="4" fillId="2" borderId="0" xfId="0" applyFont="1" applyFill="1" applyAlignment="1"/>
    <xf numFmtId="0" fontId="5" fillId="2" borderId="0" xfId="0" applyFont="1" applyFill="1" applyAlignment="1"/>
    <xf numFmtId="0" fontId="7" fillId="2" borderId="0" xfId="0" applyFont="1" applyFill="1"/>
    <xf numFmtId="0" fontId="6" fillId="2" borderId="0" xfId="0" applyFont="1" applyFill="1"/>
    <xf numFmtId="0" fontId="9" fillId="2" borderId="1" xfId="0" applyFont="1" applyFill="1" applyBorder="1"/>
    <xf numFmtId="0" fontId="8" fillId="2" borderId="0" xfId="0" applyFont="1" applyFill="1"/>
    <xf numFmtId="164" fontId="5" fillId="2" borderId="0" xfId="0" applyNumberFormat="1" applyFont="1" applyFill="1"/>
    <xf numFmtId="0" fontId="10" fillId="2" borderId="1" xfId="0" applyFont="1" applyFill="1" applyBorder="1"/>
    <xf numFmtId="0" fontId="2" fillId="2" borderId="1" xfId="0" applyFont="1" applyFill="1" applyBorder="1"/>
    <xf numFmtId="0" fontId="11" fillId="2" borderId="1" xfId="0" applyFont="1" applyFill="1" applyBorder="1"/>
    <xf numFmtId="0" fontId="12" fillId="2" borderId="1" xfId="0" applyFont="1" applyFill="1" applyBorder="1"/>
    <xf numFmtId="164" fontId="12" fillId="2" borderId="1" xfId="0" applyNumberFormat="1" applyFont="1" applyFill="1" applyBorder="1" applyAlignment="1">
      <alignment horizontal="center" vertical="center" wrapText="1"/>
    </xf>
    <xf numFmtId="0" fontId="10" fillId="2" borderId="0" xfId="0" applyFont="1" applyFill="1" applyBorder="1"/>
    <xf numFmtId="0" fontId="2" fillId="2" borderId="0" xfId="0" applyFont="1" applyFill="1" applyBorder="1"/>
    <xf numFmtId="0" fontId="11" fillId="2" borderId="0" xfId="0" applyFont="1" applyFill="1" applyBorder="1"/>
    <xf numFmtId="164" fontId="3" fillId="2" borderId="0" xfId="0" applyNumberFormat="1" applyFont="1" applyFill="1" applyBorder="1" applyAlignment="1">
      <alignment horizontal="right" shrinkToFit="1"/>
    </xf>
    <xf numFmtId="0" fontId="3" fillId="2" borderId="0" xfId="0" applyFont="1" applyFill="1" applyAlignment="1">
      <alignment wrapText="1"/>
    </xf>
    <xf numFmtId="0" fontId="3" fillId="2" borderId="0" xfId="0" applyFont="1" applyFill="1"/>
    <xf numFmtId="0" fontId="14" fillId="2" borderId="0" xfId="0" applyFont="1" applyFill="1"/>
    <xf numFmtId="0" fontId="10" fillId="2" borderId="0" xfId="0" applyFont="1" applyFill="1" applyBorder="1" applyAlignment="1">
      <alignment horizontal="center" wrapText="1"/>
    </xf>
    <xf numFmtId="0" fontId="16" fillId="2" borderId="0" xfId="0" applyFont="1" applyFill="1" applyBorder="1"/>
    <xf numFmtId="0" fontId="17" fillId="2" borderId="0" xfId="0" applyFont="1" applyFill="1" applyBorder="1" applyAlignment="1">
      <alignment wrapText="1"/>
    </xf>
    <xf numFmtId="164" fontId="17" fillId="2" borderId="0" xfId="0" applyNumberFormat="1" applyFont="1" applyFill="1" applyBorder="1" applyAlignment="1">
      <alignment horizontal="right"/>
    </xf>
    <xf numFmtId="0" fontId="10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wrapText="1"/>
    </xf>
    <xf numFmtId="164" fontId="3" fillId="2" borderId="0" xfId="0" applyNumberFormat="1" applyFont="1" applyFill="1" applyBorder="1" applyAlignment="1">
      <alignment wrapText="1"/>
    </xf>
    <xf numFmtId="164" fontId="3" fillId="2" borderId="0" xfId="0" applyNumberFormat="1" applyFont="1" applyFill="1" applyBorder="1" applyAlignment="1">
      <alignment horizontal="right"/>
    </xf>
    <xf numFmtId="0" fontId="8" fillId="2" borderId="0" xfId="0" applyFont="1" applyFill="1" applyAlignment="1">
      <alignment wrapText="1"/>
    </xf>
    <xf numFmtId="0" fontId="18" fillId="2" borderId="0" xfId="0" applyFont="1" applyFill="1"/>
    <xf numFmtId="0" fontId="7" fillId="2" borderId="1" xfId="0" applyFont="1" applyFill="1" applyBorder="1"/>
    <xf numFmtId="0" fontId="14" fillId="2" borderId="0" xfId="0" applyFont="1" applyFill="1" applyAlignment="1">
      <alignment wrapText="1"/>
    </xf>
    <xf numFmtId="0" fontId="14" fillId="3" borderId="0" xfId="0" applyFont="1" applyFill="1"/>
    <xf numFmtId="0" fontId="18" fillId="0" borderId="0" xfId="0" applyFont="1"/>
    <xf numFmtId="164" fontId="17" fillId="2" borderId="0" xfId="0" applyNumberFormat="1" applyFont="1" applyFill="1" applyBorder="1" applyAlignment="1">
      <alignment wrapText="1"/>
    </xf>
    <xf numFmtId="164" fontId="17" fillId="2" borderId="0" xfId="0" applyNumberFormat="1" applyFont="1" applyFill="1" applyAlignment="1">
      <alignment horizontal="left"/>
    </xf>
    <xf numFmtId="164" fontId="18" fillId="2" borderId="0" xfId="0" applyNumberFormat="1" applyFont="1" applyFill="1"/>
    <xf numFmtId="164" fontId="8" fillId="2" borderId="0" xfId="0" applyNumberFormat="1" applyFont="1" applyFill="1"/>
    <xf numFmtId="0" fontId="13" fillId="2" borderId="0" xfId="0" applyFont="1" applyFill="1" applyBorder="1"/>
    <xf numFmtId="0" fontId="7" fillId="2" borderId="0" xfId="0" applyFont="1" applyFill="1" applyBorder="1"/>
    <xf numFmtId="0" fontId="6" fillId="2" borderId="0" xfId="0" applyFont="1" applyFill="1" applyBorder="1"/>
    <xf numFmtId="164" fontId="8" fillId="2" borderId="0" xfId="0" applyNumberFormat="1" applyFont="1" applyFill="1" applyBorder="1" applyAlignment="1">
      <alignment horizontal="right" shrinkToFit="1"/>
    </xf>
    <xf numFmtId="0" fontId="14" fillId="2" borderId="0" xfId="0" applyFont="1" applyFill="1" applyBorder="1"/>
    <xf numFmtId="0" fontId="8" fillId="2" borderId="0" xfId="0" applyFont="1" applyFill="1" applyBorder="1" applyAlignment="1">
      <alignment wrapText="1"/>
    </xf>
    <xf numFmtId="0" fontId="13" fillId="2" borderId="0" xfId="0" applyFont="1" applyFill="1" applyBorder="1" applyAlignment="1">
      <alignment horizontal="center"/>
    </xf>
    <xf numFmtId="0" fontId="15" fillId="2" borderId="0" xfId="0" applyFont="1" applyFill="1" applyBorder="1" applyAlignment="1">
      <alignment wrapText="1"/>
    </xf>
    <xf numFmtId="164" fontId="15" fillId="2" borderId="0" xfId="0" applyNumberFormat="1" applyFont="1" applyFill="1" applyBorder="1" applyAlignment="1">
      <alignment horizontal="right"/>
    </xf>
    <xf numFmtId="0" fontId="8" fillId="3" borderId="1" xfId="0" applyFont="1" applyFill="1" applyBorder="1"/>
    <xf numFmtId="0" fontId="14" fillId="3" borderId="1" xfId="0" applyFont="1" applyFill="1" applyBorder="1"/>
    <xf numFmtId="0" fontId="8" fillId="3" borderId="0" xfId="0" applyFont="1" applyFill="1"/>
    <xf numFmtId="0" fontId="9" fillId="0" borderId="0" xfId="0" applyFont="1" applyAlignment="1">
      <alignment horizontal="center"/>
    </xf>
    <xf numFmtId="0" fontId="7" fillId="0" borderId="0" xfId="0" applyFont="1"/>
    <xf numFmtId="0" fontId="6" fillId="0" borderId="0" xfId="0" applyFont="1"/>
    <xf numFmtId="164" fontId="8" fillId="0" borderId="0" xfId="0" applyNumberFormat="1" applyFont="1"/>
    <xf numFmtId="0" fontId="6" fillId="0" borderId="0" xfId="0" applyFont="1" applyAlignment="1">
      <alignment horizontal="right"/>
    </xf>
    <xf numFmtId="0" fontId="11" fillId="2" borderId="0" xfId="0" applyFont="1" applyFill="1"/>
    <xf numFmtId="0" fontId="16" fillId="2" borderId="0" xfId="0" applyFont="1" applyFill="1" applyAlignment="1">
      <alignment wrapText="1"/>
    </xf>
    <xf numFmtId="0" fontId="17" fillId="2" borderId="0" xfId="0" applyFont="1" applyFill="1" applyBorder="1" applyAlignment="1">
      <alignment horizontal="center" wrapText="1"/>
    </xf>
    <xf numFmtId="0" fontId="17" fillId="2" borderId="0" xfId="0" applyFont="1" applyFill="1" applyBorder="1"/>
    <xf numFmtId="0" fontId="17" fillId="2" borderId="0" xfId="0" applyFont="1" applyFill="1" applyAlignment="1">
      <alignment wrapText="1"/>
    </xf>
    <xf numFmtId="164" fontId="16" fillId="2" borderId="0" xfId="0" applyNumberFormat="1" applyFont="1" applyFill="1" applyAlignment="1">
      <alignment wrapText="1"/>
    </xf>
    <xf numFmtId="0" fontId="16" fillId="2" borderId="0" xfId="0" applyFont="1" applyFill="1"/>
    <xf numFmtId="0" fontId="10" fillId="2" borderId="0" xfId="0" applyFont="1" applyFill="1" applyAlignment="1">
      <alignment horizontal="center"/>
    </xf>
    <xf numFmtId="8" fontId="5" fillId="2" borderId="0" xfId="0" applyNumberFormat="1" applyFont="1" applyFill="1"/>
    <xf numFmtId="164" fontId="3" fillId="2" borderId="1" xfId="0" applyNumberFormat="1" applyFont="1" applyFill="1" applyBorder="1" applyAlignment="1">
      <alignment horizontal="right" shrinkToFit="1"/>
    </xf>
    <xf numFmtId="0" fontId="19" fillId="2" borderId="0" xfId="0" applyFont="1" applyFill="1" applyBorder="1"/>
    <xf numFmtId="0" fontId="20" fillId="2" borderId="0" xfId="0" applyFont="1" applyFill="1" applyBorder="1" applyAlignment="1">
      <alignment wrapText="1"/>
    </xf>
    <xf numFmtId="0" fontId="19" fillId="2" borderId="0" xfId="0" applyFont="1" applyFill="1" applyAlignment="1">
      <alignment wrapText="1"/>
    </xf>
    <xf numFmtId="0" fontId="20" fillId="2" borderId="0" xfId="0" applyFont="1" applyFill="1" applyAlignment="1">
      <alignment wrapText="1"/>
    </xf>
    <xf numFmtId="0" fontId="3" fillId="3" borderId="1" xfId="0" applyFont="1" applyFill="1" applyBorder="1"/>
    <xf numFmtId="0" fontId="16" fillId="4" borderId="0" xfId="0" applyFont="1" applyFill="1" applyAlignment="1">
      <alignment wrapText="1"/>
    </xf>
    <xf numFmtId="0" fontId="3" fillId="4" borderId="0" xfId="0" applyFont="1" applyFill="1" applyAlignment="1">
      <alignment wrapText="1"/>
    </xf>
    <xf numFmtId="0" fontId="10" fillId="0" borderId="0" xfId="0" applyFont="1" applyFill="1" applyBorder="1" applyAlignment="1">
      <alignment horizontal="center" wrapText="1"/>
    </xf>
    <xf numFmtId="0" fontId="16" fillId="0" borderId="0" xfId="0" applyFont="1" applyFill="1" applyBorder="1"/>
    <xf numFmtId="0" fontId="17" fillId="0" borderId="0" xfId="0" applyFont="1" applyFill="1" applyBorder="1" applyAlignment="1">
      <alignment wrapText="1"/>
    </xf>
    <xf numFmtId="164" fontId="17" fillId="0" borderId="0" xfId="0" applyNumberFormat="1" applyFont="1" applyFill="1" applyBorder="1" applyAlignment="1">
      <alignment wrapText="1"/>
    </xf>
    <xf numFmtId="164" fontId="3" fillId="3" borderId="1" xfId="0" applyNumberFormat="1" applyFont="1" applyFill="1" applyBorder="1" applyAlignment="1">
      <alignment horizontal="right"/>
    </xf>
    <xf numFmtId="164" fontId="3" fillId="0" borderId="0" xfId="0" applyNumberFormat="1" applyFont="1" applyFill="1" applyBorder="1" applyAlignment="1">
      <alignment wrapText="1"/>
    </xf>
    <xf numFmtId="164" fontId="8" fillId="0" borderId="0" xfId="0" applyNumberFormat="1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19" fillId="0" borderId="0" xfId="0" applyFont="1" applyFill="1" applyBorder="1"/>
    <xf numFmtId="0" fontId="20" fillId="0" borderId="0" xfId="0" applyFont="1" applyFill="1" applyBorder="1" applyAlignment="1">
      <alignment wrapText="1"/>
    </xf>
    <xf numFmtId="164" fontId="17" fillId="0" borderId="0" xfId="0" applyNumberFormat="1" applyFont="1" applyFill="1" applyBorder="1" applyAlignment="1">
      <alignment horizontal="right"/>
    </xf>
    <xf numFmtId="164" fontId="3" fillId="2" borderId="0" xfId="0" applyNumberFormat="1" applyFont="1" applyFill="1" applyAlignment="1">
      <alignment wrapText="1"/>
    </xf>
    <xf numFmtId="164" fontId="17" fillId="2" borderId="0" xfId="0" applyNumberFormat="1" applyFont="1" applyFill="1" applyAlignment="1">
      <alignment wrapText="1"/>
    </xf>
    <xf numFmtId="0" fontId="12" fillId="2" borderId="1" xfId="0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J:\OdRF\Z&#225;v&#283;re&#269;n&#253;%20&#250;&#269;et\2024\ROK%202.6.2025\Usnesen&#237;_p&#345;&#237;loha%20&#269;.%2010%20-%20Finan&#269;n&#237;%20vypo&#345;&#225;d&#225;n&#237;%20dotace.xlsx" TargetMode="External"/><Relationship Id="rId1" Type="http://schemas.openxmlformats.org/officeDocument/2006/relationships/externalLinkPath" Target="Usnesen&#237;_p&#345;&#237;loha%20&#269;.%2010%20-%20Finan&#269;n&#237;%20vypo&#345;&#225;d&#225;n&#237;%20dotace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J:\OdRF\Z&#225;v&#283;re&#269;n&#253;%20&#250;&#269;et\2024\ROK%202.6.2025\Usnesen&#237;_p&#345;&#237;loha%20&#269;.%2009%20-%20Finan&#269;n&#237;%20vypo&#345;&#225;d&#225;n&#237;%20PO.xlsx" TargetMode="External"/><Relationship Id="rId1" Type="http://schemas.openxmlformats.org/officeDocument/2006/relationships/externalLinkPath" Target="Usnesen&#237;_p&#345;&#237;loha%20&#269;.%2009%20-%20Finan&#269;n&#237;%20vypo&#345;&#225;d&#225;n&#237;%20P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0. DP, DT, NFV"/>
      <sheetName val="List1"/>
    </sheetNames>
    <sheetDataSet>
      <sheetData sheetId="0">
        <row r="124">
          <cell r="W124">
            <v>40557018.82</v>
          </cell>
        </row>
      </sheetData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FV PO"/>
    </sheetNames>
    <sheetDataSet>
      <sheetData sheetId="0">
        <row r="65">
          <cell r="G65">
            <v>242216529.41000003</v>
          </cell>
        </row>
      </sheetData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00"/>
  <sheetViews>
    <sheetView showGridLines="0" tabSelected="1" view="pageBreakPreview" zoomScaleNormal="100" zoomScaleSheetLayoutView="100" workbookViewId="0">
      <selection activeCell="C13" sqref="C13"/>
    </sheetView>
  </sheetViews>
  <sheetFormatPr defaultColWidth="9.140625" defaultRowHeight="15.75" x14ac:dyDescent="0.25"/>
  <cols>
    <col min="1" max="1" width="3.85546875" style="52" customWidth="1"/>
    <col min="2" max="2" width="8" style="53" customWidth="1"/>
    <col min="3" max="3" width="93.5703125" style="54" customWidth="1"/>
    <col min="4" max="4" width="25" style="55" customWidth="1"/>
    <col min="5" max="5" width="16.85546875" style="35" customWidth="1"/>
    <col min="6" max="6" width="9.140625" style="54"/>
    <col min="7" max="7" width="21.7109375" style="54" customWidth="1"/>
    <col min="8" max="16384" width="9.140625" style="54"/>
  </cols>
  <sheetData>
    <row r="1" spans="1:7" s="6" customFormat="1" ht="18" x14ac:dyDescent="0.25">
      <c r="A1" s="1" t="s">
        <v>12</v>
      </c>
      <c r="B1" s="2"/>
      <c r="C1" s="57"/>
      <c r="D1" s="39"/>
      <c r="E1" s="31"/>
    </row>
    <row r="2" spans="1:7" s="6" customFormat="1" ht="15.75" customHeight="1" x14ac:dyDescent="0.25">
      <c r="A2" s="3"/>
      <c r="B2" s="2"/>
      <c r="C2" s="57"/>
      <c r="D2" s="39"/>
      <c r="E2" s="31"/>
    </row>
    <row r="3" spans="1:7" s="5" customFormat="1" ht="15.75" customHeight="1" x14ac:dyDescent="0.2">
      <c r="A3" s="4" t="s">
        <v>14</v>
      </c>
      <c r="B3" s="2"/>
      <c r="C3" s="2"/>
      <c r="D3" s="65">
        <v>247031390.94</v>
      </c>
    </row>
    <row r="4" spans="1:7" s="5" customFormat="1" ht="15.75" customHeight="1" x14ac:dyDescent="0.2">
      <c r="A4" s="4" t="s">
        <v>4</v>
      </c>
      <c r="B4" s="2"/>
      <c r="C4" s="2"/>
      <c r="D4" s="9">
        <f>SUM('[1]10. DP, DT, NFV'!$W$124)</f>
        <v>40557018.82</v>
      </c>
    </row>
    <row r="5" spans="1:7" s="5" customFormat="1" ht="17.25" customHeight="1" x14ac:dyDescent="0.2">
      <c r="A5" s="4" t="s">
        <v>5</v>
      </c>
      <c r="B5" s="2"/>
      <c r="C5" s="2"/>
      <c r="D5" s="9">
        <f>SUM('[2]FV PO'!$G$65)</f>
        <v>242216529.41000003</v>
      </c>
    </row>
    <row r="6" spans="1:7" s="6" customFormat="1" ht="15.75" customHeight="1" thickBot="1" x14ac:dyDescent="0.3">
      <c r="A6" s="10" t="s">
        <v>15</v>
      </c>
      <c r="B6" s="11"/>
      <c r="C6" s="12"/>
      <c r="D6" s="66">
        <f>SUM(D3:D5)</f>
        <v>529804939.17000002</v>
      </c>
      <c r="E6" s="38"/>
    </row>
    <row r="7" spans="1:7" s="6" customFormat="1" ht="15.75" customHeight="1" thickTop="1" x14ac:dyDescent="0.25">
      <c r="A7" s="15"/>
      <c r="B7" s="16"/>
      <c r="C7" s="17"/>
      <c r="D7" s="18"/>
      <c r="E7" s="38"/>
    </row>
    <row r="8" spans="1:7" s="7" customFormat="1" ht="14.25" customHeight="1" thickBot="1" x14ac:dyDescent="0.25">
      <c r="A8" s="87" t="s">
        <v>0</v>
      </c>
      <c r="B8" s="87"/>
      <c r="C8" s="13" t="s">
        <v>1</v>
      </c>
      <c r="D8" s="14" t="s">
        <v>2</v>
      </c>
      <c r="E8" s="32"/>
    </row>
    <row r="9" spans="1:7" s="6" customFormat="1" ht="15.75" customHeight="1" thickTop="1" x14ac:dyDescent="0.25">
      <c r="A9" s="40"/>
      <c r="B9" s="41"/>
      <c r="C9" s="42"/>
      <c r="D9" s="43"/>
      <c r="E9" s="31"/>
    </row>
    <row r="10" spans="1:7" s="19" customFormat="1" x14ac:dyDescent="0.25">
      <c r="A10" s="22">
        <v>1</v>
      </c>
      <c r="B10" s="23" t="s">
        <v>8</v>
      </c>
      <c r="C10" s="27" t="s">
        <v>16</v>
      </c>
      <c r="D10" s="79">
        <f>SUM(D11:D13)</f>
        <v>80000000</v>
      </c>
      <c r="E10" s="58"/>
    </row>
    <row r="11" spans="1:7" s="19" customFormat="1" x14ac:dyDescent="0.25">
      <c r="A11" s="22"/>
      <c r="B11" s="23"/>
      <c r="C11" s="24" t="s">
        <v>17</v>
      </c>
      <c r="D11" s="77">
        <v>65000000</v>
      </c>
      <c r="E11" s="58"/>
      <c r="G11" s="85">
        <f>SUM(D96)</f>
        <v>529804939.17000002</v>
      </c>
    </row>
    <row r="12" spans="1:7" s="19" customFormat="1" ht="15" customHeight="1" x14ac:dyDescent="0.25">
      <c r="A12" s="22"/>
      <c r="B12" s="23"/>
      <c r="C12" s="24" t="s">
        <v>18</v>
      </c>
      <c r="D12" s="77">
        <v>5000000</v>
      </c>
      <c r="E12" s="58"/>
      <c r="G12" s="85">
        <f>-D4-D5</f>
        <v>-282773548.23000002</v>
      </c>
    </row>
    <row r="13" spans="1:7" s="61" customFormat="1" ht="14.25" x14ac:dyDescent="0.2">
      <c r="A13" s="59"/>
      <c r="B13" s="60"/>
      <c r="C13" s="24" t="s">
        <v>19</v>
      </c>
      <c r="D13" s="77">
        <v>10000000</v>
      </c>
      <c r="G13" s="86">
        <f>SUM(G11:G12)</f>
        <v>247031390.94</v>
      </c>
    </row>
    <row r="14" spans="1:7" s="30" customFormat="1" x14ac:dyDescent="0.25">
      <c r="A14" s="22"/>
      <c r="B14" s="44"/>
      <c r="C14" s="45"/>
      <c r="D14" s="80"/>
      <c r="E14" s="33"/>
    </row>
    <row r="15" spans="1:7" s="19" customFormat="1" x14ac:dyDescent="0.25">
      <c r="A15" s="22">
        <v>2</v>
      </c>
      <c r="B15" s="23" t="s">
        <v>8</v>
      </c>
      <c r="C15" s="27" t="s">
        <v>20</v>
      </c>
      <c r="D15" s="79">
        <f>SUM(D16:D17)</f>
        <v>44000000</v>
      </c>
      <c r="E15" s="58"/>
    </row>
    <row r="16" spans="1:7" s="19" customFormat="1" x14ac:dyDescent="0.25">
      <c r="A16" s="22"/>
      <c r="B16" s="23"/>
      <c r="C16" s="24" t="s">
        <v>21</v>
      </c>
      <c r="D16" s="77">
        <v>40000000</v>
      </c>
      <c r="E16" s="58"/>
    </row>
    <row r="17" spans="1:5" s="19" customFormat="1" ht="15" customHeight="1" x14ac:dyDescent="0.25">
      <c r="A17" s="22"/>
      <c r="B17" s="23"/>
      <c r="C17" s="24" t="s">
        <v>22</v>
      </c>
      <c r="D17" s="77">
        <v>4000000</v>
      </c>
      <c r="E17" s="58"/>
    </row>
    <row r="18" spans="1:5" s="19" customFormat="1" ht="15" customHeight="1" x14ac:dyDescent="0.25">
      <c r="A18" s="22"/>
      <c r="B18" s="23"/>
      <c r="C18" s="24"/>
      <c r="D18" s="77"/>
      <c r="E18" s="58"/>
    </row>
    <row r="19" spans="1:5" s="19" customFormat="1" x14ac:dyDescent="0.25">
      <c r="A19" s="22">
        <v>3</v>
      </c>
      <c r="B19" s="23" t="s">
        <v>8</v>
      </c>
      <c r="C19" s="27" t="s">
        <v>23</v>
      </c>
      <c r="D19" s="79">
        <f>SUM(D20)</f>
        <v>20000000</v>
      </c>
      <c r="E19" s="58"/>
    </row>
    <row r="20" spans="1:5" s="19" customFormat="1" x14ac:dyDescent="0.25">
      <c r="A20" s="22"/>
      <c r="B20" s="23"/>
      <c r="C20" s="24" t="s">
        <v>24</v>
      </c>
      <c r="D20" s="77">
        <v>20000000</v>
      </c>
      <c r="E20" s="58"/>
    </row>
    <row r="21" spans="1:5" s="19" customFormat="1" ht="15" customHeight="1" x14ac:dyDescent="0.25">
      <c r="A21" s="22"/>
      <c r="B21" s="23"/>
      <c r="C21" s="24"/>
      <c r="D21" s="77"/>
      <c r="E21" s="58"/>
    </row>
    <row r="22" spans="1:5" s="19" customFormat="1" x14ac:dyDescent="0.25">
      <c r="A22" s="22">
        <v>4</v>
      </c>
      <c r="B22" s="23" t="s">
        <v>8</v>
      </c>
      <c r="C22" s="27" t="s">
        <v>25</v>
      </c>
      <c r="D22" s="79">
        <f>SUM(D23:D24)</f>
        <v>60000000</v>
      </c>
      <c r="E22" s="58"/>
    </row>
    <row r="23" spans="1:5" s="19" customFormat="1" x14ac:dyDescent="0.25">
      <c r="A23" s="22"/>
      <c r="B23" s="23"/>
      <c r="C23" s="24" t="s">
        <v>26</v>
      </c>
      <c r="D23" s="77">
        <v>10000000</v>
      </c>
      <c r="E23" s="58"/>
    </row>
    <row r="24" spans="1:5" s="19" customFormat="1" ht="15" customHeight="1" x14ac:dyDescent="0.25">
      <c r="A24" s="22"/>
      <c r="B24" s="23"/>
      <c r="C24" s="24" t="s">
        <v>27</v>
      </c>
      <c r="D24" s="77">
        <v>50000000</v>
      </c>
      <c r="E24" s="58"/>
    </row>
    <row r="25" spans="1:5" s="19" customFormat="1" ht="15" customHeight="1" x14ac:dyDescent="0.25">
      <c r="A25" s="22"/>
      <c r="B25" s="23"/>
      <c r="C25" s="24"/>
      <c r="D25" s="77"/>
      <c r="E25" s="58"/>
    </row>
    <row r="26" spans="1:5" s="19" customFormat="1" x14ac:dyDescent="0.25">
      <c r="A26" s="22">
        <v>5</v>
      </c>
      <c r="B26" s="23" t="s">
        <v>8</v>
      </c>
      <c r="C26" s="27" t="s">
        <v>28</v>
      </c>
      <c r="D26" s="79">
        <f>SUM(D27)</f>
        <v>20000000</v>
      </c>
      <c r="E26" s="62">
        <f>SUM(D10,D15,D19,D22,D26)</f>
        <v>224000000</v>
      </c>
    </row>
    <row r="27" spans="1:5" s="19" customFormat="1" x14ac:dyDescent="0.25">
      <c r="A27" s="22"/>
      <c r="B27" s="23"/>
      <c r="C27" s="24" t="s">
        <v>29</v>
      </c>
      <c r="D27" s="77">
        <v>20000000</v>
      </c>
      <c r="E27" s="58"/>
    </row>
    <row r="28" spans="1:5" s="19" customFormat="1" ht="15" customHeight="1" x14ac:dyDescent="0.25">
      <c r="A28" s="22"/>
      <c r="B28" s="23"/>
      <c r="C28" s="24"/>
      <c r="D28" s="36"/>
      <c r="E28" s="58"/>
    </row>
    <row r="29" spans="1:5" s="19" customFormat="1" x14ac:dyDescent="0.25">
      <c r="A29" s="22">
        <v>6</v>
      </c>
      <c r="B29" s="23"/>
      <c r="C29" s="27" t="s">
        <v>30</v>
      </c>
      <c r="D29" s="28">
        <f>SUM(D30:D34)</f>
        <v>119838000</v>
      </c>
      <c r="E29" s="62"/>
    </row>
    <row r="30" spans="1:5" s="19" customFormat="1" x14ac:dyDescent="0.25">
      <c r="A30" s="22"/>
      <c r="B30" s="23" t="s">
        <v>7</v>
      </c>
      <c r="C30" s="24" t="s">
        <v>31</v>
      </c>
      <c r="D30" s="36">
        <v>158000</v>
      </c>
      <c r="E30" s="58"/>
    </row>
    <row r="31" spans="1:5" s="19" customFormat="1" x14ac:dyDescent="0.25">
      <c r="A31" s="22"/>
      <c r="B31" s="23" t="s">
        <v>10</v>
      </c>
      <c r="C31" s="24" t="s">
        <v>32</v>
      </c>
      <c r="D31" s="36">
        <v>80224000</v>
      </c>
      <c r="E31" s="58"/>
    </row>
    <row r="32" spans="1:5" s="19" customFormat="1" x14ac:dyDescent="0.25">
      <c r="A32" s="22"/>
      <c r="B32" s="23" t="s">
        <v>6</v>
      </c>
      <c r="C32" s="24" t="s">
        <v>33</v>
      </c>
      <c r="D32" s="36">
        <v>14474000</v>
      </c>
      <c r="E32" s="58"/>
    </row>
    <row r="33" spans="1:5" s="73" customFormat="1" x14ac:dyDescent="0.25">
      <c r="A33" s="74"/>
      <c r="B33" s="75" t="s">
        <v>9</v>
      </c>
      <c r="C33" s="76" t="s">
        <v>34</v>
      </c>
      <c r="D33" s="77">
        <v>12004000</v>
      </c>
      <c r="E33" s="72"/>
    </row>
    <row r="34" spans="1:5" s="19" customFormat="1" x14ac:dyDescent="0.25">
      <c r="A34" s="22"/>
      <c r="B34" s="23" t="s">
        <v>13</v>
      </c>
      <c r="C34" s="24" t="s">
        <v>35</v>
      </c>
      <c r="D34" s="36">
        <v>12978000</v>
      </c>
      <c r="E34" s="58"/>
    </row>
    <row r="35" spans="1:5" s="19" customFormat="1" ht="15" customHeight="1" x14ac:dyDescent="0.25">
      <c r="A35" s="22"/>
      <c r="B35" s="23"/>
      <c r="C35" s="24"/>
      <c r="D35" s="36"/>
      <c r="E35" s="58"/>
    </row>
    <row r="36" spans="1:5" s="19" customFormat="1" x14ac:dyDescent="0.25">
      <c r="A36" s="22">
        <v>7</v>
      </c>
      <c r="B36" s="23" t="s">
        <v>36</v>
      </c>
      <c r="C36" s="27" t="s">
        <v>37</v>
      </c>
      <c r="D36" s="28">
        <v>20700000</v>
      </c>
      <c r="E36" s="58"/>
    </row>
    <row r="37" spans="1:5" s="20" customFormat="1" x14ac:dyDescent="0.25">
      <c r="A37" s="26"/>
      <c r="B37" s="23"/>
      <c r="C37" s="24" t="s">
        <v>38</v>
      </c>
      <c r="D37" s="25"/>
      <c r="E37" s="63"/>
    </row>
    <row r="38" spans="1:5" s="20" customFormat="1" x14ac:dyDescent="0.25">
      <c r="A38" s="64"/>
      <c r="B38" s="63"/>
      <c r="C38" s="61"/>
      <c r="D38" s="37"/>
      <c r="E38" s="63"/>
    </row>
    <row r="39" spans="1:5" s="20" customFormat="1" ht="31.5" x14ac:dyDescent="0.25">
      <c r="A39" s="26">
        <v>8</v>
      </c>
      <c r="B39" s="23" t="s">
        <v>11</v>
      </c>
      <c r="C39" s="27" t="s">
        <v>39</v>
      </c>
      <c r="D39" s="29">
        <v>1000000</v>
      </c>
      <c r="E39" s="63"/>
    </row>
    <row r="40" spans="1:5" s="8" customFormat="1" x14ac:dyDescent="0.25">
      <c r="A40" s="46"/>
      <c r="B40" s="44"/>
      <c r="C40" s="47"/>
      <c r="D40" s="48"/>
      <c r="E40" s="21"/>
    </row>
    <row r="41" spans="1:5" s="20" customFormat="1" x14ac:dyDescent="0.25">
      <c r="A41" s="26">
        <v>9</v>
      </c>
      <c r="B41" s="23" t="s">
        <v>11</v>
      </c>
      <c r="C41" s="27" t="s">
        <v>40</v>
      </c>
      <c r="D41" s="29">
        <v>1166658.6499999999</v>
      </c>
      <c r="E41" s="63"/>
    </row>
    <row r="42" spans="1:5" s="8" customFormat="1" x14ac:dyDescent="0.25">
      <c r="A42" s="46"/>
      <c r="B42" s="44"/>
      <c r="C42" s="47"/>
      <c r="D42" s="48"/>
      <c r="E42" s="21"/>
    </row>
    <row r="43" spans="1:5" s="19" customFormat="1" x14ac:dyDescent="0.25">
      <c r="A43" s="22">
        <v>10</v>
      </c>
      <c r="B43" s="23" t="s">
        <v>11</v>
      </c>
      <c r="C43" s="27" t="s">
        <v>41</v>
      </c>
      <c r="D43" s="28">
        <v>500000</v>
      </c>
      <c r="E43" s="58"/>
    </row>
    <row r="44" spans="1:5" s="8" customFormat="1" x14ac:dyDescent="0.25">
      <c r="A44" s="46"/>
      <c r="B44" s="44"/>
      <c r="C44" s="47"/>
      <c r="D44" s="48"/>
      <c r="E44" s="21"/>
    </row>
    <row r="45" spans="1:5" s="19" customFormat="1" x14ac:dyDescent="0.25">
      <c r="A45" s="22">
        <v>11</v>
      </c>
      <c r="B45" s="23" t="s">
        <v>10</v>
      </c>
      <c r="C45" s="27" t="s">
        <v>48</v>
      </c>
      <c r="D45" s="28">
        <f>SUM(D46)</f>
        <v>758000</v>
      </c>
      <c r="E45" s="58"/>
    </row>
    <row r="46" spans="1:5" s="70" customFormat="1" ht="15" x14ac:dyDescent="0.2">
      <c r="A46" s="59"/>
      <c r="B46" s="67"/>
      <c r="C46" s="68" t="s">
        <v>44</v>
      </c>
      <c r="D46" s="25">
        <v>758000</v>
      </c>
      <c r="E46" s="69"/>
    </row>
    <row r="47" spans="1:5" s="19" customFormat="1" x14ac:dyDescent="0.25">
      <c r="A47" s="22"/>
      <c r="B47" s="23"/>
      <c r="C47" s="27"/>
      <c r="D47" s="28"/>
      <c r="E47" s="58"/>
    </row>
    <row r="48" spans="1:5" s="19" customFormat="1" x14ac:dyDescent="0.25">
      <c r="A48" s="22">
        <v>12</v>
      </c>
      <c r="B48" s="23" t="s">
        <v>10</v>
      </c>
      <c r="C48" s="27" t="s">
        <v>49</v>
      </c>
      <c r="D48" s="28">
        <f>SUM(D49:D50)</f>
        <v>2960046.52</v>
      </c>
      <c r="E48" s="58"/>
    </row>
    <row r="49" spans="1:5" s="70" customFormat="1" ht="15" x14ac:dyDescent="0.2">
      <c r="A49" s="59"/>
      <c r="B49" s="67"/>
      <c r="C49" s="68" t="s">
        <v>45</v>
      </c>
      <c r="D49" s="25">
        <v>213831.52</v>
      </c>
      <c r="E49" s="69"/>
    </row>
    <row r="50" spans="1:5" s="70" customFormat="1" ht="15" x14ac:dyDescent="0.2">
      <c r="A50" s="59"/>
      <c r="B50" s="67"/>
      <c r="C50" s="68" t="s">
        <v>46</v>
      </c>
      <c r="D50" s="25">
        <v>2746215</v>
      </c>
      <c r="E50" s="69"/>
    </row>
    <row r="51" spans="1:5" s="19" customFormat="1" x14ac:dyDescent="0.25">
      <c r="A51" s="22"/>
      <c r="B51" s="23"/>
      <c r="C51" s="27"/>
      <c r="D51" s="28"/>
      <c r="E51" s="58"/>
    </row>
    <row r="52" spans="1:5" s="19" customFormat="1" x14ac:dyDescent="0.25">
      <c r="A52" s="22">
        <v>13</v>
      </c>
      <c r="B52" s="23" t="s">
        <v>10</v>
      </c>
      <c r="C52" s="27" t="s">
        <v>50</v>
      </c>
      <c r="D52" s="28">
        <f>SUM(D53)</f>
        <v>320000</v>
      </c>
      <c r="E52" s="58"/>
    </row>
    <row r="53" spans="1:5" s="70" customFormat="1" ht="15" x14ac:dyDescent="0.2">
      <c r="A53" s="59"/>
      <c r="B53" s="67"/>
      <c r="C53" s="68" t="s">
        <v>47</v>
      </c>
      <c r="D53" s="25">
        <v>320000</v>
      </c>
      <c r="E53" s="69"/>
    </row>
    <row r="54" spans="1:5" s="19" customFormat="1" x14ac:dyDescent="0.25">
      <c r="A54" s="22"/>
      <c r="B54" s="23"/>
      <c r="C54" s="27"/>
      <c r="D54" s="28"/>
      <c r="E54" s="58"/>
    </row>
    <row r="55" spans="1:5" s="19" customFormat="1" x14ac:dyDescent="0.25">
      <c r="A55" s="22">
        <v>14</v>
      </c>
      <c r="B55" s="23" t="s">
        <v>10</v>
      </c>
      <c r="C55" s="27" t="s">
        <v>51</v>
      </c>
      <c r="D55" s="28">
        <f>SUM(D56)</f>
        <v>70000</v>
      </c>
      <c r="E55" s="58"/>
    </row>
    <row r="56" spans="1:5" s="70" customFormat="1" ht="15" x14ac:dyDescent="0.2">
      <c r="A56" s="59"/>
      <c r="B56" s="67"/>
      <c r="C56" s="68" t="s">
        <v>52</v>
      </c>
      <c r="D56" s="25">
        <v>70000</v>
      </c>
      <c r="E56" s="69"/>
    </row>
    <row r="57" spans="1:5" s="19" customFormat="1" x14ac:dyDescent="0.25">
      <c r="A57" s="22"/>
      <c r="B57" s="23"/>
      <c r="D57" s="28"/>
      <c r="E57" s="58"/>
    </row>
    <row r="58" spans="1:5" s="19" customFormat="1" ht="31.5" x14ac:dyDescent="0.25">
      <c r="A58" s="22">
        <v>15</v>
      </c>
      <c r="B58" s="23" t="s">
        <v>10</v>
      </c>
      <c r="C58" s="27" t="s">
        <v>53</v>
      </c>
      <c r="D58" s="28">
        <v>700000</v>
      </c>
      <c r="E58" s="58"/>
    </row>
    <row r="59" spans="1:5" s="19" customFormat="1" x14ac:dyDescent="0.25">
      <c r="A59" s="22"/>
      <c r="B59" s="23"/>
      <c r="C59" s="27"/>
      <c r="D59" s="28"/>
      <c r="E59" s="58"/>
    </row>
    <row r="60" spans="1:5" s="19" customFormat="1" x14ac:dyDescent="0.25">
      <c r="A60" s="22">
        <v>16</v>
      </c>
      <c r="B60" s="23" t="s">
        <v>10</v>
      </c>
      <c r="C60" s="27" t="s">
        <v>54</v>
      </c>
      <c r="D60" s="28">
        <v>70000</v>
      </c>
      <c r="E60" s="62">
        <f>SUM(D45,D48,D52,D55,D58,D60)</f>
        <v>4878046.5199999996</v>
      </c>
    </row>
    <row r="61" spans="1:5" s="19" customFormat="1" x14ac:dyDescent="0.25">
      <c r="A61" s="22"/>
      <c r="B61" s="23"/>
      <c r="C61" s="27"/>
      <c r="D61" s="28"/>
      <c r="E61" s="58"/>
    </row>
    <row r="62" spans="1:5" s="19" customFormat="1" x14ac:dyDescent="0.25">
      <c r="A62" s="22">
        <v>17</v>
      </c>
      <c r="B62" s="23" t="s">
        <v>6</v>
      </c>
      <c r="C62" s="27" t="s">
        <v>55</v>
      </c>
      <c r="D62" s="28">
        <v>18925000</v>
      </c>
      <c r="E62" s="62"/>
    </row>
    <row r="63" spans="1:5" s="19" customFormat="1" x14ac:dyDescent="0.25">
      <c r="A63" s="22"/>
      <c r="B63" s="23"/>
      <c r="C63" s="68" t="s">
        <v>56</v>
      </c>
      <c r="D63" s="28"/>
      <c r="E63" s="58"/>
    </row>
    <row r="64" spans="1:5" s="19" customFormat="1" x14ac:dyDescent="0.25">
      <c r="A64" s="22"/>
      <c r="B64" s="23"/>
      <c r="C64" s="68"/>
      <c r="D64" s="28"/>
      <c r="E64" s="58"/>
    </row>
    <row r="65" spans="1:5" s="19" customFormat="1" x14ac:dyDescent="0.25">
      <c r="A65" s="22">
        <v>18</v>
      </c>
      <c r="B65" s="23" t="s">
        <v>6</v>
      </c>
      <c r="C65" s="27" t="s">
        <v>57</v>
      </c>
      <c r="D65" s="28">
        <v>4455100</v>
      </c>
      <c r="E65" s="62"/>
    </row>
    <row r="66" spans="1:5" s="19" customFormat="1" x14ac:dyDescent="0.25">
      <c r="A66" s="22"/>
      <c r="B66" s="23"/>
      <c r="C66" s="68"/>
      <c r="D66" s="28"/>
      <c r="E66" s="58"/>
    </row>
    <row r="67" spans="1:5" s="19" customFormat="1" x14ac:dyDescent="0.25">
      <c r="A67" s="22">
        <v>19</v>
      </c>
      <c r="B67" s="75" t="s">
        <v>7</v>
      </c>
      <c r="C67" s="81" t="s">
        <v>60</v>
      </c>
      <c r="D67" s="79">
        <f>SUM(D68:D76)</f>
        <v>23886771</v>
      </c>
      <c r="E67" s="58"/>
    </row>
    <row r="68" spans="1:5" s="70" customFormat="1" ht="30" x14ac:dyDescent="0.2">
      <c r="A68" s="59"/>
      <c r="B68" s="82"/>
      <c r="C68" s="83" t="s">
        <v>67</v>
      </c>
      <c r="D68" s="84">
        <v>2353450</v>
      </c>
      <c r="E68" s="69"/>
    </row>
    <row r="69" spans="1:5" s="70" customFormat="1" ht="30" x14ac:dyDescent="0.2">
      <c r="A69" s="59"/>
      <c r="B69" s="82"/>
      <c r="C69" s="83" t="s">
        <v>68</v>
      </c>
      <c r="D69" s="84">
        <v>3964908</v>
      </c>
      <c r="E69" s="69"/>
    </row>
    <row r="70" spans="1:5" s="70" customFormat="1" ht="30" x14ac:dyDescent="0.2">
      <c r="A70" s="59"/>
      <c r="B70" s="82"/>
      <c r="C70" s="83" t="s">
        <v>69</v>
      </c>
      <c r="D70" s="84">
        <v>1000000</v>
      </c>
      <c r="E70" s="69"/>
    </row>
    <row r="71" spans="1:5" s="70" customFormat="1" ht="30" x14ac:dyDescent="0.2">
      <c r="A71" s="59"/>
      <c r="B71" s="82"/>
      <c r="C71" s="83" t="s">
        <v>70</v>
      </c>
      <c r="D71" s="84">
        <v>1200000</v>
      </c>
      <c r="E71" s="69"/>
    </row>
    <row r="72" spans="1:5" s="70" customFormat="1" ht="15" x14ac:dyDescent="0.2">
      <c r="A72" s="59"/>
      <c r="B72" s="82"/>
      <c r="C72" s="83" t="s">
        <v>71</v>
      </c>
      <c r="D72" s="84">
        <v>2190000</v>
      </c>
      <c r="E72" s="69"/>
    </row>
    <row r="73" spans="1:5" s="70" customFormat="1" ht="15" x14ac:dyDescent="0.2">
      <c r="A73" s="59"/>
      <c r="B73" s="82"/>
      <c r="C73" s="83" t="s">
        <v>72</v>
      </c>
      <c r="D73" s="84">
        <v>1195096</v>
      </c>
      <c r="E73" s="69"/>
    </row>
    <row r="74" spans="1:5" s="70" customFormat="1" ht="30" x14ac:dyDescent="0.2">
      <c r="A74" s="59"/>
      <c r="B74" s="82"/>
      <c r="C74" s="83" t="s">
        <v>73</v>
      </c>
      <c r="D74" s="84">
        <v>923342</v>
      </c>
      <c r="E74" s="69"/>
    </row>
    <row r="75" spans="1:5" s="70" customFormat="1" ht="15" x14ac:dyDescent="0.2">
      <c r="A75" s="59"/>
      <c r="B75" s="82"/>
      <c r="C75" s="83" t="s">
        <v>74</v>
      </c>
      <c r="D75" s="84">
        <v>6605000</v>
      </c>
      <c r="E75" s="69"/>
    </row>
    <row r="76" spans="1:5" s="70" customFormat="1" ht="30" x14ac:dyDescent="0.2">
      <c r="A76" s="59"/>
      <c r="B76" s="82"/>
      <c r="C76" s="83" t="s">
        <v>75</v>
      </c>
      <c r="D76" s="84">
        <v>4454975</v>
      </c>
      <c r="E76" s="69"/>
    </row>
    <row r="77" spans="1:5" s="19" customFormat="1" x14ac:dyDescent="0.25">
      <c r="A77" s="22"/>
      <c r="B77" s="23"/>
      <c r="C77" s="68"/>
      <c r="D77" s="28"/>
      <c r="E77" s="58"/>
    </row>
    <row r="78" spans="1:5" s="19" customFormat="1" ht="31.5" x14ac:dyDescent="0.25">
      <c r="A78" s="22">
        <v>20</v>
      </c>
      <c r="B78" s="23" t="s">
        <v>7</v>
      </c>
      <c r="C78" s="27" t="s">
        <v>61</v>
      </c>
      <c r="D78" s="28">
        <v>80000</v>
      </c>
      <c r="E78" s="58"/>
    </row>
    <row r="79" spans="1:5" s="19" customFormat="1" x14ac:dyDescent="0.25">
      <c r="A79" s="22"/>
      <c r="B79" s="23"/>
      <c r="C79" s="68" t="s">
        <v>62</v>
      </c>
      <c r="D79" s="28"/>
      <c r="E79" s="58"/>
    </row>
    <row r="80" spans="1:5" s="19" customFormat="1" x14ac:dyDescent="0.25">
      <c r="A80" s="22"/>
      <c r="B80" s="23"/>
      <c r="C80" s="68"/>
      <c r="D80" s="28"/>
      <c r="E80" s="58"/>
    </row>
    <row r="81" spans="1:5" s="19" customFormat="1" x14ac:dyDescent="0.25">
      <c r="A81" s="22">
        <v>21</v>
      </c>
      <c r="B81" s="23" t="s">
        <v>63</v>
      </c>
      <c r="C81" s="27" t="s">
        <v>64</v>
      </c>
      <c r="D81" s="28">
        <f>SUM(D82:D83)</f>
        <v>1410000</v>
      </c>
      <c r="E81" s="58"/>
    </row>
    <row r="82" spans="1:5" s="19" customFormat="1" x14ac:dyDescent="0.25">
      <c r="A82" s="22"/>
      <c r="B82" s="23"/>
      <c r="C82" s="68" t="s">
        <v>65</v>
      </c>
      <c r="D82" s="25">
        <v>410000</v>
      </c>
      <c r="E82" s="58"/>
    </row>
    <row r="83" spans="1:5" s="19" customFormat="1" x14ac:dyDescent="0.25">
      <c r="A83" s="22"/>
      <c r="B83" s="23"/>
      <c r="C83" s="68" t="s">
        <v>66</v>
      </c>
      <c r="D83" s="25">
        <v>1000000</v>
      </c>
      <c r="E83" s="58"/>
    </row>
    <row r="84" spans="1:5" s="19" customFormat="1" x14ac:dyDescent="0.25">
      <c r="A84" s="22"/>
      <c r="B84" s="23"/>
      <c r="C84" s="68"/>
      <c r="D84" s="28"/>
      <c r="E84" s="58"/>
    </row>
    <row r="85" spans="1:5" s="19" customFormat="1" x14ac:dyDescent="0.25">
      <c r="A85" s="22">
        <v>22</v>
      </c>
      <c r="B85" s="23" t="s">
        <v>42</v>
      </c>
      <c r="C85" s="27" t="s">
        <v>43</v>
      </c>
      <c r="D85" s="28">
        <v>40000000</v>
      </c>
      <c r="E85" s="58"/>
    </row>
    <row r="86" spans="1:5" s="19" customFormat="1" x14ac:dyDescent="0.25">
      <c r="A86" s="22"/>
      <c r="B86" s="23"/>
      <c r="C86" s="68"/>
      <c r="D86" s="28"/>
      <c r="E86" s="58"/>
    </row>
    <row r="87" spans="1:5" s="19" customFormat="1" x14ac:dyDescent="0.25">
      <c r="A87" s="22">
        <v>23</v>
      </c>
      <c r="B87" s="23" t="s">
        <v>42</v>
      </c>
      <c r="C87" s="27" t="s">
        <v>58</v>
      </c>
      <c r="D87" s="28">
        <v>10000000</v>
      </c>
      <c r="E87" s="58"/>
    </row>
    <row r="88" spans="1:5" s="19" customFormat="1" x14ac:dyDescent="0.25">
      <c r="A88" s="22"/>
      <c r="B88" s="23"/>
      <c r="C88" s="68"/>
      <c r="D88" s="28"/>
      <c r="E88" s="58"/>
    </row>
    <row r="89" spans="1:5" s="19" customFormat="1" x14ac:dyDescent="0.25">
      <c r="A89" s="22">
        <v>24</v>
      </c>
      <c r="B89" s="23" t="s">
        <v>42</v>
      </c>
      <c r="C89" s="27" t="s">
        <v>59</v>
      </c>
      <c r="D89" s="28">
        <v>15000000</v>
      </c>
      <c r="E89" s="58"/>
    </row>
    <row r="90" spans="1:5" s="8" customFormat="1" x14ac:dyDescent="0.25">
      <c r="A90" s="46"/>
      <c r="B90" s="44"/>
      <c r="C90" s="47"/>
      <c r="D90" s="25"/>
      <c r="E90" s="21"/>
    </row>
    <row r="91" spans="1:5" s="19" customFormat="1" x14ac:dyDescent="0.25">
      <c r="A91" s="22">
        <v>25</v>
      </c>
      <c r="B91" s="23" t="s">
        <v>6</v>
      </c>
      <c r="C91" s="27" t="s">
        <v>76</v>
      </c>
      <c r="D91" s="28">
        <v>36965363</v>
      </c>
      <c r="E91" s="58"/>
    </row>
    <row r="92" spans="1:5" s="19" customFormat="1" x14ac:dyDescent="0.25">
      <c r="A92" s="22"/>
      <c r="B92" s="23"/>
      <c r="C92" s="27"/>
      <c r="D92" s="28"/>
      <c r="E92" s="58"/>
    </row>
    <row r="93" spans="1:5" s="19" customFormat="1" x14ac:dyDescent="0.25">
      <c r="A93" s="22">
        <v>26</v>
      </c>
      <c r="B93" s="23" t="s">
        <v>9</v>
      </c>
      <c r="C93" s="27" t="s">
        <v>77</v>
      </c>
      <c r="D93" s="28">
        <v>7000000</v>
      </c>
      <c r="E93" s="58"/>
    </row>
    <row r="94" spans="1:5" s="19" customFormat="1" x14ac:dyDescent="0.25">
      <c r="A94" s="22"/>
      <c r="B94" s="23"/>
      <c r="C94" s="24" t="s">
        <v>78</v>
      </c>
      <c r="D94" s="28"/>
      <c r="E94" s="58"/>
    </row>
    <row r="95" spans="1:5" s="8" customFormat="1" x14ac:dyDescent="0.25">
      <c r="A95" s="46"/>
      <c r="B95" s="44"/>
      <c r="C95" s="47"/>
      <c r="D95" s="48"/>
      <c r="E95" s="21"/>
    </row>
    <row r="96" spans="1:5" s="51" customFormat="1" ht="21" customHeight="1" thickBot="1" x14ac:dyDescent="0.3">
      <c r="A96" s="71" t="s">
        <v>3</v>
      </c>
      <c r="B96" s="50"/>
      <c r="C96" s="49"/>
      <c r="D96" s="78">
        <f>SUM(D62,D60,D58,D55,D52,D48,D45,D43,D41,D39,D36,D29,D26,D22,D19,D15,D10,D65,D85,D87,D89,D67,D78,D81,D91,D93)</f>
        <v>529804939.17000002</v>
      </c>
      <c r="E96" s="34"/>
    </row>
    <row r="97" spans="3:3" ht="16.5" thickTop="1" x14ac:dyDescent="0.25"/>
    <row r="98" spans="3:3" x14ac:dyDescent="0.25">
      <c r="C98" s="56"/>
    </row>
    <row r="99" spans="3:3" x14ac:dyDescent="0.25">
      <c r="C99" s="56"/>
    </row>
    <row r="100" spans="3:3" x14ac:dyDescent="0.25">
      <c r="C100" s="56"/>
    </row>
  </sheetData>
  <mergeCells count="1">
    <mergeCell ref="A8:B8"/>
  </mergeCells>
  <pageMargins left="0.70866141732283472" right="0.70866141732283472" top="0.78740157480314965" bottom="0.78740157480314965" header="0.31496062992125984" footer="0.31496062992125984"/>
  <pageSetup paperSize="9" scale="65" firstPageNumber="63" orientation="portrait" useFirstPageNumber="1" r:id="rId1"/>
  <headerFooter>
    <oddFooter>&amp;L&amp;"-,Kurzíva"Zastupitelstvo Olomouckého kraje 23. 6. 2025
5.2. - Rozpočet Olomouckého kraje 2024 - závěrečný účet
Příloha č. 12: Zůstatek na bankovních účtech Olomouckého kraje k 31.12.2024 a finanční vypořádání&amp;R&amp;"-,Kurzíva"Strana &amp;P (celkem 282)</oddFooter>
  </headerFooter>
  <rowBreaks count="1" manualBreakCount="1">
    <brk id="61" max="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přebytek</vt:lpstr>
      <vt:lpstr>přebytek!Oblast_tisku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Vítková Petra</cp:lastModifiedBy>
  <cp:lastPrinted>2025-06-02T14:10:50Z</cp:lastPrinted>
  <dcterms:created xsi:type="dcterms:W3CDTF">2018-01-22T12:45:24Z</dcterms:created>
  <dcterms:modified xsi:type="dcterms:W3CDTF">2025-06-02T14:10:53Z</dcterms:modified>
</cp:coreProperties>
</file>