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7" r:id="rId2"/>
    <sheet name="Příloha č. 3" sheetId="8" r:id="rId3"/>
    <sheet name="Příloha č. 4" sheetId="9" r:id="rId4"/>
    <sheet name="Příloha č. 5" sheetId="10" r:id="rId5"/>
    <sheet name="Příloha č. 6" sheetId="4" r:id="rId6"/>
    <sheet name="Příloha č. 7" sheetId="6" r:id="rId7"/>
    <sheet name="Příloha  č. 8" sheetId="5" r:id="rId8"/>
  </sheets>
  <definedNames>
    <definedName name="_xlnm.Print_Area" localSheetId="0">'Příloha č. 1'!$A$1:$E$779</definedName>
    <definedName name="_xlnm.Print_Area" localSheetId="1">'Příloha č. 2'!$A$1:$E$944</definedName>
    <definedName name="_xlnm.Print_Area" localSheetId="2">'Příloha č. 3'!$A$1:$E$189</definedName>
    <definedName name="_xlnm.Print_Area" localSheetId="3">'Příloha č. 4'!$A$1:$E$1028</definedName>
    <definedName name="_xlnm.Print_Area" localSheetId="4">'Příloha č. 5'!$A$1:$E$973</definedName>
    <definedName name="_xlnm.Print_Area" localSheetId="5">'Příloha č. 6'!$A$1:$E$39</definedName>
    <definedName name="_xlnm.Print_Area" localSheetId="6">'Příloha č. 7'!$A$1:$E$129</definedName>
  </definedNames>
  <calcPr calcId="145621"/>
</workbook>
</file>

<file path=xl/calcChain.xml><?xml version="1.0" encoding="utf-8"?>
<calcChain xmlns="http://schemas.openxmlformats.org/spreadsheetml/2006/main">
  <c r="C57" i="5" l="1"/>
  <c r="B57" i="5"/>
  <c r="B52" i="5"/>
  <c r="B60" i="5" s="1"/>
  <c r="B50" i="5"/>
  <c r="C45" i="5"/>
  <c r="C44" i="5"/>
  <c r="C34" i="5"/>
  <c r="C50" i="5" s="1"/>
  <c r="C52" i="5" s="1"/>
  <c r="C60" i="5" s="1"/>
  <c r="C32" i="5"/>
  <c r="B29" i="5"/>
  <c r="B59" i="5" s="1"/>
  <c r="B27" i="5"/>
  <c r="C26" i="5"/>
  <c r="C25" i="5"/>
  <c r="C21" i="5"/>
  <c r="C20" i="5"/>
  <c r="C19" i="5"/>
  <c r="C18" i="5"/>
  <c r="C12" i="5"/>
  <c r="C27" i="5" s="1"/>
  <c r="C29" i="5" s="1"/>
  <c r="C59" i="5" s="1"/>
  <c r="C8" i="5"/>
  <c r="C7" i="5"/>
  <c r="E128" i="6"/>
  <c r="E121" i="6"/>
  <c r="E97" i="6"/>
  <c r="E90" i="6"/>
  <c r="E74" i="6"/>
  <c r="E67" i="6"/>
  <c r="E46" i="6"/>
  <c r="E39" i="6"/>
  <c r="E21" i="6"/>
  <c r="E14" i="6"/>
  <c r="E972" i="10"/>
  <c r="E964" i="10"/>
  <c r="E943" i="10"/>
  <c r="E935" i="10"/>
  <c r="E915" i="10"/>
  <c r="E908" i="10"/>
  <c r="E890" i="10"/>
  <c r="E889" i="10"/>
  <c r="E892" i="10" s="1"/>
  <c r="E878" i="10"/>
  <c r="E852" i="10"/>
  <c r="E851" i="10"/>
  <c r="E850" i="10"/>
  <c r="E820" i="10"/>
  <c r="E819" i="10"/>
  <c r="E802" i="10"/>
  <c r="E780" i="10"/>
  <c r="E763" i="10"/>
  <c r="E744" i="10"/>
  <c r="E719" i="10"/>
  <c r="E701" i="10"/>
  <c r="E693" i="10"/>
  <c r="E686" i="10"/>
  <c r="E658" i="10"/>
  <c r="E651" i="10"/>
  <c r="E643" i="10"/>
  <c r="E621" i="10"/>
  <c r="E614" i="10"/>
  <c r="E606" i="10"/>
  <c r="E586" i="10"/>
  <c r="E579" i="10"/>
  <c r="E560" i="10"/>
  <c r="E553" i="10"/>
  <c r="E534" i="10"/>
  <c r="E527" i="10"/>
  <c r="E507" i="10"/>
  <c r="E499" i="10"/>
  <c r="E481" i="10"/>
  <c r="E474" i="10"/>
  <c r="E456" i="10"/>
  <c r="E449" i="10"/>
  <c r="E430" i="10"/>
  <c r="E423" i="10"/>
  <c r="E416" i="10"/>
  <c r="E409" i="10"/>
  <c r="E386" i="10"/>
  <c r="E379" i="10"/>
  <c r="E363" i="10"/>
  <c r="E356" i="10"/>
  <c r="E337" i="10"/>
  <c r="E330" i="10"/>
  <c r="E311" i="10"/>
  <c r="E304" i="10"/>
  <c r="E285" i="10"/>
  <c r="E278" i="10"/>
  <c r="E259" i="10"/>
  <c r="E252" i="10"/>
  <c r="E233" i="10"/>
  <c r="E226" i="10"/>
  <c r="E205" i="10"/>
  <c r="E198" i="10"/>
  <c r="E180" i="10"/>
  <c r="E173" i="10"/>
  <c r="E155" i="10"/>
  <c r="E148" i="10"/>
  <c r="E129" i="10"/>
  <c r="E122" i="10"/>
  <c r="E103" i="10"/>
  <c r="E96" i="10"/>
  <c r="E77" i="10"/>
  <c r="E70" i="10"/>
  <c r="E50" i="10"/>
  <c r="E43" i="10"/>
  <c r="E24" i="10"/>
  <c r="E17" i="10"/>
  <c r="E821" i="10" l="1"/>
  <c r="E853" i="10"/>
  <c r="E1026" i="9"/>
  <c r="E1025" i="9"/>
  <c r="E1027" i="9" s="1"/>
  <c r="E1018" i="9"/>
  <c r="E1013" i="9"/>
  <c r="E1014" i="9" s="1"/>
  <c r="E964" i="9"/>
  <c r="E944" i="9"/>
  <c r="E943" i="9"/>
  <c r="E942" i="9"/>
  <c r="E922" i="9"/>
  <c r="E921" i="9"/>
  <c r="E919" i="9"/>
  <c r="E917" i="9"/>
  <c r="E902" i="9"/>
  <c r="E878" i="9"/>
  <c r="E857" i="9"/>
  <c r="E856" i="9"/>
  <c r="E858" i="9" s="1"/>
  <c r="E839" i="9"/>
  <c r="E830" i="9"/>
  <c r="E811" i="9"/>
  <c r="E804" i="9"/>
  <c r="E787" i="9"/>
  <c r="E780" i="9"/>
  <c r="E762" i="9"/>
  <c r="E754" i="9"/>
  <c r="E755" i="9" s="1"/>
  <c r="E734" i="9"/>
  <c r="E728" i="9"/>
  <c r="E708" i="9"/>
  <c r="E709" i="9" s="1"/>
  <c r="E701" i="9"/>
  <c r="E702" i="9" s="1"/>
  <c r="E695" i="9"/>
  <c r="E672" i="9"/>
  <c r="E665" i="9"/>
  <c r="E923" i="9" l="1"/>
  <c r="E38" i="4"/>
  <c r="E30" i="4"/>
  <c r="E22" i="4"/>
  <c r="E14" i="4"/>
  <c r="E648" i="9"/>
  <c r="E641" i="9"/>
  <c r="E621" i="9"/>
  <c r="E614" i="9"/>
  <c r="E596" i="9"/>
  <c r="E589" i="9"/>
  <c r="E562" i="9"/>
  <c r="E555" i="9"/>
  <c r="E536" i="9"/>
  <c r="E528" i="9"/>
  <c r="E519" i="9"/>
  <c r="E512" i="9"/>
  <c r="E494" i="9"/>
  <c r="E485" i="9"/>
  <c r="E486" i="9" s="1"/>
  <c r="E477" i="9"/>
  <c r="E475" i="9"/>
  <c r="E461" i="9"/>
  <c r="E462" i="9" s="1"/>
  <c r="E460" i="9"/>
  <c r="E441" i="9"/>
  <c r="E434" i="9"/>
  <c r="E406" i="9"/>
  <c r="E399" i="9"/>
  <c r="E379" i="9"/>
  <c r="E372" i="9"/>
  <c r="E346" i="9"/>
  <c r="E339" i="9"/>
  <c r="E319" i="9"/>
  <c r="E311" i="9"/>
  <c r="E291" i="9"/>
  <c r="E284" i="9"/>
  <c r="E266" i="9"/>
  <c r="E258" i="9"/>
  <c r="E240" i="9"/>
  <c r="E233" i="9"/>
  <c r="E215" i="9"/>
  <c r="E203" i="9"/>
  <c r="E185" i="9"/>
  <c r="E175" i="9"/>
  <c r="E151" i="9"/>
  <c r="E144" i="9"/>
  <c r="E127" i="9"/>
  <c r="E120" i="9"/>
  <c r="E100" i="9"/>
  <c r="E93" i="9"/>
  <c r="E77" i="9"/>
  <c r="E69" i="9"/>
  <c r="E46" i="9"/>
  <c r="E39" i="9"/>
  <c r="E23" i="9"/>
  <c r="E15" i="9"/>
  <c r="E187" i="8"/>
  <c r="E170" i="8"/>
  <c r="E163" i="8"/>
  <c r="E144" i="8"/>
  <c r="E137" i="8"/>
  <c r="E118" i="8"/>
  <c r="E111" i="8"/>
  <c r="E101" i="8"/>
  <c r="E81" i="8"/>
  <c r="E72" i="8"/>
  <c r="E73" i="8" s="1"/>
  <c r="E48" i="8"/>
  <c r="E40" i="8"/>
  <c r="E22" i="8"/>
  <c r="E15" i="8"/>
  <c r="E943" i="7"/>
  <c r="E935" i="7"/>
  <c r="E917" i="7"/>
  <c r="E909" i="7"/>
  <c r="E891" i="7"/>
  <c r="E884" i="7"/>
  <c r="E868" i="7"/>
  <c r="E861" i="7"/>
  <c r="E845" i="7"/>
  <c r="E844" i="7"/>
  <c r="E838" i="7"/>
  <c r="E830" i="7"/>
  <c r="E805" i="7"/>
  <c r="E798" i="7"/>
  <c r="E779" i="7"/>
  <c r="E772" i="7"/>
  <c r="E753" i="7"/>
  <c r="E746" i="7"/>
  <c r="E723" i="7"/>
  <c r="E705" i="7"/>
  <c r="E698" i="7"/>
  <c r="E675" i="7"/>
  <c r="E658" i="7"/>
  <c r="E651" i="7"/>
  <c r="E632" i="7"/>
  <c r="E631" i="7"/>
  <c r="E630" i="7"/>
  <c r="E610" i="7"/>
  <c r="E609" i="7"/>
  <c r="E611" i="7" s="1"/>
  <c r="E591" i="7"/>
  <c r="E590" i="7"/>
  <c r="E589" i="7"/>
  <c r="E588" i="7"/>
  <c r="E592" i="7" s="1"/>
  <c r="E562" i="7"/>
  <c r="E543" i="7"/>
  <c r="E536" i="7"/>
  <c r="E515" i="7"/>
  <c r="E496" i="7"/>
  <c r="E476" i="7"/>
  <c r="E455" i="7"/>
  <c r="E448" i="7"/>
  <c r="E430" i="7"/>
  <c r="E423" i="7"/>
  <c r="E397" i="7"/>
  <c r="E390" i="7"/>
  <c r="E371" i="7"/>
  <c r="E363" i="7"/>
  <c r="E362" i="7"/>
  <c r="E356" i="7"/>
  <c r="E349" i="7"/>
  <c r="E326" i="7"/>
  <c r="E319" i="7"/>
  <c r="E300" i="7"/>
  <c r="E292" i="7"/>
  <c r="E273" i="7"/>
  <c r="E272" i="7"/>
  <c r="E266" i="7"/>
  <c r="E259" i="7"/>
  <c r="E252" i="7"/>
  <c r="E231" i="7"/>
  <c r="E224" i="7"/>
  <c r="E207" i="7"/>
  <c r="E200" i="7"/>
  <c r="E181" i="7"/>
  <c r="E174" i="7"/>
  <c r="E153" i="7"/>
  <c r="E146" i="7"/>
  <c r="E127" i="7"/>
  <c r="E120" i="7"/>
  <c r="E100" i="7"/>
  <c r="E93" i="7"/>
  <c r="E76" i="7"/>
  <c r="E68" i="7"/>
  <c r="E50" i="7"/>
  <c r="E35" i="7"/>
  <c r="E14" i="7"/>
  <c r="E777" i="1"/>
  <c r="E776" i="1"/>
  <c r="E778" i="1" s="1"/>
  <c r="E775" i="1"/>
  <c r="E769" i="1"/>
  <c r="E762" i="1"/>
  <c r="E755" i="1"/>
  <c r="E753" i="1"/>
  <c r="E743" i="1"/>
  <c r="E735" i="1"/>
  <c r="E728" i="1"/>
  <c r="E727" i="1"/>
  <c r="E726" i="1"/>
  <c r="E723" i="1"/>
  <c r="E716" i="1"/>
  <c r="E709" i="1"/>
  <c r="E696" i="1"/>
  <c r="E688" i="1"/>
  <c r="E682" i="1"/>
  <c r="E675" i="1"/>
  <c r="E668" i="1"/>
  <c r="E661" i="1"/>
  <c r="E654" i="1"/>
  <c r="E645" i="1"/>
  <c r="E647" i="1" s="1"/>
  <c r="E636" i="1"/>
  <c r="E638" i="1" s="1"/>
  <c r="E630" i="1"/>
  <c r="E620" i="1"/>
  <c r="E622" i="1" s="1"/>
  <c r="E614" i="1"/>
  <c r="E604" i="1"/>
  <c r="E607" i="1" s="1"/>
  <c r="E598" i="1"/>
  <c r="E589" i="1"/>
  <c r="E579" i="1"/>
  <c r="E578" i="1"/>
  <c r="E580" i="1" s="1"/>
  <c r="E571" i="1"/>
  <c r="E562" i="1"/>
  <c r="E564" i="1" s="1"/>
  <c r="E544" i="1"/>
  <c r="E537" i="1"/>
  <c r="E515" i="1"/>
  <c r="E516" i="1" s="1"/>
  <c r="E508" i="1"/>
  <c r="E509" i="1" s="1"/>
  <c r="E502" i="1"/>
  <c r="E482" i="1"/>
  <c r="E475" i="1"/>
  <c r="E452" i="1"/>
  <c r="E449" i="1"/>
  <c r="E443" i="1"/>
  <c r="E424" i="1"/>
  <c r="E404" i="1"/>
  <c r="E380" i="1"/>
  <c r="E361" i="1"/>
  <c r="E354" i="1"/>
  <c r="E337" i="1"/>
  <c r="E330" i="1"/>
  <c r="E300" i="1"/>
  <c r="E299" i="1"/>
  <c r="E302" i="1" s="1"/>
  <c r="E289" i="1"/>
  <c r="E281" i="1"/>
  <c r="E280" i="1"/>
  <c r="E279" i="1"/>
  <c r="E277" i="1"/>
  <c r="E282" i="1" s="1"/>
  <c r="E270" i="1"/>
  <c r="E259" i="1"/>
  <c r="E251" i="1"/>
  <c r="E232" i="1"/>
  <c r="E225" i="1"/>
  <c r="E205" i="1"/>
  <c r="E198" i="1"/>
  <c r="E181" i="1"/>
  <c r="E173" i="1"/>
  <c r="E155" i="1"/>
  <c r="E148" i="1"/>
  <c r="E128" i="1"/>
  <c r="E121" i="1"/>
  <c r="E101" i="1"/>
  <c r="E93" i="1"/>
  <c r="E75" i="1"/>
  <c r="E68" i="1"/>
  <c r="E47" i="1"/>
  <c r="E40" i="1"/>
  <c r="E23" i="1"/>
  <c r="E16" i="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348+12192 daňové přiznání</t>
        </r>
      </text>
    </comment>
    <comment ref="C7" authorId="0">
      <text>
        <r>
          <rPr>
            <b/>
            <sz val="8"/>
            <color indexed="81"/>
            <rFont val="Tahoma"/>
            <family val="2"/>
            <charset val="238"/>
          </rPr>
          <t>Navrátilová Lenka:</t>
        </r>
        <r>
          <rPr>
            <sz val="8"/>
            <color indexed="81"/>
            <rFont val="Tahoma"/>
            <family val="2"/>
            <charset val="238"/>
          </rPr>
          <t xml:space="preserve">
81+153
51+750
149+32
162+36
211+1556
221+4915 poj D
301+16 poj z
311+53 poj kř
321+107
349+252 náhrady od krajů
419+4000 od měst do investic
489+376 likvidace Letiště Přerov
490+3367 dar ČOV</t>
        </r>
      </text>
    </comment>
    <comment ref="C8" authorId="0">
      <text>
        <r>
          <rPr>
            <b/>
            <sz val="8"/>
            <color indexed="81"/>
            <rFont val="Tahoma"/>
            <family val="2"/>
            <charset val="238"/>
          </rPr>
          <t>Navrátilová Lenka:</t>
        </r>
        <r>
          <rPr>
            <sz val="8"/>
            <color indexed="81"/>
            <rFont val="Tahoma"/>
            <family val="2"/>
            <charset val="238"/>
          </rPr>
          <t xml:space="preserve">
487+75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
</t>
        </r>
      </text>
    </comment>
    <comment ref="C12" authorId="0">
      <text>
        <r>
          <rPr>
            <b/>
            <sz val="8"/>
            <color indexed="81"/>
            <rFont val="Tahoma"/>
            <family val="2"/>
            <charset val="238"/>
          </rPr>
          <t>Navrátilová Lenka:</t>
        </r>
        <r>
          <rPr>
            <sz val="8"/>
            <color indexed="81"/>
            <rFont val="Tahoma"/>
            <family val="2"/>
            <charset val="238"/>
          </rPr>
          <t xml:space="preserve">
91+75
119+517
242+146
350+442
352+3557
414+1545
484+174
</t>
        </r>
      </text>
    </comment>
    <comment ref="C13"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14" authorId="0">
      <text>
        <r>
          <rPr>
            <b/>
            <sz val="8"/>
            <color indexed="81"/>
            <rFont val="Tahoma"/>
            <family val="2"/>
            <charset val="238"/>
          </rPr>
          <t>Navrátilová Lenka:</t>
        </r>
        <r>
          <rPr>
            <sz val="8"/>
            <color indexed="81"/>
            <rFont val="Tahoma"/>
            <family val="2"/>
            <charset val="238"/>
          </rPr>
          <t xml:space="preserve">
217+6
243+251
276+40
298+49
315+50
316+32
418+16
</t>
        </r>
      </text>
    </comment>
    <comment ref="C15" authorId="0">
      <text>
        <r>
          <rPr>
            <b/>
            <sz val="8"/>
            <color indexed="81"/>
            <rFont val="Tahoma"/>
            <family val="2"/>
            <charset val="238"/>
          </rPr>
          <t>Navrátilová Lenka:</t>
        </r>
        <r>
          <rPr>
            <sz val="8"/>
            <color indexed="81"/>
            <rFont val="Tahoma"/>
            <family val="2"/>
            <charset val="238"/>
          </rPr>
          <t xml:space="preserve">
292+99699 SFDI
449+218434
</t>
        </r>
      </text>
    </comment>
    <comment ref="C16" authorId="0">
      <text>
        <r>
          <rPr>
            <b/>
            <sz val="8"/>
            <color indexed="81"/>
            <rFont val="Tahoma"/>
            <family val="2"/>
            <charset val="238"/>
          </rPr>
          <t>Navrátilová Lenka:</t>
        </r>
        <r>
          <rPr>
            <sz val="8"/>
            <color indexed="81"/>
            <rFont val="Tahoma"/>
            <family val="2"/>
            <charset val="238"/>
          </rPr>
          <t xml:space="preserve">
325+20
351+54
396+38
</t>
        </r>
      </text>
    </comment>
    <comment ref="C17" authorId="0">
      <text>
        <r>
          <rPr>
            <b/>
            <sz val="8"/>
            <color indexed="81"/>
            <rFont val="Tahoma"/>
            <family val="2"/>
            <charset val="238"/>
          </rPr>
          <t>Navrátilová Lenka:</t>
        </r>
        <r>
          <rPr>
            <sz val="8"/>
            <color indexed="81"/>
            <rFont val="Tahoma"/>
            <family val="2"/>
            <charset val="238"/>
          </rPr>
          <t xml:space="preserve">
90+5914
132+15
259+442
310+15
</t>
        </r>
      </text>
    </comment>
    <comment ref="C18"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198+3433
199+13000
200+11900
205+23000
218+2642
219+26207
220+4307
222+44733
246+6666
289+20158
300+769
326+7686
327+6850
328+8582
329+12743
330+9898
331+1202
354+720
376+10000
377+3104
394+46048
398+10332
399+12379
401+3825
420+3464
421+1033
422+9654
423+14000
451+2064
452+1396
453+876
454+1481
455+2309
456+2608
457+3269
458+3087
459+3294
460+6346
461+1687
462+2208
463+515
464+4791
473-118
474-1107
</t>
        </r>
      </text>
    </comment>
    <comment ref="C19" authorId="0">
      <text>
        <r>
          <rPr>
            <b/>
            <sz val="8"/>
            <color indexed="81"/>
            <rFont val="Tahoma"/>
            <family val="2"/>
            <charset val="238"/>
          </rPr>
          <t>Navrátilová Lenka:</t>
        </r>
        <r>
          <rPr>
            <sz val="8"/>
            <color indexed="81"/>
            <rFont val="Tahoma"/>
            <family val="2"/>
            <charset val="238"/>
          </rPr>
          <t xml:space="preserve">
179+477
290+261
488+361
</t>
        </r>
      </text>
    </comment>
    <comment ref="C20"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182+239
183+48
184+2975
185+537
194+20587
212+2009
213+503
247+421
253+1574
256+1
258+15
260+2155
272+12
273+1355
274+451
275+526
277+19
287+28
288+2361
296+740
299+611
308+445
353+1042
372+12466
404+133
409+512
413+7726
415+24
424+3410
425+8594
426+20
427+4341
428+128
429+1265
430+887
485+5711
486-89
</t>
        </r>
      </text>
    </comment>
    <comment ref="C21" authorId="0">
      <text>
        <r>
          <rPr>
            <b/>
            <sz val="8"/>
            <color indexed="81"/>
            <rFont val="Tahoma"/>
            <family val="2"/>
            <charset val="238"/>
          </rPr>
          <t>Navrátilová Lenka:</t>
        </r>
        <r>
          <rPr>
            <sz val="8"/>
            <color indexed="81"/>
            <rFont val="Tahoma"/>
            <family val="2"/>
            <charset val="238"/>
          </rPr>
          <t xml:space="preserve">
142+960 z IF do investic
164+27 d na omp
249+2200 d na omp
379+500 z IF do investic
465+3367 š do rez</t>
        </r>
      </text>
    </comment>
    <comment ref="C22" authorId="0">
      <text>
        <r>
          <rPr>
            <b/>
            <sz val="8"/>
            <color indexed="81"/>
            <rFont val="Tahoma"/>
            <family val="2"/>
            <charset val="238"/>
          </rPr>
          <t>Navrátilová Lenka:</t>
        </r>
        <r>
          <rPr>
            <sz val="8"/>
            <color indexed="81"/>
            <rFont val="Tahoma"/>
            <family val="2"/>
            <charset val="238"/>
          </rPr>
          <t xml:space="preserve">
365+1360 přebytek
448+90 mzdy
</t>
        </r>
      </text>
    </comment>
    <comment ref="C23" authorId="0">
      <text>
        <r>
          <rPr>
            <b/>
            <sz val="8"/>
            <color indexed="81"/>
            <rFont val="Tahoma"/>
            <family val="2"/>
            <charset val="238"/>
          </rPr>
          <t>Navrátilová Lenka:</t>
        </r>
        <r>
          <rPr>
            <sz val="8"/>
            <color indexed="81"/>
            <rFont val="Tahoma"/>
            <family val="2"/>
            <charset val="238"/>
          </rPr>
          <t xml:space="preserve">
366+6591 přebytek
</t>
        </r>
      </text>
    </comment>
    <comment ref="C24" authorId="0">
      <text>
        <r>
          <rPr>
            <b/>
            <sz val="8"/>
            <color indexed="81"/>
            <rFont val="Tahoma"/>
            <family val="2"/>
            <charset val="238"/>
          </rPr>
          <t>Navrátilová Lenka:</t>
        </r>
        <r>
          <rPr>
            <sz val="8"/>
            <color indexed="81"/>
            <rFont val="Tahoma"/>
            <family val="2"/>
            <charset val="238"/>
          </rPr>
          <t xml:space="preserve">
52+1176 mzdy
53+78 mzdy 60002100874</t>
        </r>
      </text>
    </comment>
    <comment ref="C25" authorId="0">
      <text>
        <r>
          <rPr>
            <b/>
            <sz val="8"/>
            <color indexed="81"/>
            <rFont val="Tahoma"/>
            <family val="2"/>
            <charset val="238"/>
          </rPr>
          <t>Navrátilová Lenka:</t>
        </r>
        <r>
          <rPr>
            <sz val="8"/>
            <color indexed="81"/>
            <rFont val="Tahoma"/>
            <family val="2"/>
            <charset val="238"/>
          </rPr>
          <t xml:space="preserve">
491+7249
</t>
        </r>
      </text>
    </comment>
    <comment ref="C26" authorId="0">
      <text>
        <r>
          <rPr>
            <b/>
            <sz val="8"/>
            <color indexed="81"/>
            <rFont val="Tahoma"/>
            <family val="2"/>
            <charset val="238"/>
          </rPr>
          <t>Navrátilová Lenka:</t>
        </r>
        <r>
          <rPr>
            <sz val="8"/>
            <color indexed="81"/>
            <rFont val="Tahoma"/>
            <family val="2"/>
            <charset val="238"/>
          </rPr>
          <t xml:space="preserve">
54+4 Ilona
57+56 Ilona hasiči
80+43 školáci
103+33 školáci
261+56 školáci
320+26 školáci
323+396 školáci
369+10505 přebytek FV
400+1 školáci
491+2850 oth</t>
        </r>
      </text>
    </comment>
    <comment ref="C32" authorId="0">
      <text>
        <r>
          <rPr>
            <b/>
            <sz val="8"/>
            <color indexed="81"/>
            <rFont val="Tahoma"/>
            <family val="2"/>
            <charset val="238"/>
          </rPr>
          <t>Navrátilová Lenka:</t>
        </r>
        <r>
          <rPr>
            <sz val="8"/>
            <color indexed="81"/>
            <rFont val="Tahoma"/>
            <family val="2"/>
            <charset val="238"/>
          </rPr>
          <t xml:space="preserve">
52+1176 mzdy
81+153
51+750
133+34
134+3 (doplněno k 128/15)
149+32
151+2036
152+12370
153+1695
154+5504
160+73
162+36
164+27 d na omp
179+477
198+3433
211+1556
249+2200 d na omp
290+261
301+16 poj z
311+53 poj kř
321+107
348+12192 daňové přiznání
349+252 náhrady od krajů
354+720
369+273821 přebytek
377+3104
401-51 převod na položku 8114
465+3367 š do rez
487+75
488+361
489+376 likvidace Letiště Přerov
490+3367 dar ČOV
491+7249
491+2850</t>
        </r>
      </text>
    </comment>
    <comment ref="C33"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t>
        </r>
      </text>
    </comment>
    <comment ref="C34" authorId="0">
      <text>
        <r>
          <rPr>
            <b/>
            <sz val="8"/>
            <color indexed="81"/>
            <rFont val="Tahoma"/>
            <family val="2"/>
            <charset val="238"/>
          </rPr>
          <t>Navrátilová Lenka:</t>
        </r>
        <r>
          <rPr>
            <sz val="8"/>
            <color indexed="81"/>
            <rFont val="Tahoma"/>
            <family val="2"/>
            <charset val="238"/>
          </rPr>
          <t xml:space="preserve">
91+75
119+517
242+146
350+442
352+3557
414+1545
484+174
</t>
        </r>
      </text>
    </comment>
    <comment ref="C35"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36" authorId="0">
      <text>
        <r>
          <rPr>
            <b/>
            <sz val="8"/>
            <color indexed="81"/>
            <rFont val="Tahoma"/>
            <family val="2"/>
            <charset val="238"/>
          </rPr>
          <t>Navrátilová Lenka:</t>
        </r>
        <r>
          <rPr>
            <sz val="8"/>
            <color indexed="81"/>
            <rFont val="Tahoma"/>
            <family val="2"/>
            <charset val="238"/>
          </rPr>
          <t xml:space="preserve">
217+6
243+251
276+40
298+49
315+50
316+32
418+16</t>
        </r>
      </text>
    </comment>
    <comment ref="C37" authorId="0">
      <text>
        <r>
          <rPr>
            <b/>
            <sz val="8"/>
            <color indexed="81"/>
            <rFont val="Tahoma"/>
            <family val="2"/>
            <charset val="238"/>
          </rPr>
          <t>Navrátilová Lenka:</t>
        </r>
        <r>
          <rPr>
            <sz val="8"/>
            <color indexed="81"/>
            <rFont val="Tahoma"/>
            <family val="2"/>
            <charset val="238"/>
          </rPr>
          <t xml:space="preserve">
292+99699 SFDI
449+218434
</t>
        </r>
      </text>
    </comment>
    <comment ref="C38" authorId="0">
      <text>
        <r>
          <rPr>
            <b/>
            <sz val="8"/>
            <color indexed="81"/>
            <rFont val="Tahoma"/>
            <family val="2"/>
            <charset val="238"/>
          </rPr>
          <t>Navrátilová Lenka:</t>
        </r>
        <r>
          <rPr>
            <sz val="8"/>
            <color indexed="81"/>
            <rFont val="Tahoma"/>
            <family val="2"/>
            <charset val="238"/>
          </rPr>
          <t xml:space="preserve">
325+20
351+54
396+38</t>
        </r>
      </text>
    </comment>
    <comment ref="C39" authorId="0">
      <text>
        <r>
          <rPr>
            <b/>
            <sz val="8"/>
            <color indexed="81"/>
            <rFont val="Tahoma"/>
            <family val="2"/>
            <charset val="238"/>
          </rPr>
          <t>Navrátilová Lenka:</t>
        </r>
        <r>
          <rPr>
            <sz val="8"/>
            <color indexed="81"/>
            <rFont val="Tahoma"/>
            <family val="2"/>
            <charset val="238"/>
          </rPr>
          <t xml:space="preserve">
90+5914
132+15
259+442
310+15
</t>
        </r>
      </text>
    </comment>
    <comment ref="C40" authorId="0">
      <text>
        <r>
          <rPr>
            <b/>
            <sz val="8"/>
            <color indexed="81"/>
            <rFont val="Tahoma"/>
            <family val="2"/>
            <charset val="238"/>
          </rPr>
          <t>Navrátilová Lenka:</t>
        </r>
        <r>
          <rPr>
            <sz val="8"/>
            <color indexed="81"/>
            <rFont val="Tahoma"/>
            <family val="2"/>
            <charset val="238"/>
          </rPr>
          <t xml:space="preserve">
221+4915 poj D
</t>
        </r>
      </text>
    </comment>
    <comment ref="C41" authorId="0">
      <text>
        <r>
          <rPr>
            <b/>
            <sz val="8"/>
            <color indexed="81"/>
            <rFont val="Tahoma"/>
            <family val="2"/>
            <charset val="238"/>
          </rPr>
          <t>Navrátilová Lenka:</t>
        </r>
        <r>
          <rPr>
            <sz val="8"/>
            <color indexed="81"/>
            <rFont val="Tahoma"/>
            <family val="2"/>
            <charset val="238"/>
          </rPr>
          <t xml:space="preserve">
365+1360 přebytek
448+90 mzdy</t>
        </r>
      </text>
    </comment>
    <comment ref="C42" authorId="0">
      <text>
        <r>
          <rPr>
            <b/>
            <sz val="8"/>
            <color indexed="81"/>
            <rFont val="Tahoma"/>
            <family val="2"/>
            <charset val="238"/>
          </rPr>
          <t>Navrátilová Lenka:</t>
        </r>
        <r>
          <rPr>
            <sz val="8"/>
            <color indexed="81"/>
            <rFont val="Tahoma"/>
            <family val="2"/>
            <charset val="238"/>
          </rPr>
          <t xml:space="preserve">
82+20000 zapojení části zůstatku na účtu
366+6591 přebytek</t>
        </r>
      </text>
    </comment>
    <comment ref="C44"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199+13000
200+11900
205+23000
218+2642
219+26207
220+4307
222+44733
246+6666
289+20158
300+769
326+7686
327+6850
328+8582
329+12743
330+9898
331+1202
376+10000
394+46048
398+10332
399+12379
420+3464
421+1033
422+9654
423+14000
451+2064
452+1396
453+876
454+1481
455+2309
456+2608
457+3269
458+3087
459+3294
460+6346
461+1687
462+2208
463+515
464+4791
473-118
474-1107
</t>
        </r>
      </text>
    </comment>
    <comment ref="C45"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100+25
101+1223
102+544
120+3000
123+10869
124+51
128+268
131+4204
145+1688
146+329
161+726
182+239
183+48
184+2975
185+537
194+20587
212+2009
213+503
247+421
253+1574
256+1
258+15
260+2155
272+12
273+1355
274+451
275+526
277+19
287+28
288+2361
296+740
299+611
308+445
353+1042
372+12466
404+133
409+512
413+7726
415+24
424+3410
425+8594
426+20
427+4341
428+128
429+1265
430+887
485+5711
486-89</t>
        </r>
      </text>
    </comment>
    <comment ref="C46" authorId="0">
      <text>
        <r>
          <rPr>
            <b/>
            <sz val="8"/>
            <color indexed="81"/>
            <rFont val="Tahoma"/>
            <family val="2"/>
            <charset val="238"/>
          </rPr>
          <t>Navrátilová Lenka:</t>
        </r>
        <r>
          <rPr>
            <sz val="8"/>
            <color indexed="81"/>
            <rFont val="Tahoma"/>
            <family val="2"/>
            <charset val="238"/>
          </rPr>
          <t xml:space="preserve">
2+50613 zapojení zůstatku
204-4296 snížení zůstatku na EIB</t>
        </r>
      </text>
    </comment>
    <comment ref="C47" authorId="0">
      <text>
        <r>
          <rPr>
            <b/>
            <sz val="8"/>
            <color indexed="81"/>
            <rFont val="Tahoma"/>
            <family val="2"/>
            <charset val="238"/>
          </rPr>
          <t>Navrátilová Lenka:</t>
        </r>
        <r>
          <rPr>
            <sz val="8"/>
            <color indexed="81"/>
            <rFont val="Tahoma"/>
            <family val="2"/>
            <charset val="238"/>
          </rPr>
          <t xml:space="preserve">
142+960 z IF do investic
379+500 z IF do investic
419+4000 od měst do investic</t>
        </r>
      </text>
    </comment>
    <comment ref="C49" authorId="0">
      <text>
        <r>
          <rPr>
            <b/>
            <sz val="8"/>
            <color indexed="81"/>
            <rFont val="Tahoma"/>
            <family val="2"/>
            <charset val="238"/>
          </rPr>
          <t>Navrátilová Lenka:</t>
        </r>
        <r>
          <rPr>
            <sz val="8"/>
            <color indexed="81"/>
            <rFont val="Tahoma"/>
            <family val="2"/>
            <charset val="238"/>
          </rPr>
          <t xml:space="preserve">
54+2347 Ilona
57+56 Ilona hasiči
80+2046 školáci
103+33 školáci
104+164 Ilona MF
261+56 školáci
320+26 školáci
323+396 školáci
369+10505 přebytek FV
400+1 školáci
</t>
        </r>
      </text>
    </comment>
    <comment ref="C55" authorId="0">
      <text>
        <r>
          <rPr>
            <b/>
            <sz val="8"/>
            <color indexed="81"/>
            <rFont val="Tahoma"/>
            <family val="2"/>
            <charset val="238"/>
          </rPr>
          <t>Navrátilová Lenka:</t>
        </r>
        <r>
          <rPr>
            <sz val="8"/>
            <color indexed="81"/>
            <rFont val="Tahoma"/>
            <family val="2"/>
            <charset val="238"/>
          </rPr>
          <t xml:space="preserve">
2+50613 zapojení zůstatku EIB
4+3037
5+100
6+91
9+243
10+9865 (část)
11+20506
12+25425
13+48286
15+2691
17+823
18+1231
30+291
33+6038
34+1372
54+2343 FV Ilona
76+17
80+43 FV školáci
82+20000 zapojení části zůstatku Fondu na účtu
104+164 FV Ilona MF
96+1039
97+7
98+2009
99+1034
100+25
101+1223
123+10869
124+51
128+268
133+34
134+3 (doplněno k 128/15)
145+1688
146+329
151+2036
152+12370
153+1695
154+5504
160+73
204-4296 snížení zůstatku na EIB
369+273821 přebytek
402+-200000 převod z položky 8901 na 8113
</t>
        </r>
      </text>
    </comment>
    <comment ref="C56" authorId="0">
      <text>
        <r>
          <rPr>
            <b/>
            <sz val="8"/>
            <color indexed="81"/>
            <rFont val="Tahoma"/>
            <family val="2"/>
            <charset val="238"/>
          </rPr>
          <t>Navrátilová Lenka:</t>
        </r>
        <r>
          <rPr>
            <sz val="8"/>
            <color indexed="81"/>
            <rFont val="Tahoma"/>
            <family val="2"/>
            <charset val="238"/>
          </rPr>
          <t xml:space="preserve">
401+3876 navýšení pol. 8114 (3825+51)
</t>
        </r>
      </text>
    </comment>
  </commentList>
</comments>
</file>

<file path=xl/sharedStrings.xml><?xml version="1.0" encoding="utf-8"?>
<sst xmlns="http://schemas.openxmlformats.org/spreadsheetml/2006/main" count="3276" uniqueCount="471">
  <si>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</si>
  <si>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</si>
  <si>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</si>
  <si>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</si>
  <si>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</si>
  <si>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</si>
  <si>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</si>
  <si>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</si>
  <si>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</si>
  <si>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</si>
  <si>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</si>
  <si>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</si>
  <si>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</si>
  <si>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</si>
  <si>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</si>
  <si>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</si>
  <si>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</si>
  <si>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</si>
  <si>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</si>
  <si>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</si>
  <si>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</si>
  <si>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</si>
  <si>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</si>
  <si>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</si>
  <si>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</si>
  <si>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</si>
  <si>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</si>
  <si>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</si>
  <si>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Ostatní nedaňové příjmy</t>
  </si>
  <si>
    <t>Financování celkem</t>
  </si>
  <si>
    <t>Příjmy Olomouckého kraje včetně financování</t>
  </si>
  <si>
    <t>Výdaje Olomouckého kraje včetně financování</t>
  </si>
  <si>
    <t xml:space="preserve"> -Rozpočtová změna 350/15</t>
  </si>
  <si>
    <t>druh rozpočtové změny: zapojení nových prostředků do rozpočtu</t>
  </si>
  <si>
    <t>poskytovatel: Ministerstvo financí</t>
  </si>
  <si>
    <t xml:space="preserve">důvod: neinvestiční dotace ze státního rozpočtu ČR na rok 2015 poskytnutá na základě rozhodnutí Ministerstva financí ČR č.j.: MF-27663/2015/1201 ze dne 19.6.2015 ve výši                                     442 422,11 Kč na úhradu doložených nákladů spojených s činností uvedenou v § 45 odst. 1 zákona č. 258/2000 Sb., o ochraně veřejného zdraví za I. čtvrtletí 2015 (náklady spojené s preventivními opatřeními zabraňujícími vzniku, rozvoji a šíření onemocnění tuberkulózou). </t>
  </si>
  <si>
    <t>Odbor ekonomický</t>
  </si>
  <si>
    <t>ORJ - 07</t>
  </si>
  <si>
    <t>UZ</t>
  </si>
  <si>
    <t xml:space="preserve">§ </t>
  </si>
  <si>
    <t>položka</t>
  </si>
  <si>
    <t>částka v Kč</t>
  </si>
  <si>
    <t>4111 - Neinvestiční přijaté transfery z VPS SR</t>
  </si>
  <si>
    <t>celkem</t>
  </si>
  <si>
    <t>Odbor zdravotnictví</t>
  </si>
  <si>
    <t>ORJ - 14</t>
  </si>
  <si>
    <t>seskupení položek</t>
  </si>
  <si>
    <t>51 - Neinvestiční nákupy a související výdaje</t>
  </si>
  <si>
    <t xml:space="preserve"> -Rozpočtová změna 351/15</t>
  </si>
  <si>
    <t>důvod: neinvestiční dotace ze státního rozpočtu ČR na rok 2015 poskytnutá na základě rozhodnutí Ministerstva financí ČR č.j.: MF - 28278/2015/1201 ze dne 23.6.2015 ve výši                                     54 108,- Kč na náhradu škod způsobených vydrou říční na rybách v rybnících ve vlastnictví Českého rybářského svazu, z. s., místní organizace Domašov nad Bystřicí, za období od 1.11.2014 do 16.4.2015.</t>
  </si>
  <si>
    <t>4111 - Neinvestiční přijaté transfery ze SR</t>
  </si>
  <si>
    <t>Odbor životního prostředí a zemědělství</t>
  </si>
  <si>
    <t>ORJ - 09</t>
  </si>
  <si>
    <t xml:space="preserve"> -Rozpočtová změna 352/15</t>
  </si>
  <si>
    <t>poskytovatel: Ministerstvo zdravotnictví</t>
  </si>
  <si>
    <t>důvod: neinvestiční dotace ze státního rozpočtu ČR na rok 2015 poskytnutá na základě rozhodnutí Ministerstva zdravotnictví ČR č.j.: BKŘ/9/1102/2015 ze dne 17.6.2015 ve výši                                     3 557 110,- Kč na úhradu nákladů pro zajištění činností k připravenosti na řešení mimořádných událostí a krizových situací v souladu s § 20 a § 22 zákona č. 374/2011 Sb., ve znění zákona č. 385/2012 Sb.</t>
  </si>
  <si>
    <t>4116 - Ostatní neinv. přijaté transfery ze SR</t>
  </si>
  <si>
    <t>5336 - Neinvestiční dotace zřízeným PO</t>
  </si>
  <si>
    <t xml:space="preserve"> -Rozpočtová změna 353/15</t>
  </si>
  <si>
    <t>poskytovatel: Ministerstvo školství, mládeže a tělovýchovy</t>
  </si>
  <si>
    <t>důvod: neinvestiční dotace ze státního rozpočtu ČR na rok 2015 poskytnutá na základě rozhodnutí Ministerstva školství, mládeže a tělovýchovy ČR 54.1/047/2014 v celkové výši           1 042 178,89 Kč na projekt "Škola pro praxi - praxe pro školu" v rámci Operačního programu Vzdělávání pro konkurenceschopnost pro příspěvkovou organizaci Olomouckého kraje Švehlova střední škola polytechnická Prostějov.</t>
  </si>
  <si>
    <t>Odbor školství, mládeže a tělovýchovy</t>
  </si>
  <si>
    <t>ORJ - 10</t>
  </si>
  <si>
    <t xml:space="preserve"> -Rozpočtová změna 354/15</t>
  </si>
  <si>
    <t>poskytovatel: Regionální rada regionu soudržnosti Střední Morava</t>
  </si>
  <si>
    <t>důvod: odbor strategického rozvoje kraje, územ. plánování a stavebního řádu požádal ekonomický odbor dne 25.6.2015 o provedení rozpočtové změny. Důvodem navrhované změny je zapojení finančních prostředků do rozpočtu Olomouckého kraje ve výši                                     719 973,05 Kč. Finanční prostředky byly poukázány na účet Olomouckého kraje jako neinvestiční dotace od Regionální rady regionu soudržnosti Střední Morava na rok 2015 na projekt "Podpora rozvoje Olomouckého kraje 2012 - 2015" v rámci ROP Střední Morava.</t>
  </si>
  <si>
    <t>Odbor strategického rozvoje kraje, územ. plánování a stavebního řádu</t>
  </si>
  <si>
    <t>ORJ - 74</t>
  </si>
  <si>
    <t>4123 - Neinvest. přijaté transf. od region. rad</t>
  </si>
  <si>
    <t>59 - Ostatní neinvestiční výdaje</t>
  </si>
  <si>
    <t xml:space="preserve"> -Rozpočtová změna 355/15</t>
  </si>
  <si>
    <t>druh rozpočtové změny: vnitřní rozpočtová změna - přesun mezi jednotlivými položkami, paragrafy a odbory ekonomickým a školství, mládeže a tělovýchovy</t>
  </si>
  <si>
    <t>důvod: odbor školství, mládeže a tělovýchovy požádal ekonomický odbor dne 30.6.2015 o provedení rozpočtové změny. Důvodem navrhované změny je převedení finančních prostředků z odboru školství, mládeže a tělovýchovy  do rezervy Olomouckého kraje ve výši 5 000,- Kč a přesun v rámci odboru ekonomického ve výši 25 000,- Kč. Finanční prostředky nebudou použity na pokrytí 2 žádostí o finanční příspěvek do výše 25 tis. Kč, na základě usnesení Rady Olomouckého kraje č. UR/70/9/2015 ze dne 18.6.2015 a UR/71/10/2015 ze dne 26.6.2015.</t>
  </si>
  <si>
    <t>52 - Neinvestiční transfery soukromopr. subj.</t>
  </si>
  <si>
    <t>54 - Neinvestiční transfery obyvatelstvu</t>
  </si>
  <si>
    <t xml:space="preserve"> -Rozpočtová změna 356/15</t>
  </si>
  <si>
    <t>druh rozpočtové změny: vnitřní rozpočtová změna - přesun mezi jednotlivými položkami, paragrafy a odbory ekonomickým a životního prostředí a zemědělství</t>
  </si>
  <si>
    <t>důvod: odbor životního prostředí a zemědělství požádal ekonomický odbor dne 29.6.2015 o provedení rozpočtové změny. Důvodem navrhované změny je převedení finančních prostředků z odboru ekonomického na odbor životního prostředí a zemědělství v celkové výši 50 000,- Kč. Finanční prostředky budou použity na pokrytí 2 žádostí o finanční příspěvek do výše 25 tis. Kč, na základě usnesení Rady Olomouckého kraje č. UR/71/10/2015 ze dne 26.6.2015.</t>
  </si>
  <si>
    <t xml:space="preserve"> -Rozpočtová změna 357/15</t>
  </si>
  <si>
    <t>druh rozpočtové změny: vnitřní rozpočtová změna - přesun mezi jednotlivými položkami, paragrafy a odbory ekonomickým a sociálních věcí</t>
  </si>
  <si>
    <t>důvod: odbor sociálních věcí požádal ekonomický odbor dne 30.6.2015 o provedení rozpočtové změny. Důvodem navrhované změny je převedení finančních prostředků z odboru ekonomického na odbor sociálních věcí v celkové výši 50 000,- Kč. Finanční prostředky budou použity na pokrytí 2 žádostí o finanční příspěvek do výše 25 tis. Kč, na základě usnesení Rady Olomouckého kraje č. UR/71/10/2015 ze dne 26.6.2015.</t>
  </si>
  <si>
    <t>Odbor sociálních věcí</t>
  </si>
  <si>
    <t>ORJ - 11</t>
  </si>
  <si>
    <t xml:space="preserve"> -Rozpočtová změna 358/15</t>
  </si>
  <si>
    <t>druh rozpočtové změny: vnitřní rozpočtová změna - přesun mezi jednotlivými položkami, paragrafy a odbory ekonomickým a kultury a památkové péče</t>
  </si>
  <si>
    <t>důvod: odbor kultury a památkové péče požádal ekonomický odbor dne 30.6.2015 o provedení rozpočtové změny. Důvodem navrhované změny je převedení finančních prostředků z odboru ekonomického na odbor kultury a památkové péče ve výši 25 000,- Kč. Finanční prostředky budou použity na pokrytí žádosti o finanční příspěvek do výše 25 tis. Kč, na základě usnesení Rady Olomouckého kraje č. UR/71/10/2015 ze dne 26.6.2015.</t>
  </si>
  <si>
    <t>Odbor kultury a památkové péče</t>
  </si>
  <si>
    <t>ORJ - 13</t>
  </si>
  <si>
    <t xml:space="preserve"> -Rozpočtová změna 359/15</t>
  </si>
  <si>
    <t>druh rozpočtové změny: vnitřní rozpočtová změna - přesun mezi jednotlivými položkami, paragrafy a odbory ekonomickým a tajemníka hejtmana, sociálních věcí, kultury a památkové péče, školství, mládeže a tělovýchovy a životního prostředí a zemědělství</t>
  </si>
  <si>
    <t>důvod: odbory tajemníka hejtmana, sociálních věcí, kultury a památkové péče, školství, mládeže a tělovýchovy a životního prostředí a zemědělství požádaly ekonomický odbor o provedení rozpočtové změny. Důvodem navrhované změny je převedení finančních prostředků z odboru ekonomického na jednotlivé odbory v celkové výši 9 933 000,- Kč. Zastupitelstvo Olomouckého kraje usnesením č. UZ/16/10/2015 ze dne 26.6.2015 schválilo Významné projekty Olomouckého kraje.</t>
  </si>
  <si>
    <t>Odbor tajemníka hejtmana</t>
  </si>
  <si>
    <t>ORJ - 18</t>
  </si>
  <si>
    <t>63 - Investiční transfery</t>
  </si>
  <si>
    <t>53 - Neinvestiční transfery veřejnopráv. subj.</t>
  </si>
  <si>
    <t xml:space="preserve"> -Rozpočtová změna 360/15</t>
  </si>
  <si>
    <t>druh rozpočtové změny: vnitřní rozpočtová změna - přesun mezi jednotlivými položkami, paragrafy a odbory ekonomickým a veřejných zakázek a investic</t>
  </si>
  <si>
    <t>důvod: odbor veřejných zakázek a investic požádal ekonomický odbor dne 23.6.2015 o provedení rozpočtové změny. Důvodem navrhované změny je převedení finančních prostředků z odboru ekonomického na odbor veřejných zakázek a investic ve výši 17 430,- Kč. Finanční prostředky budou použity na financování výdajů projektu v oblasti dopravy "II/447, II/446, III/44621 Pňovice - průtah " v rámci ROP Střední Morava, prostředky budou čerpány z úvěrového rámce na základě úvěrové smlouvy s Evropskou investiční bankou.</t>
  </si>
  <si>
    <t>Odbor veřejných zakázek a investic</t>
  </si>
  <si>
    <t>ORJ - 50</t>
  </si>
  <si>
    <t>61 - Investiční nákupy a související výdaje</t>
  </si>
  <si>
    <t xml:space="preserve"> -Rozpočtová změna 361/15</t>
  </si>
  <si>
    <t>druh rozpočtové změny: vnitřní rozpočtová změna - přesun mezi jednotlivými položkami, paragrafy a odbory ekonomickým a kancelář ředitele</t>
  </si>
  <si>
    <t>důvod: odbor kancelář ředitele požádal ekonomický odbor dne 1.7.2015 o provedení rozpočtové změny. Důvodem navrhované změny je převedení finančních prostředků z odboru ekonomického na odbor kancelář ředitele ve výši 189 964,- Kč. Finanční prostředky budou použity na úhradu soudního poplatku ve věci vymáhání smluvní pokuty od firmy Horstav Olomouc, spol. s r.o.</t>
  </si>
  <si>
    <t>Odbor kancelář ředitele</t>
  </si>
  <si>
    <t>ORJ - 03</t>
  </si>
  <si>
    <t xml:space="preserve"> -Rozpočtová změna 362/15</t>
  </si>
  <si>
    <t>druh rozpočtové změny: vnitřní rozpočtová změna - přesun mezi jednotlivými položkami, paragrafy v rámci odboru majetkového a právního</t>
  </si>
  <si>
    <t>důvod: odbor majetkový a právní požádal ekonomický odbor dne 25.6.2015 o provedení rozpočtové změny. Důvodem navrhované změny je přesun finančních prostředků v rámci odboru majetkového a právního v celkové výši 95 000,- Kč. Finanční prostředky budou použity na úhradu nájemného a věcných břemen.</t>
  </si>
  <si>
    <t>Odbor majetkový a právní</t>
  </si>
  <si>
    <t>ORJ - 04</t>
  </si>
  <si>
    <t xml:space="preserve"> -Rozpočtová změna 363/15</t>
  </si>
  <si>
    <t>druh rozpočtové změny: vnitřní rozpočtová změna - přesun mezi jednotlivými položkami, paragrafy v rámci odboru životního prostředí a zemědělství</t>
  </si>
  <si>
    <t>důvod: odbor životního prostředí a zemědělství požádal ekonomický odbor dne 30.6.2015 o provedení rozpočtové změny. Důvodem navrhované změny je přesun finančních prostředků v rámci odboru životního prostředí a zemědělství v celkové výši                                    1 879 731,- Kč. Finanční prostředky budou použity na poskytnutí finančních příspěvků na řešení mimořádných situací v oblasti vodohospodářské infrastruktury obcím na území Olomouckého kraje, na základě usnesení Zastupitelstva Olomouckého kraje č. UZ/16/33/2015 ze dne 26.6.2015.</t>
  </si>
  <si>
    <t xml:space="preserve"> -Rozpočtová změna 364/15</t>
  </si>
  <si>
    <t>druh rozpočtové změny: vnitřní rozpočtová změna - přesun mezi jednotlivými položkami, paragrafy v rámci odboru kultury a památkové péče</t>
  </si>
  <si>
    <t>důvod: odbor kultury a památkové péče požádal ekonomický odbor dne 24.6.2015 o provedení rozpočtové změny. Důvodem navrhované změny je přesun finančních prostředků v rámci odboru kultury a památkové péče ve výši 205 446,- Kč. Finanční prostředky budou použity na financování akce příspěvkové organizace Olomouckého kraje Muzeum Komenského v Přerově, jedná se o změnu položky rozpočtové skladby z neinvestiční na investiční, na základě usnesení Rady Olomouckého kraje č. UR/70/35/2015 ze dne 18.6.2015.</t>
  </si>
  <si>
    <t>5331 - Neinvestiční příspěvky zřízeným PO</t>
  </si>
  <si>
    <t>6351 - Investiční transfery zřízeným PO</t>
  </si>
  <si>
    <t xml:space="preserve"> -Rozpočtová změna 365/15</t>
  </si>
  <si>
    <t xml:space="preserve">důvod: odbor kancelář ředitele požádal ekonomický odbor dne 26.6.2015 o provedení rozpočtové změny. Důvodem navrhované změny je zapojení finančních prostředků do rozpočtu Fondu sociálních potřeb Olomouckého kraje roku 2015 v celkové výši                    1 359 711,92 Kč. Zastupitelstvo Olomouckého kraje svým usnesením č. UZ/16/4/2015 ze dne 26.6.2015 schválilo "Závěrečný účet Olomouckého kraje za rok 2014". Součástí materiálu Závěrečný účet Olomouckého kraje za rok 2014 je schválený zůstatek Fondu sociálních potřeb Olomouckého kraje k 31.12.2014 a jeho zapojení do rozpočtu Olomouckého kraje roku 2015. </t>
  </si>
  <si>
    <t>ORJ - 199</t>
  </si>
  <si>
    <t>8115 - Změna stavu krátkod. prostř. na BÚ</t>
  </si>
  <si>
    <t xml:space="preserve"> -Rozpočtová změna 366/15</t>
  </si>
  <si>
    <t xml:space="preserve">důvod: odbor životního prostředí a zemědělství požádal ekonomický odbor dne 2.7.2015 o provedení rozpočtové změny. Důvodem navrhované změny je zapojení finančních prostředků do rozpočtu Fondu na podporu výstavby a obnovy vodohospodářské infrastruktury na území Olomouckého kraje roku 2015 v celkové výši 6 591 113,56 Kč. Zastupitelstvo Olomouckého kraje svým usnesením č. UZ/16/4/2015 ze dne 26.6.2015 schválilo "Závěrečný účet Olomouckého kraje za rok 2014". Součástí materiálu Závěrečný účet Olomouckého kraje za rok 2014 je schválený zůstatek Fondu na podporu výstavby a obnovy vodohospodářské infrastruktury na území Olomouckého kraje k 31.12.2014 a jeho zapojení do rozpočtu Olomouckého kraje roku 2015. </t>
  </si>
  <si>
    <t>Odbor životního prostředí a zemědělství - odběr podzemních vod</t>
  </si>
  <si>
    <t>ORJ - 99</t>
  </si>
  <si>
    <t xml:space="preserve"> -Rozpočtová změna 367/15</t>
  </si>
  <si>
    <t>druh rozpočtové změny: vnitřní rozpočtová změna - přesun mezi jednotlivými položkami, paragrafy a odbory zdravotnictví, strategického rozvoje kraje, územ. plánování a stavebního řádu a veřejných zakázek a investic</t>
  </si>
  <si>
    <t>důvod: odbory zdravotnictví, strategického rozvoje kraje, územ. plánování a stavebního řádu a veřejných zakázek a investic požádaly ekonomický odbor dne 1.7.2015 o provedení rozpočtové změny. Důvodem navrhované změny je převedení finančních prostředků z odboru zdravotnictví a veřejných zakázek a investic na odbor strategického rozvoje kraje, územ. plánování a stavebního řádu v celkové výši 1 886 000,- Kč. Finanční prostředky budou použity na financování výdajů projektů v oblasti zdravotnictví spolufinancovaných z dotací Ministerstva zdravotnictví.</t>
  </si>
  <si>
    <t>ORJ - 59</t>
  </si>
  <si>
    <t xml:space="preserve"> -Rozpočtová změna 368/15</t>
  </si>
  <si>
    <t>druh rozpočtové změny: vnitřní rozpočtová změna - přesun mezi jednotlivými položkami, paragrafy a odbory ekonomickým a  majetkovým a právním</t>
  </si>
  <si>
    <t>důvod: odbor  majetkový a právní požádal ekonomický odbor dne 7.7.2015 o provedení rozpočtové změny. Důvodem navrhované změny je převedení finančních prostředků z odboru ekonomického na odbor majetkový a právní ve výši 420 000,- Kč. Finanční prostředky budou použity na financování zpracování znaleckého posudku na ocenění obchodního závodu SCHOLA SERVIS a poskytnutí právních služeb v oblasti pracovního práva v kontextu zákona o úřednících.</t>
  </si>
  <si>
    <t xml:space="preserve"> -Rozpočtová změna 369/15</t>
  </si>
  <si>
    <t>důvod: odbor ekonomický požádal dne 1.7.2015 o provedení rozpočtové změny. Zastupitelstvo Olomouckého kraje svým usnesením č. UZ/16/4/2015 ze dne 26.6.2015 schválilo "Závěrečný účet Olomouckého kraje za rok 2014". Součástí materiálu Závěrečný účet Olomouckého kraje za rok 2014 je schválené vyúčtování finančních vztahů k rozpočtu Olomouckého kraje za rok 2014 ve výši 10 505 377,32 Kč a zůstatek bankovních účtů Olomouckého kraje za rok 2014 ve výši 273 820 505,75 Kč a jejich zapojení do rozpočtu Olomouckého kraje roku 2015. Finanční prostředky budou zapojeny do rozpočtů jednotlivých odborů Krajského úřadu Olomouckého kraje.</t>
  </si>
  <si>
    <t>2229 - Ostatní přijaté vratky transferů</t>
  </si>
  <si>
    <t>ORJ - 08</t>
  </si>
  <si>
    <t>2223 - Příjmy z FV min. let m. kraj. a obcemi</t>
  </si>
  <si>
    <t>Odbor dopravy a silničního hospodářství</t>
  </si>
  <si>
    <t>ORJ - 12</t>
  </si>
  <si>
    <t>ORJ - 01</t>
  </si>
  <si>
    <t>50 - Výdaje na platy, ost. platby za pr. práci a poj.</t>
  </si>
  <si>
    <t>Odbor informačních technologií</t>
  </si>
  <si>
    <t>ORJ - 06</t>
  </si>
  <si>
    <t>Odbor podpory řízení příspěvkových organizací</t>
  </si>
  <si>
    <t>ORJ - 19</t>
  </si>
  <si>
    <t>ORJ - 17</t>
  </si>
  <si>
    <t>ORJ - 52</t>
  </si>
  <si>
    <t xml:space="preserve"> -Rozpočtová změna 370/15</t>
  </si>
  <si>
    <t>důvod: neinvestiční dotace ze státního rozpočtu ČR na rok 2015 poskytnutá na základě rozhodnutí Ministerstva školství, mládeže a tělovýchovy ČR č.j.: MSMT - 20 796/2015 ze dne 23.6.2015 v celkové výši 59 250 000,- Kč pro soukromé školy a školská zařízení Olomouckého kraje na 3. čtvrtletí roku 2015.</t>
  </si>
  <si>
    <t>Rozpis účelové dotace zabezpečí odbor školství, mládeže a tělovýchovy</t>
  </si>
  <si>
    <t xml:space="preserve"> -Rozpočtová změna 371/15</t>
  </si>
  <si>
    <t>důvod: neinvestiční dotace ze státního rozpočtu ČR na rok 2015 poskytnutá na základě rozhodnutí Ministerstva školství, mládeže a tělovýchovy ČR č.j.: 21893-12/2015 ze dne 30.6.2015 v celkové výši 2 766 533,- Kč na program "Zvýšení mezd pracovníků soukromého a církevního školství".</t>
  </si>
  <si>
    <t xml:space="preserve"> -Rozpočtová změna 372/15</t>
  </si>
  <si>
    <t>důvod: neinvestiční dotace ze státního rozpočtu ČR na rok 2015 poskytnutá na základě dopisů Ministerstva školství, mládeže a tělovýchovy ČR č. j.: MŠMT-22196/2015 ze dne 8. a 9.7.2015 v celkové výši 12 465 673,- Kč na projekty v rámci Operačního programu Vzdělávání pro konkurenceschopnost pro příspěvkové organizace Olomouckého kraje.</t>
  </si>
  <si>
    <t xml:space="preserve"> -Rozpočtová změna 373/15</t>
  </si>
  <si>
    <t xml:space="preserve">důvod: neinvestiční dotace ze státního rozpočtu ČR na rok 2015 poskytnutá na základě rozhodnutí Ministerstva školství, mládeže a tělovýchovy ČR č.j.: MSMT - 12455/2015/10 ze dne 3.7.2015 ve výši 96 000,- Kč na program "Zajištění činnosti česko - francouzských tříd s výukou vybraných předmětů ve francouzském jazyce“ pro příspěvkovou organizaci Slovanské gymnázium, Olomouc.
</t>
  </si>
  <si>
    <t xml:space="preserve"> -Rozpočtová změna 374/15</t>
  </si>
  <si>
    <t>důvod: neinvestiční dotace ze státního rozpočtu ČR na rok 2015 poskytnutá na základě rozhodnutí Ministerstva školství, mládeže a tělovýchovy ČR č.j.: 12455/2015/15 ze dne 7.7.2015 ve výši 84 186,- Kč na program "Zajištění ubytování španělských lektorů, kteří působí na českých gymnáziích" pro příspěvkovou organizaci Gymnázium, Olomouc, Čajkovského 9.</t>
  </si>
  <si>
    <t xml:space="preserve"> -Rozpočtová změna 375/15</t>
  </si>
  <si>
    <t>druh rozpočtové změny: snížení prostředků rozpočtu</t>
  </si>
  <si>
    <t>důvod: odbor školství, mládeže a tělovýchovy požádal ekonomický odbor dne 16.7.2015 o provedení rozpočtové změny. Důvodem navrhované změny je snížení neinvestiční dotace ze státního rozpočtu ČR na rok 2015 poskytnuté na základě dopisu Ministerstva školství, mládeže a tělovýchovy ČR č.j.: MSMT-2787/2015 ze dne 11.2.2015 na program "Podpora sociálně znevýhodněných romských žáků středních škol a studentů vyšší odborných škol na leden až červen 2015“ pro střední školy zřizované Olomouckým krajem, nevyčerpané prostředky ve výši 156 804,- Kč budou vráceny na účet Ministerstva školství, mládeže a tělovýchovy.</t>
  </si>
  <si>
    <t xml:space="preserve"> -Rozpočtová změna 376/15</t>
  </si>
  <si>
    <t>důvod: odbor veřejných zakázek a investic požádal ekonomický odbor dne 25.6.2015 o provedení rozpočtové změny. Důvodem navrhované změny je zapojení finančních prostředků do rozpočtu Olomouckého kraje ve výši 10 000 000,- Kč. Finanční prostředky budou poukázány na účet Olomouckého kraje jako investiční dotace od Regionální rady regionu soudržnosti Střední Morava na rok 2015 na projekt v oblasti školství "SŠTZ Mohelnice - přístavba strojních dílen" v rámci ROP Střední Morava.</t>
  </si>
  <si>
    <t>4223 - Invest. přijaté transfery od region. rad</t>
  </si>
  <si>
    <t xml:space="preserve"> -Rozpočtová změna 377/15</t>
  </si>
  <si>
    <t>důvod: odbor veřejných zakázek a investic požádal ekonomický odbor dne 7.7.2015 o provedení rozpočtové změny. Důvodem navrhované změny je zapojení finančních prostředků do rozpočtu Olomouckého kraje ve výši 3 103 712,99 Kč. Finanční prostředky byly poukázány na účet Olomouckého kraje jako investiční dotace od Regionální rady regionu soudržnosti Střední Morava na rok 2015 na projekt z oblasti sociální "Domov seniorů POHODA Chválkovice - Modernizace hlavní budovy, část A" v rámci ROP Střední Morava.</t>
  </si>
  <si>
    <t xml:space="preserve"> -Rozpočtová změna 378/15</t>
  </si>
  <si>
    <t>důvod: odbor  majetkový a právní požádal ekonomický odbor dne 14.7.2015 o provedení rozpočtové změny. Důvodem navrhované změny je převedení finančních prostředků z rezervy Olomouckého kraje na odbor majetkový a právní ve výši 250 000,- Kč. Finanční prostředky budou použity na financování úhrad daní z nemovitých věcí a z nabytí nemovitých věcí.</t>
  </si>
  <si>
    <t xml:space="preserve"> -Rozpočtová změna 379/15</t>
  </si>
  <si>
    <t>2122 - Odvody příspěvkových organizací</t>
  </si>
  <si>
    <t>ÚZ</t>
  </si>
  <si>
    <t xml:space="preserve"> -Rozpočtová změna 380/15</t>
  </si>
  <si>
    <t>druh rozpočtové změny: vnitřní rozpočtová změna - přesun mezi jednotlivými položkami, paragrafy a odbory podpory řízení příspěvkových organizací a veřejných zakázek a investic</t>
  </si>
  <si>
    <t>důvod: odbor podpory řízení příspěvkových organizací požádal ekonomický odbor dne 14.7.2015 o provedení rozpočtové změny. Důvodem navrhované změny je převedení finančních prostředků z odboru podpory řízení příspěvkových organizací na odbor veřejných zakázek a investic v celkové výši 1 530 000,- Kč. Finanční prostředky budou použity na financování oprav a investic pro školské příspěvkové organizace, na základě usnesení Rady Olomouckého kraje č. UR/72/16/2015 ze dne 9.7.2015.</t>
  </si>
  <si>
    <t xml:space="preserve"> -Rozpočtová změna 381/15</t>
  </si>
  <si>
    <t>druh rozpočtové změny: vnitřní rozpočtová změna - přesun mezi jednotlivými položkami, paragrafy a odbory sociálních věcí a veřejných zakázek a investic</t>
  </si>
  <si>
    <t xml:space="preserve"> -Rozpočtová změna 382/15</t>
  </si>
  <si>
    <t>druh rozpočtové změny: vnitřní rozpočtová změna - přesun mezi jednotlivými položkami, paragrafy a odbory ekonomickým, sociálních věcí, zdravotnictví a školství, mládeže a tělovýchovy</t>
  </si>
  <si>
    <t>důvod: odbory sociálních věcí, zdravotnictví a školství, mládeže a tělovýchovy požádaly ekonomický odbor dne 15.7.2015 o provedení rozpočtové změny. Důvodem navrhované změny je převedení finančních prostředků z odboru ekonomického na odbor sociálních věcí ve výši 80 560,- Kč, na odbor zdravotnictví ve výši 209 760,- Kč a na odbor školství, mládeže a tělovýchovy ve výši 123 880,- Kč. Finanční prostředky ze státní dotace budou použity k zajištění výplaty státního příspěvku pro zřizovatele zařízení pro děti vyžadující okamžitou pomoc (příspěvkové organizace Dětské centrum Ostrůvek, Olomouc, Středisko sociální prevence Olomouc a Dětský domov a Školní jídelna Lipník nad Bečvou) podle § 42g a násl. zákona č. 359/1999 Sb., o sociálně - právní ochraně dětí na období červen 2015.</t>
  </si>
  <si>
    <t xml:space="preserve"> -Rozpočtová změna 383/15</t>
  </si>
  <si>
    <t>důvod: odbor sociálních věcí požádal ekonomický odbor dne 16.7.2015 o provedení rozpočtové změny. Důvodem navrhované změny je převedení finančních prostředků z odboru ekonomického na odbor sociálních věcí ve výši 600 000,- Kč. Finanční prostředky ze státní dotace budou použity k zajištění výplaty státního příspěvku pro zřizovatele zařízení pro děti vyžadující okamžitou pomoc Fond ohrožených dětí, občanské sdružení, Praha, podle § 42g a násl. zákona č. 359/1999 Sb., o sociálně - právní ochraně dětí na červenec a srpen 2015.</t>
  </si>
  <si>
    <t xml:space="preserve"> -Rozpočtová změna 384/15</t>
  </si>
  <si>
    <t>druh rozpočtové změny: vnitřní rozpočtová změna - přesun mezi jednotlivými položkami, paragrafy a odbory veřejných zakázek a investic a strategického rozvoje kraje, územ. plánování a stavebního řádu</t>
  </si>
  <si>
    <t>důvod: odbor strategického rozvoje kraje, územ. plánování a stavebního řádu požádal ekonomický odbor dne 9.7.2015 o provedení rozpočtové změny. Důvodem navrhované změny je převedení finančních prostředků z odboru veřejných zakázek a investic na odbor strategického rozvoje kraje, územ. plánování a stavebního řádu ve výši 100 000,- Kč. Finanční prostředky budou použity na financování provozních záležitostí oddělení grantových schémat, které bylo organizační změnou k 1.3.2015 převedeno na odbor strategického rozvoje kraje, územ. plánování a stavebního řádu.</t>
  </si>
  <si>
    <t xml:space="preserve"> -Rozpočtová změna 385/15</t>
  </si>
  <si>
    <t>druh rozpočtové změny: vnitřní rozpočtová změna - přesun mezi jednotlivými položkami, paragrafy a odbory sociálních věcí a kancelář ředitele</t>
  </si>
  <si>
    <t>důvod: odbor sociálních věcí požádal ekonomický odbor dne 10.7.2015 o provedení rozpočtové změny. Důvodem navrhované změny je převedení finančních prostředků z odboru sociálních věcí na odbor kancelář ředitele ve výši 40 000,- Kč. Finanční prostředky budou použity na financování projektu "Podpora standardizace orgánu sociálně - právní ochrany na Krajském úřadě Olomouckého kraje" v rámci Operačního programu Lidské zdroje a zaměstnanost.</t>
  </si>
  <si>
    <t>Kancelář ředitele</t>
  </si>
  <si>
    <t xml:space="preserve"> -Rozpočtová změna 386/15</t>
  </si>
  <si>
    <t>druh rozpočtové změny: vnitřní rozpočtová změna - přesun mezi jednotlivými položkami, paragrafy v rámci odboru strategického rozvoje kraje, územ. plánování a stavebního řádu</t>
  </si>
  <si>
    <t>důvod: odbor strategického rozvoje kraje, územ. plánování a stavebního řádu požádal ekonomický odbor dne 8.7.2015 o provedení rozpočtové změny. Důvodem navrhované změny je přesun finančních prostředků v rámci odboru strategického rozvoje kraje, územ. plánování a stavebního řádu ve výši 300 000,- Kč. Finanční prostředky budou použity na poskytnutí dotace v rámci "Programu obnovy venkova pro rok 2015" (POV), na základě usnesení Zastupitelstva Olomouckého kraje č. UZ/15/39/2015 ze dne 24.4.2015.</t>
  </si>
  <si>
    <t xml:space="preserve"> -Rozpočtová změna 387/15</t>
  </si>
  <si>
    <t>důvod: odbor životního prostředí a zemědělství požádal ekonomický odbor dne 15.7.2015 o provedení rozpočtové změny. Důvodem navrhované změny je přesun finančních prostředků v rámci Fondu na podporu výstavby a obnovy vodohospodářské infrastruktury na území Olomouckého kraje v celkové výši 9 950 000,- Kč.  Finanční prostředky budou použity na poskytnutí příspěvků v rámci Fondu na podporu výstavby a obnovy vodohospodářské infrastruktury obcím na území Olomouckého kraje, na základě usnesení Zastupitelstva Olomouckého kraje č. UZ/15/28/2015 ze dne 24.4.2015.</t>
  </si>
  <si>
    <t xml:space="preserve"> -Rozpočtová změna 388/15</t>
  </si>
  <si>
    <t>druh rozpočtové změny: vnitřní rozpočtová změna - přesun mezi jednotlivými položkami, paragrafy v rámci odboru školství, mládeže a tělovýchovy</t>
  </si>
  <si>
    <t>důvod: odbor školství, mládeže a tělovýchovy požádal ekonomický odbor dne 13.7.2015 o provedení rozpočtové změny. Důvodem navrhované změny je přesun finančních prostředků v rámci odboru školství, mládeže a tělovýchovy ve výši 500 000,- Kč. Zastupitelstvo Olomouckého kraje usnesením č. UZ/16/10/2015 ze dne 26.6.2015 schválilo Významné projekty Olomouckého kraje, jedná se pouze o změnu položky rozpočtové skladby z neinvestiční na investiční.</t>
  </si>
  <si>
    <t xml:space="preserve"> -Rozpočtová změna 389/15</t>
  </si>
  <si>
    <t>důvod: odbor školství, mládeže a tělovýchovy požádal ekonomický odbor dne 23.6.2015 o provedení rozpočtové změny. Důvodem navrhované změny je přesun finančních prostředků v rámci odboru školství, mládeže a tělovýchovy ve výši 10 000,- Kč. Finanční prostředky budou použity na úhradu nákladů spojených s organizací soutěží a přehlídek pro příspěvkovou organizaci Olomouckého kraje Gymnázium Jana Opletala, Litovel.</t>
  </si>
  <si>
    <t xml:space="preserve"> -Rozpočtová změna 390/15</t>
  </si>
  <si>
    <t>druh rozpočtové změny: vnitřní rozpočtová změna - přesun mezi jednotlivými položkami, paragrafy v rámci odboru sociálních věcí</t>
  </si>
  <si>
    <t>důvod: odbor sociálních věcí požádal ekonomický odbor dne 29.6.2015 o provedení rozpočtové změny. Důvodem navrhované změny je přesun finančních prostředků v rámci odboru sociálních věcí v celkové výši 800 000,- Kč. Finanční prostředky budou použity na poskytnutí investičních dotací v rámci dotačního programu pro sociální oblast "Prevence kriminality", na základě usnesení Zastupitelstva Olomouckého kraje č. UZ/16/38/2015 ze dne 26.6.2015.</t>
  </si>
  <si>
    <t xml:space="preserve"> -Rozpočtová změna 391/15</t>
  </si>
  <si>
    <t>druh rozpočtové změny: vnitřní rozpočtová změna - přesun mezi jednotlivými položkami, paragrafy v rámci odboru podpory řízení příspěvkových organizací</t>
  </si>
  <si>
    <t xml:space="preserve"> -Rozpočtová změna 392/15</t>
  </si>
  <si>
    <t>druh rozpočtové změny: vnitřní rozpočtová změna - přesun mezi jednotlivými položkami, paragrafy v rámci odboru veřejných zakázek a investic</t>
  </si>
  <si>
    <t>důvod: odbor veřejných zakázek a investic požádal ekonomický odbor dne 2.7.2015 o provedení rozpočtové změny. Důvodem navrhované změny je přesun finančních prostředků v rámci odboru veřejných zakázek a investic v celkové výši 177 445,29 Kč. Finanční prostředky budou použity na financování výdajů projektu z oblasti sociální "Rekonstrukce pavilonu CSS Prostějov - zřízení zařízení pro nemocné Alzheimerovou chorobou" v rámci ROP Střední Morava.</t>
  </si>
  <si>
    <t xml:space="preserve"> -Rozpočtová změna 393/15</t>
  </si>
  <si>
    <t>důvod: odbor strategického rozvoje kraje, územ. plánování a stavebního řádu požádal ekonomický odbor dne 15.7.2015 o provedení rozpočtové změny. Důvodem navrhované změny je přesun finančních prostředků v rámci odboru strategického rozvoje kraje, územ. plánování a stavebního řádu v celkové výši 218 528,40 Kč. Finanční prostředky budou použity na financování výdajů projektu z oblasti školství "Podpora technického vybavení dílen - 1. část" v rámci ROP Střední Morava.</t>
  </si>
  <si>
    <t xml:space="preserve"> -Rozpočtová změna 394/15</t>
  </si>
  <si>
    <t>důvod: odbor veřejných zakázek a investic požádal ekonomický odbor dne 16.7.2015 o provedení rozpočtové změny. Důvodem navrhované změny je zapojení finančních prostředků do rozpočtu Olomouckého kraje ve výši 46 048 528,73 Kč. Finanční prostředky budou poukázány na účet Olomouckého kraje jako investiční dotace od Regionální rady regionu soudržnosti Střední Morava na rok 2015 na projekt z oblasti dopravy "II/150 Dub nad Moravou - hranice okresu PV - rekonstrukce silnice" v rámci ROP Střední Morava.</t>
  </si>
  <si>
    <t xml:space="preserve"> -Rozpočtová změna 395/15</t>
  </si>
  <si>
    <t>důvod: neinvestiční dotace ze státního rozpočtu ČR na rok 2015 poskytnutá na základě rozhodnutí Ministerstva školství, mládeže a tělovýchovy ČR č.j.: MSMT 23609-9/2015 ze dne 15.7.2015 v celkové výši 2 090 138,- Kč na rozvojový program "Podpora školních psychologů a školních speciálních pedagogů ve školách a metodiků - specialistů ve školských poradenských zařízeních v roce 2015“ (období srpen - prosinec).</t>
  </si>
  <si>
    <t xml:space="preserve"> -Rozpočtová změna 396/15</t>
  </si>
  <si>
    <t>důvod: neinvestiční dotace ze státního rozpočtu ČR na rok 2015 poskytnutá na základě rozhodnutí Ministerstva financí ČR č.j.: MF - 30370/2015/1201 ze dne 10.7.2015 ve výši                                     37 905,- Kč na náhradu škod vzniklých bobrem evropským na lesních porostech na pozemcích v nájmu společnosti Lesy města Olomouce, a. s., za období od 1.12.2014 do 29.4.2015.</t>
  </si>
  <si>
    <t xml:space="preserve"> -Rozpočtová změna 397/15</t>
  </si>
  <si>
    <t>důvod: odbor veřejných zakázek a investic požádal ekonomický odbor dne 17.7.2015 o provedení rozpočtové změny. Důvodem navrhované změny je přesun finančních prostředků v rámci odboru veřejných zakázek a investic ve výši 40 000,- Kč. Finanční prostředky budou použity na úhradu odvodu za porušení rozpočtové kázně u realizace projektu v oblasti sociální "Transformace Vincentina Šternberk - byty".</t>
  </si>
  <si>
    <t xml:space="preserve"> -Rozpočtová změna 398/15</t>
  </si>
  <si>
    <t>důvod: odbor dopravy a silničního hospodářství požádal ekonomický odbor dne 17.7.2015 o provedení rozpočtové změny. Důvodem navrhované změny je zapojení finančních prostředků do rozpočtu Olomouckého kraje ve výši 10 332 479,05 Kč. Finanční prostředky budou poukázány na účet Olomouckého kraje jako investiční dotace od Regionální rady regionu soudržnosti Střední Morava na rok 2015 pro příspěvkovou organizaci Správa silnic Olomouckého kraje na realizaci projektu v oblasti dopravy "Most ev. č. 44932-2A Držovice".</t>
  </si>
  <si>
    <t>6356 - Jiné investiční transfery zřízeným PO</t>
  </si>
  <si>
    <t xml:space="preserve"> -Rozpočtová změna 399/15</t>
  </si>
  <si>
    <t>důvod: odbor dopravy a silničního hospodářství požádal ekonomický odbor dne 17.7.2015 o provedení rozpočtové změny. Důvodem navrhované změny je zapojení finančních prostředků do rozpočtu Olomouckého kraje ve výši 12 378 925,55 Kč. Finanční prostředky budou poukázány na účet Olomouckého kraje jako investiční dotace od Regionální rady regionu soudržnosti Střední Morava na rok 2015 pro příspěvkovou organizaci Správa silnic Olomouckého kraje na realizaci projektu v oblasti dopravy "Dlouhá Loučka - nový most a nový úsek silnice".</t>
  </si>
  <si>
    <t xml:space="preserve"> -Rozpočtová změna 400/15</t>
  </si>
  <si>
    <t>druh rozpočtové změny: zapojení prostředků do rozpočtu</t>
  </si>
  <si>
    <t>důvod: odbor školství, mládeže a tělovýchovy požádal ekonomický odbor dne 16.7.2015 a 20.7.2015 o provedení rozpočtové změny. Důvodem navrhované změny je zapojení finančních prostředků do rozpočtu odboru školství, mládeže a tělovýchovy ve výši 1 141,20 Kč. Finanční prostředky byly poukázány na účet Olomouckého kraje jako odvod za porušení rozpočtové kázně za rok 2014 u Základní školy a mateřské školy Blatec, Gymnázia Jana Blahoslava a Střední pedagogické školy, Přerov, prostředky budou zaslány na účet Ministerstva školství, mládeže a tělovýchovy.</t>
  </si>
  <si>
    <t>2212 - Sankční platby přijaté od jiných subjektů</t>
  </si>
  <si>
    <t>2123 - Ostatní odvody příspěvkových organiz.</t>
  </si>
  <si>
    <t xml:space="preserve"> -Rozpočtová změna 401/15</t>
  </si>
  <si>
    <t>druh rozpočtové změny: zapojení nových prostředků do rozpočtu a vnitřní rozpočtová změna - přesun mezi jednotlivými položkami, paragrafy v rámci odboru ekonomického</t>
  </si>
  <si>
    <t>důvod: odbor investic a evropských programů požádal ekonomický odbor dne 23.6.2015 o provedení rozpočtové změny. Důvodem navrhované změny je zapojení finančních prostředků do rozpočtu Olomouckého kraje ve výši 3 825 000,- Kč a převedení finančních prostředků z rezervy Olomouckého kraje ve výši 51 425,- Kč. Finanční prostředky budou poukázány na účet Olomouckého kraje jako investiční dotace od Regionální rady regionu soudržnosti Střední Morava na rok 2015 na projekt z oblasti školství "SŠ polytechnická Olomouc - nástavba dílen" v rámci ROP Střední Morava, a dále v souvislosti s materiálem předkládaným do ROK, bod programu 2.3. - Rozpočet Olomouckého kraje 2015 - splátka revolvingového úvěru, dne 23.7.2015 budou převedeny finanční prostředky na úhradu revolvingového úvěru na projekt "Pořízení technologického vybavení a vozidel pro ZZS OK". Finanční prostředky budou použity na splátku revolvingového úvěru u České spořitelny, a.s.</t>
  </si>
  <si>
    <t>Odbor ekonomický - SROP</t>
  </si>
  <si>
    <t>ORJ - 32</t>
  </si>
  <si>
    <t>81 - Financování z tuzemska</t>
  </si>
  <si>
    <t xml:space="preserve"> -Rozpočtová změna 402/15</t>
  </si>
  <si>
    <t>druh rozpočtové změny: vnitřní rozpočtová změna - přesun mezi jednotlivými položkami, paragrafy v rámci odboru ekonomického</t>
  </si>
  <si>
    <t>důvod: odbor ekonomický požádal dne 20.7.2015 o provedení rozpočtové změny. Důvodem navrhované změny je  přesun finančních prostředků v rámci odboru ekonomického ve výši 200 000 000,- Kč. V souvislosti s novelizací rozpočtové skladby dojde pouze ke změně položky.</t>
  </si>
  <si>
    <t>89 - Opravné prostředky k peněžním operacím</t>
  </si>
  <si>
    <t xml:space="preserve"> -Rozpočtová změna 403/15</t>
  </si>
  <si>
    <t>druh rozpočtové změny: vnitřní rozpočtová změna - přesun mezi jednotlivými položkami, paragrafy a odbory ekonomickým a  kancelář ředitele</t>
  </si>
  <si>
    <t>důvod: odbor  kancelář ředitele požádal ekonomický odbor dne 20.7.2015 o provedení rozpočtové změny. Důvodem navrhované změny je převedení finančních prostředků z rezervy Olomouckého kraje na odbor kancelář ředitele ve výši 900 000,- Kč. Finanční prostředky budou použity na zajištění služeb optimalizace IT procesů v rámci KÚOK.</t>
  </si>
  <si>
    <t xml:space="preserve"> -Rozpočtová změna 404/15</t>
  </si>
  <si>
    <t>důvod: neinvestiční dotace ze státního rozpočtu ČR na rok 2015 poskytnutá na základě rozhodnutí Ministerstva školství, mládeže a tělovýchovy ČR 50.1/034/2014 ze dne 17.7.2015 v celkové výši 133 005,67 Kč na projekt "OKO - občanské kompetence občanům" v rámci Operačního programu Vzdělávání pro konkurenceschopnost pro příspěvkovou organizaci Olomouckého kraje Švehlova střední škola polytechnická Prostějov.</t>
  </si>
  <si>
    <t xml:space="preserve"> -Rozpočtová změna 405/15</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</si>
  <si>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</si>
  <si>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22.7.2015 o provedení rozpočtové změny. Důvodem navrhované změny je převedení finančních prostředků z odboru ekonomického na odbor podpory řízení příspěvkových organizací ve výši 350 000,- Kč. Finanční prostředky budou použity na rozpracování možností a návrh realizace outsourcingu stravování ve vybraných příspěvkových organizacích zřízených Olomouckým krajem.</t>
  </si>
  <si>
    <t>důvod: odbor podpory řízení příspěvkových organizací požádal ekonomický odbor dne 30.6.2015 o provedení rozpočtové změny. Důvodem navrhované změny je přesun finančních prostředků v rámci odboru podpory řízení příspěvkových organizací v celkové výši 1 912 000,- Kč. Finanční prostředky budou použity na poskytnutí příspěvků na investiční a neinvestiční akce v oblasti školství pro příspěvkové organizace Olomouckého kraje, na základě usnesení Rady Olomouckého kraje č. UR/70/35/2015 ze dne 18.6.2015.</t>
  </si>
  <si>
    <t>důvod: odbor veřejných zakázek a investic požádal ekonomický odbor dne 13.7.2015 o provedení rozpočtové změny. Důvodem navrhované změny je převedení finančních prostředků z odboru sociálních věcí na odbor veřejných zakázek a investic v celkové výši 500 000,- Kč. Finanční prostředky budou použity na financování investic pro příspěvkové organizace v oblasti sociální, na základě usnesení Rady Olomouckého kraje č. UR/73/57/2015 ze dne 23.7.2015 (bod 12.4).</t>
  </si>
  <si>
    <t xml:space="preserve"> -Rozpočtová změna 406/15</t>
  </si>
  <si>
    <t>důvod: neinvestiční dotace ze státního rozpočtu ČR na rok 2015 poskytnutá na základě rozhodnutí Ministerstva školství, mládeže a tělovýchovy ČR č.j.: 2157-22/2015-19 ze dne 16.7.2015 v celkové výši 19 953,- Kč na program "Podpora zabezpečení škol a školských zařízení“ pro příspěvkovou organizaci Střední škola designu a módy, Prostějov.</t>
  </si>
  <si>
    <t xml:space="preserve"> -Rozpočtová změna 407/15</t>
  </si>
  <si>
    <t>důvod: neinvestiční dotace ze státního rozpočtu ČR na rok 2015 poskytnutá na základě dopisů Ministerstva školství, mládeže a tělovýchovy ČR č. j.: MŠMT-22196/2015 ze dne 16., 22., 27. a 31.7.2015 v celkové výši 14 632 075,- Kč na projekty v rámci Operačního programu Vzdělávání pro konkurenceschopnost pro příspěvkové organizace Olomouckého kraje.</t>
  </si>
  <si>
    <t xml:space="preserve"> -Rozpočtová změna 408/15</t>
  </si>
  <si>
    <t>důvod: odbor veřejných zakázek a investic požádal ekonomický odbor dne 31.7.2015 o provedení rozpočtové změny. Důvodem navrhované změny je převedení finančních prostředků z odboru veřejných zakázek a investic na odbor ekonomický a zpět v celkové výši 950 000,- Kč. Finanční prostředky nebudou použity na financování výdajů projektu z oblasti dopravy "UIII/37354 Holubice - Hrochov" v rámci ROP Střední Morava, prostředky nebudou čerpány z úvěrového rámce na základě úvěrové smlouvy s Evropskou investiční bankou, a budou použity na financování výdajů projektu z oblasti dopravy "II/433, III/36711 Výšovice průtah" v rámci ROP Střední Morava, prostředky budou čerpány z rezervy Olomouckého kraje na financování investičních akcí.</t>
  </si>
  <si>
    <t xml:space="preserve"> -Rozpočtová změna 409/15</t>
  </si>
  <si>
    <t>poskytovatel: Ministerstvo práce a sociálních věcí</t>
  </si>
  <si>
    <t>důvod: odbor sociálních věcí požádal dne 27.7.2015 o provedení rozpočtové změny. Důvodem navrhované změny je zapojení finančních prostředků do rozpočtu Olomouckého kraje v celkové výši 512 253,32 Kč. Finanční prostředky byly poukázany na účet Olomouckého kraje jako neinvestiční dotace z Ministerstva práce a sociálních věcí ČR  a budou použity na financování projektu "Podpora standardizace orgánu sociálně - právní ochrany na Krajském úřadě Olomouckého kraje" v rámci Operačního programu Lidské zdroje a zaměstnanost.</t>
  </si>
  <si>
    <t xml:space="preserve"> -Rozpočtová změna 410/15</t>
  </si>
  <si>
    <t>důvod: odbor školství, mládeže a tělovýchovy požádal ekonomický odbor dne 4.8.2015 o provedení rozpočtové změny. Důvodem navrhované změny je snížení neinvestiční dotace ze státního rozpočtu ČR na rok 2015 poskytnuté na základě rozhodnutí Ministerstva školství, mládeže a tělovýchovy ČR č.j.: MSMT 248-9/2015 ze dne 12.1.2015 v celkové výši 2 926 395,- Kč na rozvojový program "Podpora školních psychologů a školních speciálních pedagogů ve školách a metodiků - specialistů ve školských poradenských zařízeních v roce 2015“, nevyčerpané prostředky ve výši 3,- Kč budou vráceny na účet Ministerstva školství, mládeže a tělovýchovy.</t>
  </si>
  <si>
    <t xml:space="preserve"> -Rozpočtová změna 411/15</t>
  </si>
  <si>
    <t>důvod: odbor školství, mládeže a tělovýchovy požádal ekonomický odbor dne 4.8.2015 o provedení rozpočtové změny. Důvodem navrhované změny je snížení neinvestiční dotace ze státního rozpočtu ČR na rok 2015 poskytnuté na základě rozhodnutí Ministerstva školství, mládeže a tělovýchovy ČR č.j.: MSMT 9766-12/2015 ze dne 27.4.2015 v celkové výši 7 929 765,- Kč na rozvojový program "Podpora odborného vzdělávání v roce 2015“, nevyčerpané prostředky ve výši 4,40 Kč budou vráceny na účet Ministerstva školství, mládeže a tělovýchovy.</t>
  </si>
  <si>
    <t xml:space="preserve"> -Rozpočtová změna 412/15</t>
  </si>
  <si>
    <t>druh rozpočtové změny: vnitřní rozpočtová změna - přesun mezi jednotlivými položkami, paragrafy v rámci odboru kancelář ředitele</t>
  </si>
  <si>
    <t>důvod: odbor kancelář ředitele požádal ekonomický odbor dne 3.8.2015 o provedení rozpočtové změny. Důvodem navrhované změny je přesun finančních prostředků v rámci odboru kancelář ředitele ve výši 20 000,- Kč. Finanční prostředky budou použity na zhotovení příčky v kanceláři č. 902 v budově RCO.</t>
  </si>
  <si>
    <t xml:space="preserve"> -Rozpočtová změna 448/15</t>
  </si>
  <si>
    <t>důvod: odbor kancelář ředitele požádal ekonomický odbor dne 31.7.2015 o provedení rozpočtové změny. Důvodem navrhované změny je přesun finančních prostředků v rámci odboru kancelář ředitele, odboru zastupitelé a v rámci Fondu sociálních potřeb v celkové výši 90 170,- Kč. Finanční prostředky budou použity na posílení Fondu sociálních potřeb.</t>
  </si>
  <si>
    <t>částka</t>
  </si>
  <si>
    <t>4134 - Převody z rozpočtových účtů</t>
  </si>
  <si>
    <t>Zastupitelé</t>
  </si>
  <si>
    <t xml:space="preserve"> -Rozpočtová změna 413/15</t>
  </si>
  <si>
    <t>důvod: neinvestiční dotace ze státního rozpočtu ČR na rok 2015 poskytnutá na základě dopisů Ministerstva školství, mládeže a tělovýchovy ČR č. j.: MŠMT-22196/2015 ze dne 3. a 10.8.2015 v celkové výši 7 725 974,- Kč na projekty v rámci Operačního programu Vzdělávání pro konkurenceschopnost pro příspěvkové organizace Olomouckého kraje.</t>
  </si>
  <si>
    <t xml:space="preserve"> -Rozpočtová změna 414/15</t>
  </si>
  <si>
    <t>poskytovatel: Ministerstvo zemědělství</t>
  </si>
  <si>
    <t>důvod: investiční dotace ze státního rozpočtu ČR na rok 2015 poskytnutá na základě avíza k převodu finančních prostředků Ministerstva zemědělství ČR  č. j.: 23155/2015-MZE-16221 ze dne 27.7.2015 v celkové výši 1 545 000,- Kč na zajištění úhrady za opatření ve veřejném zájmu pro Lesy ČR, s.p., Správa toků - oblast povodí Moravy.</t>
  </si>
  <si>
    <t>4216 - Ostatní invest. přijaté transfery ze SR</t>
  </si>
  <si>
    <t xml:space="preserve"> -Rozpočtová změna 415/15</t>
  </si>
  <si>
    <t>důvod: neinvestiční dotace ze státního rozpočtu ČR na rok 2015 poskytnutá na základě dopisu Ministerstva práce a sociálních věcí ČR č.j.: 2015/43633-874 ze dne 24.7.2015 v celkové výši 23 745,14 Kč pro příspěvkovou organizaci Olomouckého kraje Domov Paprsek Olšany na financování projektu "Paprsek vzdělávání pro naše zaměstnance" v rámci Operačního programu Lidské zdroje a zaměstnanost.</t>
  </si>
  <si>
    <t xml:space="preserve"> -Rozpočtová změna 416/15</t>
  </si>
  <si>
    <t>důvod: neinvestiční dotace ze státního rozpočtu ČR na rok 2015 poskytnutá na základě rozhodnutí Ministerstva práce a sociálních věcí ČR č.j.: 1 ze dne 20.1.2015 ve výši             60 918 000,- Kč na financování běžných výdajů souvisejících s poskytováním základních druhů a forem sociálních služeb.</t>
  </si>
  <si>
    <t xml:space="preserve"> -Rozpočtová změna 417/15</t>
  </si>
  <si>
    <t>důvod: neinvestiční dotace ze státního rozpočtu ČR na rok 2015 poskytnutá na základě rozhodnutí Ministerstva práce a sociálních věcí ČR č.j.: 2015/43697-231/1 v celkové výši       4 000 000,- Kč k zajištění výplaty státního příspěvku pro zřizovatele zařízení pro děti vyžadující okamžitou pomoc podle § 42g a násl. zákona č. 359/1999 Sb., o sociálně - právní ochraně dětí na rok 2015.</t>
  </si>
  <si>
    <t xml:space="preserve"> -Rozpočtová změna 418/15</t>
  </si>
  <si>
    <t>poskytovatel: Ministerstvo kultury</t>
  </si>
  <si>
    <t>důvod: neinvestiční dotace ze státního rozpočtu ČR na rok 2015 poskytnutá na základě dopisu Ministerstva kultury ČR č.j.: MK 33243/2015 OMG ze dne 28.5.2015 ve výši 16 000,- Kč pro příspěvkovou organizaci Olomouckého kraje Vlastivědné muzeum Jesenicka na realizaci projektu "ISO/D 2015 Preventivní ochrana před nepříznivými vlivy prostředí".</t>
  </si>
  <si>
    <t xml:space="preserve"> -Rozpočtová změna 419/15</t>
  </si>
  <si>
    <t>důvod: odbor veřejných zakázek a investic požádal ekonomický odbor dne 5.8.2015 o provedení rozpočtové změny. Důvodem navrhované změny je zapojení finančních prostředků do rozpočtu Olomouckého kraje v celkové výši 4 000 000,- Kč a přesun finančních prostředků v rámci odboru veřejných zakázek a investic ve výši 3 000 000,- Kč. Finanční prostředky byly poukázány na účet Olomouckého kraje jako investiční dotace od města Šumperk na projekt z oblasti školství "Střední škola železniční, technická a služeb, Šumperk - Výměna oken a úprava fasády" a od města Prostějov na projekt z oblasti zdravotnictví "SMN a.s. - o.z. Nemocnice Prostějov - Parkoviště v areálu nemocnice".</t>
  </si>
  <si>
    <t>4221 - Investiční přijaté transfery od obcí</t>
  </si>
  <si>
    <t xml:space="preserve"> -Rozpočtová změna 420/15</t>
  </si>
  <si>
    <t>důvod: odbor veřejných zakázek a investic požádal ekonomický odbor dne 29.7.2015 o provedení rozpočtové změny. Důvodem navrhované změny je zapojení finančních prostředků do rozpočtu Olomouckého kraje ve výši 3 463 829,39 Kč. Finanční prostředky byly poukázány na účet Olomouckého kraje jako investiční dotace od Regionální rady regionu soudržnosti Střední Morava na rok 2015 na projekt z oblasti dopravy "Dub - Tovačov, stavební úpravy" v rámci ROP Střední Morava.</t>
  </si>
  <si>
    <t xml:space="preserve"> -Rozpočtová změna 421/15</t>
  </si>
  <si>
    <t>důvod: odbor veřejných zakázek a investic požádal ekonomický odbor dne 29.7.2015 o provedení rozpočtové změny. Důvodem navrhované změny je zapojení finančních prostředků do rozpočtu Olomouckého kraje ve výši 1 032 634,07 Kč. Finanční prostředky byly poukázány na účet Olomouckého kraje jako investiční dotace od Regionální rady regionu soudržnosti Střední Morava na rok 2015 na projekt z oblasti dopravy "Bedihošť - průtah, I. a II. etapa" v rámci ROP Střední Morava.</t>
  </si>
  <si>
    <t xml:space="preserve"> -Rozpočtová změna 422/15</t>
  </si>
  <si>
    <t>důvod: odbor veřejných zakázek a investic požádal ekonomický odbor dne 29.7.2015 o provedení rozpočtové změny. Důvodem navrhované změny je zapojení finančních prostředků do rozpočtu Olomouckého kraje ve výši 9 654 472,97 Kč. Finanční prostředky byly poukázány na účet Olomouckého kraje jako investiční dotace od Regionální rady regionu soudržnosti Střední Morava na rok 2015 na projekt z oblasti dopravy "II/366 Kostelec na Hané - průtah (IV. etapa)" v rámci ROP Střední Morava.</t>
  </si>
  <si>
    <t xml:space="preserve"> -Rozpočtová změna 423/15</t>
  </si>
  <si>
    <t>důvod: odbor veřejných zakázek a investic požádal ekonomický odbor dne 6.8.2015 o provedení rozpočtové změny. Důvodem navrhované změny je zapojení finančních prostředků do rozpočtu Olomouckého kraje ve výši 14 000 000,- Kč. Finanční prostředky budou poukázány na účet Olomouckého kraje jako investiční dotace od Regionální rady regionu soudržnosti Střední Morava na rok 2015 na projekt z oblasti dopravy "Silnice II/444 Uničov - Šternberk, intravilány obcí" v rámci ROP Střední Morava.</t>
  </si>
  <si>
    <t xml:space="preserve"> -Rozpočtová změna 424/15</t>
  </si>
  <si>
    <t>poskytovatel: Státní fond životního prostředí a Ministerstvo životního prostředí ČR</t>
  </si>
  <si>
    <t>důvod: odbor veřejných zakázek a investic požádal dne 7.8.2015 o provedení rozpočtové změny. Důvodem navrhované změny je zapojení finančních prostředků do rozpočtu Olomouckého kraje v celkové výši 3 409 624,53 Kč. Finanční prostředky budou poukázány na účet Olomouckého kraje jako investiční dotace z prostředků Státního fondu životního prostředí ČR a Ministerstva životního prostředí ČR na financování projektu "Realizace energeticky úsporných opatření - SŠ Logistiky a chemie Olomouc" v rámci Operačního programu Životní prostředí.</t>
  </si>
  <si>
    <t>4213 - Investiční přijaté transfery ze SF</t>
  </si>
  <si>
    <t xml:space="preserve"> -Rozpočtová změna 425/15</t>
  </si>
  <si>
    <t>důvod: odbor veřejných zakázek a investic požádal dne 7.8.2015 o provedení rozpočtové změny. Důvodem navrhované změny je zapojení finančních prostředků do rozpočtu Olomouckého kraje v celkové výši 8 593 557,74 Kč. Finanční prostředky budou poukázány na účet Olomouckého kraje jako investiční dotace z prostředků Státního fondu životního prostředí ČR a Ministerstva životního prostředí ČR na financování projektu "Realizace energeticky úsporných opatření - SOŠ a SOU Šumperk, Gen. Krátkého 30" v rámci Operačního programu Životní prostředí.</t>
  </si>
  <si>
    <t xml:space="preserve"> -Rozpočtová změna 426/15</t>
  </si>
  <si>
    <t>důvod: odbor veřejných zakázek a investic požádal dne 7.8.2015 o provedení rozpočtové změny. Důvodem navrhované změny je zapojení finančních prostředků do rozpočtu Olomouckého kraje v celkové výši 19 602,- Kč. Finanční prostředky budou poukázány na účet Olomouckého kraje jako investiční dotace z prostředků Státního fondu životního prostředí ČR a Ministerstva životního prostředí ČR na financování projektu "Realizace energeticky úsporných opatření - SOŠ gastronomie a potravinářství - tělocvična" v rámci Operačního programu Životní prostředí.</t>
  </si>
  <si>
    <t xml:space="preserve"> -Rozpočtová změna 427/15</t>
  </si>
  <si>
    <t>důvod: odbor veřejných zakázek a investic požádal dne 7.8.2015 o provedení rozpočtové změny. Důvodem navrhované změny je zapojení finančních prostředků do rozpočtu Olomouckého kraje v celkové výši 4 341 371,94 Kč. Finanční prostředky budou poukázány na účet Olomouckého kraje jako investiční dotace z prostředků Státního fondu životního prostředí ČR a Ministerstva životního prostředí ČR na financování projektu "Realizace energeticky úsporných opatření - Sociální služby pro seniory Olomouc II" v rámci Operačního programu Životní prostředí.</t>
  </si>
  <si>
    <t xml:space="preserve"> -Rozpočtová změna 428/15</t>
  </si>
  <si>
    <t>poskytovatel: Ministerstvo vnitra</t>
  </si>
  <si>
    <t>důvod: odbor strategického rozvoje kraje, územ. plánování a stavebního řádu požádal ekonomický odbor dne 10.8.2015 o provedení rozpočtové změny. Důvodem navrhované změny je zapojení finančních prostředků do rozpočtu odboru strategického rozvoje kraje, územ. plánování a stavebního řádu ve výši 128 186,- Kč. Finanční prostředky budou poukázány na účet Olomouckého kraje jako neinvestiční dotace z Ministerstva vnitra na financování projektu "Zvýšení efektivity Krajského úřadu Olomouckého kraje" v rámci Operačního programu Lidské zdroje a zaměstnanost.</t>
  </si>
  <si>
    <t>ORJ - 64</t>
  </si>
  <si>
    <t xml:space="preserve"> -Rozpočtová změna 429/15</t>
  </si>
  <si>
    <t>důvod: odbor strategického rozvoje kraje, územ. plánování a stavebního řádu požádal ekonomický odbor dne 5.8.2015 o provedení rozpočtové změny. Důvodem navrhované změny je zapojení vratek nevyužitých prostředků poskytnutých v minulých letech a příjmů z finančního vypořádání v celkové výši 1 281 292,89 Kč a přesun finančních prostředků v rámci odboru strategického rozvoje kraje, územ. plánování a stavebního řádu v celkové výši 19 764,- Kč. Finanční prostředky budou použity na financování globálních grantů "Zvyšování kvality ve vzdělávání v Olomouckém kraji II" a "Rovné příležitosti dětí a žáků ve vzdělávání v Olomouckém kraji II" v rámci Operačního programu Vzdělávání pro konkurenceschopnost.</t>
  </si>
  <si>
    <t>ORJ - 66</t>
  </si>
  <si>
    <t>ORJ - 67</t>
  </si>
  <si>
    <t>69 - Ostatní kapitálové výdaje</t>
  </si>
  <si>
    <t xml:space="preserve"> -Rozpočtová změna 430/15</t>
  </si>
  <si>
    <t>důvod: odbor strategického rozvoje kraje, územ. plánování a stavebního řádu požádal ekonomický odbor dne 5.8.2015 o provedení rozpočtové změny. Důvodem navrhované změny je zapojení vratek nevyužitých prostředků poskytnutých v minulých letech v celkové výši 887 014,45 Kč. Finanční prostředky budou použity na financování globálních grantů "Podpora nabídky dalšího vzdělávání v Olomouckém kraji" a "Další vzdělávání pracovníků škol a školských zařízení v Olomouckém kraji II" v rámci Operačního programu Vzdělávání pro konkurenceschopnost.</t>
  </si>
  <si>
    <t>ORJ - 63</t>
  </si>
  <si>
    <t>ORJ - 68</t>
  </si>
  <si>
    <t xml:space="preserve"> -Rozpočtová změna 431/15</t>
  </si>
  <si>
    <t>důvod: odbor školství, mládeže a tělovýchovy požádal ekonomický odbor dne 7.8.2015 o provedení rozpočtové změny. Důvodem navrhované změny je snížení neinvestiční dotace ze státního rozpočtu ČR na rok 2015 poskytnuté na základě rozhodnutí Ministerstva školství, mládeže a tělovýchovy ČR č.j.: MSMT 248-9/2015 ze dne 12.1.2015 v celkové výši 2 926 395,- Kč na rozvojový program "Podpora školních psychologů a školních speciálních pedagogů ve školách a metodiků - specialistů ve školských poradenských zařízeních v roce 2015“, nevyčerpané prostředky ve výši 8,- Kč budou vráceny na účet Ministerstva školství, mládeže a tělovýchovy.</t>
  </si>
  <si>
    <t xml:space="preserve"> -Rozpočtová změna 432/15</t>
  </si>
  <si>
    <t>důvod: odbor sociálních věcí požádal ekonomický odbor dne 7.8.2015 o provedení rozpočtové změny. Důvodem navrhované změny je převedení finančních prostředků z odboru ekonomického na odbor sociálních věcí ve výši 310 000,- Kč. Finanční prostředky budou použity účelově na řešení odstranění havárie v příspěvkové organizaci Penzion pro důchodce Loštice, materiál je součástí programu jednání Rady Olomouckého kraje dne 20.8.2015 (bod 10.4).</t>
  </si>
  <si>
    <t xml:space="preserve"> -Rozpočtová změna 433/15</t>
  </si>
  <si>
    <t xml:space="preserve">důvod: odbor podpory řízení příspěvkových organizací požádal ekonomický odbor dne 28.7.2015 o provedení rozpočtové změny. Důvodem navrhované změny je převedení finančních prostředků z odboru ekonomického na odbor podpory řízení příspěvkových organizací ve výši 200 000,- Kč. Finanční prostředky budou použity k navýšení účelového neinvestičního příspěvku pro příspěvkovou organizaci Základní umělecká škola Zábřeh, na základě usnesení Rady Olomouckého kraje č. UR/73/40/2015 ze dne 23.7.2015. </t>
  </si>
  <si>
    <t xml:space="preserve"> -Rozpočtová změna 434/15</t>
  </si>
  <si>
    <t>důvod: odbor kultury a památkové péče požádal ekonomický odbor dne 28.7.2015 o provedení rozpočtové změny. Důvodem navrhované změny je převedení finančních prostředků z odboru ekonomického na odbor kultury a památkové péče ve výši 25 000,- Kč. Finanční prostředky budou použity k navýšení účelového neinvestičního příspěvku pro příspěvkovou organizaci Vlastivědné muzeum Jesenicka, na základě usnesení Rady Olomouckého kraje č. UR/73/50/2015 ze dne 23.7.2015.</t>
  </si>
  <si>
    <t xml:space="preserve"> -Rozpočtová změna 435/15</t>
  </si>
  <si>
    <t>důvod: odbor  majetkový a právní požádal ekonomický odbor dne 29.7.2015 o provedení rozpočtové změny. Důvodem navrhované změny je převedení finančních prostředků z odboru ekonomického na odbor majetkový a právní ve výši 672 320,- Kč. Finanční prostředky budou použity na financování odkoupení pozemků v katastrálním území Přerov, na základě usnesení Rady Olomouckého kraje č. UR/70/27/2015 ze dne 18.6.2015.</t>
  </si>
  <si>
    <t xml:space="preserve"> -Rozpočtová změna 436/15</t>
  </si>
  <si>
    <t>druh rozpočtové změny: vnitřní rozpočtová změna - přesun mezi jednotlivými položkami, paragrafy a odbory ekonomickým a strategického rozvoje kraje, územ. plánování a stavebního řádu</t>
  </si>
  <si>
    <t>důvod: odbor strategického rozvoje kraje, územ. plánování a stavebního řádu požádal ekonomický odbor dne 28.7.2015 o provedení rozpočtové změny. Důvodem navrhované změny je převedení finančních prostředků z odboru ekonomického na odbor strategického rozvoje kraje, územ. plánování a stavebního řádu ve výši 805 000,- Kč a přesun v rámci odboru strategického rozvoje kraje, územ. plánování a stavebního řádu v celkové výši       67 410,- Kč. Finanční prostředky budou použity na financování výdajů projektu v oblasti sociální "Služby sociální prevence v Olomouckém kraji - nepřímé náklady" v rámci Operačního programu zaměstnanost.</t>
  </si>
  <si>
    <t>ORJ - 30</t>
  </si>
  <si>
    <t>ORJ - 60</t>
  </si>
  <si>
    <t xml:space="preserve"> -Rozpočtová změna 437/15</t>
  </si>
  <si>
    <t>důvod: odbor veřejných zakázek a investic požádal ekonomický odbor dne 10.8.2015 o provedení rozpočtové změny. Důvodem navrhované změny je převedení finančních prostředků z odboru ekonomického na odbor veřejných zakázek a investic ve výši                    1 400 000,- Kč. Finanční prostředky budou použity na financování výdajů projektu v oblasti dopravy "Valšovský Žleb - Dlouhá Loučka - II/449" v rámci ROP Střední Morava, prostředky budou čerpány z úvěrového rámce na základě úvěrové smlouvy s Evropskou investiční bankou.</t>
  </si>
  <si>
    <t xml:space="preserve"> -Rozpočtová změna 438/15</t>
  </si>
  <si>
    <t>důvod: odbor strategického rozvoje kraje, územ. plánování a stavebního řádu požádal ekonomický odbor dne 30.7.2015 o provedení rozpočtové změny. Důvodem navrhované změny je převedení finančních prostředků z odboru ekonomického na odbor strategického rozvoje kraje, územ. plánování a stavebního řádu ve výši 3 100 000,- Kč. Finanční prostředky budou použity na financování výdajů projektu v oblasti krizového řízení "Krajský standardizovaný projekt ZZS Olomouckého kraje" v rámci Integrovaného Operačního programu, prostředky budou čerpány z úvěrového rámce na základě úvěrové smlouvy s Evropskou investiční bankou.</t>
  </si>
  <si>
    <t xml:space="preserve"> -Rozpočtová změna 439/15</t>
  </si>
  <si>
    <t>důvod: odbor kancelář ředitele požádal ekonomický odbor dne 31.7.2015 o provedení rozpočtové změny. Důvodem navrhované změny je převedení finančních prostředků z odboru kancelář ředitele na odbor sociálních věcí ve výši 66 000,- Kč. Finanční prostředky budou použity na financování výdajů spojených se zavedením služby "firemní psycholog" formou on - line psychoporadny pro příspěvkové organizace Olomouckého kraje.</t>
  </si>
  <si>
    <t xml:space="preserve"> -Rozpočtová změna 440/15</t>
  </si>
  <si>
    <t>druh rozpočtové změny: vnitřní rozpočtová změna - přesun mezi jednotlivými položkami, paragrafy a odbory tajemníka hejtmana a kancelář ředitele</t>
  </si>
  <si>
    <t>důvod: odbor kancelář ředitele požádal ekonomický odbor dne 28.7.2015 o provedení rozpočtové změny. Důvodem navrhované změny je převedení finančních prostředků z odboru kancelář ředitele na odbor tajemníka hejtmana ve výši 25 000,- Kč. Finanční prostředky budou použity na pořízení propagačních předmětů pro děti v rámci akce "70. výročí hasičů Olomouc".</t>
  </si>
  <si>
    <t xml:space="preserve"> -Rozpočtová změna 441/15</t>
  </si>
  <si>
    <t>druh rozpočtové změny: vnitřní rozpočtová změna - přesun mezi jednotlivými položkami, paragrafy a odbory sociálních věcí a podpory řízení příspěvkových organizací</t>
  </si>
  <si>
    <t>důvod: odbor sociálních věcí požádal ekonomický odbor dne 29.7.2015 o provedení rozpočtové změny. Důvodem navrhované změny je převedení finančních prostředků z odboru sociálních věcí na odbor podpory řízení příspěvkových organizací ve výši 75 000,- Kč. Finanční prostředky budou použity na financování nutných úprav prostor pro příspěvkovou organizaci Středisko pečovatelské služby v Jeseníku, která bude sídlit od 1.10.2015 v prostorách Střední odborné školy a Středního odborného učiliště strojírenského a stavebního v Jeseníku.</t>
  </si>
  <si>
    <t xml:space="preserve"> -Rozpočtová změna 442/15</t>
  </si>
  <si>
    <t xml:space="preserve">důvod: odbor kancelář ředitele požádal ekonomický odbor dne 21.7.2015 o provedení rozpočtové změny. Důvodem navrhované změny je přesun finančních prostředků v rámci odboru kancelář ředitele v celkové výši 11 510,80 Kč. Finanční prostředky budou použity na úhradu výdajů v souvislosti s konáním nových voleb do zastupitelstev obcí vyhlášených na den 13. června 2015 na činnost krajského úřadu. </t>
  </si>
  <si>
    <t xml:space="preserve"> -Rozpočtová změna 443/15</t>
  </si>
  <si>
    <t>důvod: odbor životního prostředí a zemědělství požádal ekonomický odbor dne 30.7.2015 o provedení rozpočtové změny. Důvodem navrhované změny je přesun finančních prostředků v rámci Fondu na podporu výstavby a obnovy vodohospodářské infrastruktury na území Olomouckého kraje v celkové výši 8 200 000,- Kč.  Finanční prostředky budou použity na poskytnutí příspěvků v rámci Fondu na podporu výstavby a obnovy vodohospodářské infrastruktury obcím na území Olomouckého kraje, na základě usnesení Zastupitelstva Olomouckého kraje č. UZ/15/28/2015 ze dne 24.4.2015.</t>
  </si>
  <si>
    <t xml:space="preserve"> -Rozpočtová změna 444/15</t>
  </si>
  <si>
    <t>důvod: odbor sociálních věcí požádal ekonomický odbor dne 6.8.2015 o provedení rozpočtové změny. Důvodem navrhované změny je přesun finančních prostředků v rámci odboru sociálních věcí v celkové výši 2 217 000,- Kč. Finanční prostředky budou použity k převedení příspěvků na provoz příspěvkových organizací v sociální oblasti na příspěvky na opravy v souladu s aktualizací plánu oprav a investic, na základě usnesení Rady Olomouckého kraje č. UR/73/39/2015 ze dne 23.7.2015.</t>
  </si>
  <si>
    <t xml:space="preserve"> -Rozpočtová změna 445/15</t>
  </si>
  <si>
    <t>důvod: odbor veřejných zakázek a investic požádal ekonomický odbor dne 7.8.2015 o provedení rozpočtové změny. Důvodem navrhované změny je přesun finančních prostředků v rámci odboru veřejných zakázek a investic v celkové výši 8 688 000,- Kč. Finanční prostředky budou použity na financování investičních akcí v oblasti školství.</t>
  </si>
  <si>
    <t xml:space="preserve"> -Rozpočtová změna 446/15</t>
  </si>
  <si>
    <t>důvod: odbor strategického rozvoje kraje, územ. plánování a stavebního řádu požádal ekonomický odbor dne 11.8.2015 o provedení rozpočtové změny. Důvodem navrhované změny je přesun finančních prostředků v rámci odboru strategického rozvoje kraje, územ. plánování a stavebního řádu v celkové výši 3 812,- Kč. Finanční prostředky budou použity na financování nákladů projektu v oblasti informačních technologií "Zajištění služby výměny dat ZZ kraje se systémy IZS" v rámci Integrovaného operačního programu.</t>
  </si>
  <si>
    <t xml:space="preserve"> -Rozpočtová změna 447/15</t>
  </si>
  <si>
    <t>důvod: odbor kultury a památkové péče požádal ekonomický odbor dne 12.8.2015 o provedení rozpočtové změny. Důvodem navrhované změny je přesun finančních prostředků v rámci odboru kultury a památkové péče ve výši 300 000,- Kč. Finanční prostředky budou použity na úhradu příspěvku v rámci Významných projektů Olomouckého kraje, na základě usnesení Zastupitelstva Olomouckého kraje č. UZ/16/10/2015 ze dne 26.6.2015, jedná se pouze o změnu položky rozpočtové skladby z neinvestiční na investiční.</t>
  </si>
  <si>
    <t xml:space="preserve"> -Rozpočtová změna 449/15</t>
  </si>
  <si>
    <t>poskytovatel: Ministerstvo dopravy</t>
  </si>
  <si>
    <t>důvod: neinvestiční dotace ze státního rozpočtu ČR na rok 2015 poskytnutá na základě rozhodnutí Ministerstva dopravy ČR č.j.: 65/2015-190-STSP/3 ze dne 11.8.2015 v celkové výši 218 434 071,- Kč ke krytí nákladů Olomouckého kraje na úhradu prokazatelné ztráty ze závazku veřejné služby ve veřejné železniční osobní dopravě v roce 2015. Finanční prostředky budou dopravci České dráhy, a.s., poskytovány prostřednictvím příspěvkové organizace KIDSOK.</t>
  </si>
  <si>
    <t xml:space="preserve"> -Rozpočtová změna 450/15</t>
  </si>
  <si>
    <t>důvod: odbor školství, mládeže a tělovýchovy požádal ekonomický odbor dne 17.8.2015 o provedení rozpočtové změny. Důvodem navrhované změny je přesun finančních prostředků v rámci odboru školství, mládeže a tělovýchovy v celkové výši  246 301,54 Kč. Finanční prostředky budou použity na financování projektu "Podpora technického a přírodovědného vzdělávání v Olomouckém kraji" v rámci Operačního programu Vzdělávání pro konkurenceschopnost.</t>
  </si>
  <si>
    <t>ORJ - 75</t>
  </si>
  <si>
    <t>5213 - Neinvestiční transfery soukromopr. subj.</t>
  </si>
  <si>
    <t xml:space="preserve"> -Rozpočtová změna 451/15</t>
  </si>
  <si>
    <t>důvod: odbor dopravy a silničního hospodářství požádal ekonomický odbor dne 18.8.2015 o provedení rozpočtové změny. Důvodem navrhované změny je zapojení finančních prostředků do rozpočtu Olomouckého kraje ve výši 2 063 754,06 Kč. Finanční prostředky byly poukázány na účet Olomouckého kraje jako investiční dotace od Regionální rady regionu soudržnosti Střední Morava na rok 2015 pro příspěvkovou organizaci Správa silnic Olomouckého kraje na realizaci projektu v oblasti dopravy "Most ev. č. 433-007 za obcí Němčice nad Hanou".</t>
  </si>
  <si>
    <t xml:space="preserve"> -Rozpočtová změna 452/15</t>
  </si>
  <si>
    <t>důvod: odbor dopravy a silničního hospodářství požádal ekonomický odbor dne 18.8.2015 o provedení rozpočtové změny. Důvodem navrhované změny je zapojení finančních prostředků do rozpočtu Olomouckého kraje ve výši 1 396 255,96 Kč. Finanční prostředky byly poukázány na účet Olomouckého kraje jako investiční dotace od Regionální rady regionu soudržnosti Střední Morava na rok 2015 pro příspěvkovou organizaci Správa silnic Olomouckého kraje na realizaci projektu v oblasti dopravy "II/437 Most ev. č. 437-007, Skoky".</t>
  </si>
  <si>
    <t xml:space="preserve"> -Rozpočtová změna 453/15</t>
  </si>
  <si>
    <t>důvod: odbor dopravy a silničního hospodářství požádal ekonomický odbor dne 18.8.2015 o provedení rozpočtové změny. Důvodem navrhované změny je zapojení finančních prostředků do rozpočtu Olomouckého kraje ve výši 876 095,75 Kč. Finanční prostředky byly poukázány na účet Olomouckého kraje jako investiční dotace od Regionální rady regionu soudržnosti Střední Morava na rok 2015 pro příspěvkovou organizaci Správa silnic Olomouckého kraje na realizaci projektu v oblasti dopravy "II/444 Úsov - Medlov".</t>
  </si>
  <si>
    <t xml:space="preserve"> -Rozpočtová změna 454/15</t>
  </si>
  <si>
    <t>důvod: odbor dopravy a silničního hospodářství požádal ekonomický odbor dne 19.8.2015 o provedení rozpočtové změny. Důvodem navrhované změny je zapojení finančních prostředků do rozpočtu Olomouckého kraje ve výši 1 481 161,34 Kč. Finanční prostředky byly poukázány na účet Olomouckého kraje jako investiční dotace od Regionální rady regionu soudržnosti Střední Morava na rok 2015 pro příspěvkovou organizaci Správa silnic Olomouckého kraje na realizaci projektu v oblasti dopravy "II/437 Most ev. č. 437-008, Dolní Újezd".</t>
  </si>
  <si>
    <t xml:space="preserve"> -Rozpočtová změna 455/15</t>
  </si>
  <si>
    <t>důvod: odbor dopravy a silničního hospodářství požádal ekonomický odbor dne 25.8.2015 o provedení rozpočtové změny. Důvodem navrhované změny je zapojení finančních prostředků do rozpočtu Olomouckého kraje ve výši 2 309 300,44 Kč. Finanční prostředky byly poukázány na účet Olomouckého kraje jako investiční dotace od Regionální rady regionu soudržnosti Střední Morava na rok 2015 pro příspěvkovou organizaci Správa silnic Olomouckého kraje na realizaci projektu v oblasti dopravy "Most ev. č. 433-003 přes ŽT ČD mezi obcemi Výšovice a Němčice nad Hanou".</t>
  </si>
  <si>
    <t xml:space="preserve"> -Rozpočtová změna 456/15</t>
  </si>
  <si>
    <t>důvod: odbor dopravy a silničního hospodářství požádal ekonomický odbor dne 25.8.2015 o provedení rozpočtové změny. Důvodem navrhované změny je zapojení finančních prostředků do rozpočtu Olomouckého kraje ve výši 2 607 805,06 Kč. Finanční prostředky byly poukázány na účet Olomouckého kraje jako investiční dotace od Regionální rady regionu soudržnosti Střední Morava na rok 2015 pro příspěvkovou organizaci Správa silnic Olomouckého kraje na realizaci projektu v oblasti dopravy "II/447 Tři Dvory - průtah".</t>
  </si>
  <si>
    <t xml:space="preserve"> -Rozpočtová změna 457/15</t>
  </si>
  <si>
    <t>důvod: odbor veřejných zakázek a investic požádal ekonomický odbor dne 17.8.2015 o provedení rozpočtové změny. Důvodem navrhované změny je zapojení finančních prostředků do rozpočtu Olomouckého kraje ve výši 3 268 985,46 Kč. Finanční prostředky byly poukázány na účet Olomouckého kraje jako investiční dotace od Regionální rady regionu soudržnosti Střední Morava na rok 2015 na projekt z oblasti dopravy "II/434, II/437 Lipník nad Bečvou - okružní křižovatka" v rámci ROP Střední Morava.</t>
  </si>
  <si>
    <t xml:space="preserve"> -Rozpočtová změna 458/15</t>
  </si>
  <si>
    <t>důvod: odbor veřejných zakázek a investic požádal ekonomický odbor dne 17.8.2015 o provedení rozpočtové změny. Důvodem navrhované změny je zapojení finančních prostředků do rozpočtu Olomouckého kraje ve výši 3 087 268,58 Kč. Finanční prostředky byly poukázány na účet Olomouckého kraje jako investiční dotace od Regionální rady regionu soudržnosti Střední Morava na rok 2015 na projekt z oblasti dopravy "II/449 Senice - průtah" v rámci ROP Střední Morava.</t>
  </si>
  <si>
    <t xml:space="preserve"> -Rozpočtová změna 459/15</t>
  </si>
  <si>
    <t>důvod: odbor veřejných zakázek a investic požádal ekonomický odbor dne 17.8.2015 o provedení rozpočtové změny. Důvodem navrhované změny je zapojení finančních prostředků do rozpočtu Olomouckého kraje ve výši 3 293 966,14 Kč. Finanční prostředky byly poukázány na účet Olomouckého kraje jako investiční a neinvestiční dotace od Regionální rady regionu soudržnosti Střední Morava na rok 2015 na projekt z oblasti dopravy "III/36719 Pivín - rekonstrukce silnice" v rámci ROP Střední Morava.</t>
  </si>
  <si>
    <t xml:space="preserve"> -Rozpočtová změna 460/15</t>
  </si>
  <si>
    <t>důvod: odbor veřejných zakázek a investic požádal ekonomický odbor dne 19.8.2015 o provedení rozpočtové změny. Důvodem navrhované změny je zapojení finančních prostředků do rozpočtu Olomouckého kraje ve výši 6 345 898,98 Kč. Finanční prostředky byly poukázány na účet Olomouckého kraje jako investiční dotace od Regionální rady regionu soudržnosti Střední Morava na rok 2015 na projekt z oblasti dopravy "II/315 a III/31527 Zábřeh na Moravě - okružní křižovatka ul. Postřelmovská, Čsl. armády" v rámci ROP Střední Morava.</t>
  </si>
  <si>
    <t xml:space="preserve"> -Rozpočtová změna 461/15</t>
  </si>
  <si>
    <t>důvod: odbor veřejných zakázek a investic požádal ekonomický odbor dne 13.8.2015 o provedení rozpočtové změny. Důvodem navrhované změny je zapojení finančních prostředků do rozpočtu Olomouckého kraje ve výši 1 686 670,67 Kč. Finanční prostředky budou poukázány na účet Olomouckého kraje jako investiční dotace od Regionální rady regionu soudržnosti Střední Morava na rok 2015 na projekt z oblasti školství "Modernizace dílen Střední školy železniční a stavební, Šumperk, Bulharská 8" v rámci ROP Střední Morava.</t>
  </si>
  <si>
    <t xml:space="preserve"> -Rozpočtová změna 462/15</t>
  </si>
  <si>
    <t>důvod: odbor veřejných zakázek a investic požádal ekonomický odbor dne 20.8.2015 o provedení rozpočtové změny. Důvodem navrhované změny je zapojení finančních prostředků do rozpočtu Olomouckého kraje ve výši 2 208 178,45 Kč. Finanční prostředky budou poukázány na účet Olomouckého kraje jako investiční dotace od Regionální rady regionu soudržnosti Střední Morava na rok 2015 na projekt z oblasti školství "Technické vybavení dílen Střední škola polygrafická Olomouc" v rámci ROP Střední Morava.</t>
  </si>
  <si>
    <t xml:space="preserve"> -Rozpočtová změna 463/15</t>
  </si>
  <si>
    <t>důvod: odbor strategického rozvoje kraje, územ. plánování a stavebního řádu požádal ekonomický odbor dne 20.8.2015 o provedení rozpočtové změny. Důvodem navrhované změny je zapojení finančních prostředků do rozpočtu Olomouckého kraje ve výši                                     514 938,84 Kč. Finanční prostředky budou poukázány na účet Olomouckého kraje jako neinvestiční dotace od Regionální rady regionu soudržnosti Střední Morava na rok 2015 na projekt v oblasti cestovního ruchu "Značení kulturních a turistických cílů v Olomouckém kraji III" v rámci ROP Střední Morava.</t>
  </si>
  <si>
    <t xml:space="preserve"> -Rozpočtová změna 464/15</t>
  </si>
  <si>
    <t>důvod: odbor strategického rozvoje kraje, územ. plánování a stavebního řádu požádal ekonomický odbor dne 19.8.2015 o provedení rozpočtové změny. Důvodem navrhované změny je zapojení finančních prostředků do rozpočtu Olomouckého kraje ve výši                                     4 791 153,51 Kč. Finanční prostředky byly poukázány na účet Olomouckého kraje jako neinvestiční dotace od Regionální rady regionu soudržnosti Střední Morava na rok 2015 na projekt v oblasti regionálního rozvoje "Inovační vouchery v Olomouckém kraji - II. etapa" v rámci ROP Střední Morava.</t>
  </si>
  <si>
    <t xml:space="preserve"> -Rozpočtová změna 465/15</t>
  </si>
  <si>
    <t xml:space="preserve"> -Rozpočtová změna 466/15</t>
  </si>
  <si>
    <t>důvod: odbory sociálních věcí, zdravotnictví a školství, mládeže a tělovýchovy požádaly ekonomický odbor dne 13.8.2015 o provedení rozpočtové změny. Důvodem navrhované změny je převedení finančních prostředků z odboru ekonomického na odbor sociálních věcí ve výši 42 560,- Kč, na odbor zdravotnictví ve výši 240 920,- Kč a na odbor školství, mládeže a tělovýchovy ve výši 129 960,- Kč. Finanční prostředky ze státní dotace budou použity k zajištění výplaty státního příspěvku pro zřizovatele zařízení pro děti vyžadující okamžitou pomoc (příspěvkové organizace Dětské centrum Ostrůvek, Olomouc, Středisko sociální prevence Olomouc a Dětský domov a Školní jídelna Lipník nad Bečvou) podle § 42g a násl. zákona č. 359/1999 Sb., o sociálně - právní ochraně dětí na období červenec 2015.</t>
  </si>
  <si>
    <t xml:space="preserve"> -Rozpočtová změna 467/15</t>
  </si>
  <si>
    <t>důvod: odbor sociálních věcí požádal ekonomický odbor dne 20.8.2015 o provedení rozpočtové změny. Důvodem navrhované změny je převedení finančních prostředků z odboru ekonomického na odbor sociálních věcí ve výši 1 000 000,- Kč. Finanční prostředky ze státní dotace budou použity k zajištění výplaty státního příspěvku pro zřizovatele zařízení pro děti vyžadující okamžitou pomoc Fond ohrožených dětí, občanské sdružení, Praha, podle § 42g a násl. zákona č. 359/1999 Sb., o sociálně - právní ochraně dětí na září - listopad 2015.</t>
  </si>
  <si>
    <t xml:space="preserve"> -Rozpočtová změna 468/15</t>
  </si>
  <si>
    <t>druh rozpočtové změny: vnitřní rozpočtová změna - přesun mezi jednotlivými položkami, paragrafy a odbory ekonomickým a dopravy a silničního hospodářství</t>
  </si>
  <si>
    <t>důvod: odbor dopravy a silničního hospodářství požádal ekonomický odbor dne 21.8.2015 o provedení rozpočtové změny. Důvodem navrhované změny je převedení finančních prostředků z odboru ekonomického na odbor dopravy a silničního hospodářství ve výši           4 000 000,- Kč. Finanční prostředky budou použity na pokrytí zvýšených ztrát dopravců v důsledku vedení linek po objízdných trasách, na základě usnesení Rady Olomouckého kraje č. UR/75/14/2015 ze dne 20.8.2015.</t>
  </si>
  <si>
    <t xml:space="preserve"> -Rozpočtová změna 469/15</t>
  </si>
  <si>
    <t>důvod: odbor kancelář ředitele požádal ekonomický odbor dne 20.8.2015 o provedení rozpočtové změny. Důvodem navrhované změny je převedení finančních prostředků z odboru ekonomického na odbor kancelář ředitele v celkové výši 1 670 000,- Kč. Finanční prostředky budou použity na realizaci rekonstrukce zasedací místnosti v 10. NP budovy KÚOK a na zabezpečení dveří v prostoru vstupní haly 1. NP budovy KÚOK a dodávku čipových karet pro zaměstnance.</t>
  </si>
  <si>
    <t xml:space="preserve"> -Rozpočtová změna 470/15</t>
  </si>
  <si>
    <t>důvod: odbor veřejných zakázek a investic požádal ekonomický odbor dne 11.8.2015 o provedení rozpočtové změny. Důvodem navrhované změny je převedení finančních prostředků z odboru ekonomického na odbor veřejných zakázek a investic ve výši 90 750,- Kč. Finanční prostředky budou použity na financování výdajů projektu z oblasti zdravotnictví "Komplexní program modernizace geriatrického oddělení OLÚ Moravský Beroun" v rámci Programu švýcarsko - české spolupráce, prostředky budou čerpány z rezervy Olomouckého kraje na financování investičních akcí.</t>
  </si>
  <si>
    <t xml:space="preserve"> -Rozpočtová změna 471/15</t>
  </si>
  <si>
    <t>důvod: odbor veřejných zakázek a investic požádal ekonomický odbor dne 10.8.2015 o provedení rozpočtové změny. Důvodem navrhované změny je převedení finančních prostředků z odboru ekonomického na odbor veřejných zakázek a investic ve výši                    14 500 304,- Kč. Finanční prostředky budou použity na financování nákladů projektu z oblasti zdravotnictví "SMN a. s. - o. z. Nemocnice Přerov - modernizace pavilonu radiodiagnostiky" v rámci ROP Střední Morava, prostředky budou čerpány z revolvingového úvěru u České spořitelny.</t>
  </si>
  <si>
    <t xml:space="preserve"> -Rozpočtová změna 472/15</t>
  </si>
  <si>
    <t>důvod: odbor veřejných zakázek a investic požádal ekonomický odbor dne 10.8.2015 o provedení rozpočtové změny. Důvodem navrhované změny je převedení finančních prostředků z odboru veřejných zakázek a investic na odbor ekonomický ve výši                      10 000 000,- Kč. Finanční prostředky nebudou použity na financování nákladů projektu z oblasti zdravotnictví "SMN a. s. - o. z. Nemocnice Přerov - modernizace pavilonu radiodiagnostiky" v rámci ROP Střední Morava, prostředky budou vráceny do rezervy Olomouckého kraje na financování investičních akcí.</t>
  </si>
  <si>
    <t xml:space="preserve"> -Rozpočtová změna 473/15</t>
  </si>
  <si>
    <t>důvod: odbor veřejných zakázek a investic požádal ekonomický odbor dne 24.8.2015 o provedení rozpočtové změny. Důvodem navrhované změny je snížení finančních prostředků rozpočtu Olomouckého kraje ve výši 117 615,44 Kč a převedení finančních prostředků z odboru veřejných zakázek a investic na odbor ekonomický ve výši 321 928,81 Kč. Finanční prostředky byly poukázány na účet Olomouckého kraje jako investiční dotace od Regionální rady regionu soudržnosti Střední Morava na rok 2015 na projekt z oblasti sociální "Domov seniorů POHODA Chválkovice - Modernizace hlavní budovy, část A" v rámci ROP Střední Morava, projekt byl ukončen a prostředky nebudou čerpány.</t>
  </si>
  <si>
    <t xml:space="preserve"> -Rozpočtová změna 474/15</t>
  </si>
  <si>
    <t>důvod: odbor veřejných zakázek a investic požádal ekonomický odbor dne 24.8.2015 o provedení rozpočtové změny. Důvodem navrhované změny je snížení finančních prostředků rozpočtu Olomouckého kraje ve výši 1 106 931,02 Kč a převedení finančních prostředků z odboru veřejných zakázek a investic na odbor ekonomický ve výši 223 913,34 Kč. Finanční prostředky byly poukázány na účet Olomouckého kraje jako investiční dotace od Regionální rady regionu soudržnosti Střední Morava na rok 2015 na projekt z oblasti sociální "Rekonstrukce pavilonu CSS Prostějov - zřízení zařízení pro nemocné Alzheimerovou chorobou" v rámci ROP Střední Morava, projekt byl ukončen a prostředky nebudou čerpány.</t>
  </si>
  <si>
    <t xml:space="preserve"> -Rozpočtová změna 475/15</t>
  </si>
  <si>
    <t>druh rozpočtové změny: vnitřní rozpočtová změna - přesun mezi jednotlivými položkami, paragrafy a odbory strategického rozvoje kraje, územ. plánování a stavebního řádu a kancelář ředitele</t>
  </si>
  <si>
    <t>důvod: odbor strategického rozvoje kraje, územ. plánování a stavebního řádu požádal ekonomický odbor dne 14.8.2015 o provedení rozpočtové změny. Důvodem navrhované změny je převedení finančních prostředků z odboru strategického rozvoje kraje, územ. plánování a stavebního řádu na odbor kancelář ředitele ve výši 17 200,- Kč a přesun finančních prostředků v rámci odboru strategického rozvoje kraje, územ. plánování a stavebního řádu v celkové výši 377 000,- Kč. Finanční prostředky budou použity na poskytnutí dotace v rámci "Programu obnovy venkova pro rok 2015" a na úhradu nákladů na správní řízení a pokuty za správní delikt.</t>
  </si>
  <si>
    <t xml:space="preserve"> -Rozpočtová změna 476/15</t>
  </si>
  <si>
    <t>důvod: odbor majetkový a právní požádal ekonomický odbor dne 20.8.2015 o provedení rozpočtové změny. Důvodem navrhované změny je přesun finančních prostředků v rámci odboru majetkového a právního v celkové výši 340 000,- Kč. Finanční prostředky budou použity na úhradu za vypořádání staveb po jejich dokončení z minulých let - výkupy pozemků.</t>
  </si>
  <si>
    <t xml:space="preserve"> -Rozpočtová změna 477/15</t>
  </si>
  <si>
    <t>důvod: odbor životního prostředí a zemědělství požádal ekonomický odbor dne 17.8.2015 o provedení rozpočtové změny. Důvodem navrhované změny je přesun finančních prostředků v rámci odboru životního prostředí a zemědělství ve výši 16 500,- Kč. Finanční prostředky budou použity na zajištění chybějící částky pro žadatele v rámci "Programu na podporu začínajících včelařů".</t>
  </si>
  <si>
    <t xml:space="preserve"> -Rozpočtová změna 478/15</t>
  </si>
  <si>
    <t>důvod: odbor životního prostředí a zemědělství požádal ekonomický odbor dne 17.8.2015 o provedení rozpočtové změny. Důvodem navrhované změny je přesun finančních prostředků v rámci odboru životního prostředí a zemědělství ve výši 100 000,- Kč. Finanční prostředky budou použity na úhradu členského příspěvku svazku Odpady Olomouckého kraje, z. s., na základě usnesení Zastupitelstva Olomouckého kraje č. UZ/10/26/2014 ze dne 11.4.2014.</t>
  </si>
  <si>
    <t xml:space="preserve"> -Rozpočtová změna 479/15</t>
  </si>
  <si>
    <t>druh rozpočtové změny: vnitřní rozpočtová změna - přesun mezi jednotlivými položkami, paragrafy v rámci odboru dopravy a silničního hospodářství</t>
  </si>
  <si>
    <t>důvod: odbor dopravy a silničního hospodářství požádal ekonomický odbor dne 21.8.2015 o provedení rozpočtové změny. Důvodem navrhované změny je přesun finančních prostředků v rámci odboru dopravy a silničního hospodářství ve výši 4 000 000,- Kč. Finanční prostředky budou použity na pořízení automobilu pro silniční kontroly.</t>
  </si>
  <si>
    <t xml:space="preserve"> -Rozpočtová změna 480/15</t>
  </si>
  <si>
    <t>důvod: odbor podpory řízení příspěvkových organizací požádal ekonomický odbor dne 24.8.2015 o provedení rozpočtové změny. Důvodem navrhované změny je přesun finančních prostředků v rámci odboru podpory řízení příspěvkových organizací v celkové výši 362 000,- Kč. Finanční prostředky budou použity na poskytnutí příspěvku na opravy a investice pro příspěvkovou organizaci Olomouckého kraje Střední škola technická Přerov, na základě usnesení Rady Olomouckého kraje č. UR/75/19/2015 ze dne 20.8.2015, a přesun místa poskytování služeb u Pedagogicko - psychologické poradny a Speciálně pedagogického centra Olomouckého kraje, na základě usnesení Rady Olomouckého kraje č. UR/53/49/2014 ze dne 20.11.2014.</t>
  </si>
  <si>
    <t xml:space="preserve"> -Rozpočtová změna 481/15</t>
  </si>
  <si>
    <t>důvod: odbor veřejných zakázek a investic požádal ekonomický odbor dne 13.8.2015 o provedení rozpočtové změny. Důvodem navrhované změny je přesun finančních prostředků v rámci odboru veřejných zakázek a investic v celkové výši 869 916,91 Kč. Finanční prostředky budou použity na financování výdajů projektu z oblasti sociální "Centrum sociálních služeb Prostějov - rekonstrukce budovy 6F - zřízení odlehčovací služby a denního stacionáře" v rámci ROP Střední Morava.</t>
  </si>
  <si>
    <t xml:space="preserve"> -Rozpočtová změna 482/15</t>
  </si>
  <si>
    <t>druh rozpočtové změny: vnitřní rozpočtová změna - přesun mezi jednotlivými položkami, paragrafy v rámci odboru strategického rozvoje kraje, územního plánování a stavebního řádu</t>
  </si>
  <si>
    <t>důvod: odbor strategického rozvoje kraje, územního plánování a stavebního řádu požádal ekonomický odbor dne 19.8.2015 o provedení rozpočtové změny. Důvodem navrhované změny je přesun finančních prostředků v rámci odboru strategického rozvoje kraje, územního plánování a stavebního řádu v celkové výši 77 590,10 Kč. Finanční prostředky budou použity na financování výdajů projektu "Zvýšení efektivity Krajského úřadu Olomouckého kraje" v rámci Operačního programu Lidské zdroje a zaměstnanost.</t>
  </si>
  <si>
    <t xml:space="preserve"> -Rozpočtová změna 483/15</t>
  </si>
  <si>
    <t>důvod: odbor strategického rozvoje kraje, územního plánování a stavebního řádu požádal ekonomický odbor dne 10.8.2015 o provedení rozpočtové změny. Důvodem navrhované změny je přesun finančních prostředků v rámci odboru strategického rozvoje kraje, územního plánování a stavebního řádu v celkové výši 7 165 120,11 Kč. Finanční prostředky budou použity na financování globálních grantů "Zvyšování kvality ve vzdělávání v Olomouckém kraji II" a "Rovné příležitosti dětí a žáků ve vzdělávání v Olomouckém kraji II" v rámci Operačního programu Vzdělávání pro konkurenceschopnost.</t>
  </si>
  <si>
    <t xml:space="preserve"> -Rozpočtová změna 484/15</t>
  </si>
  <si>
    <t xml:space="preserve">důvod: neinvestiční dotace ze státního rozpočtu ČR na rok 2015 poskytnutá na základě rozhodnutí Ministerstva financí ČR č.j.: MF-35941/2015/1201 ze dne 21.8.2015 ve výši                                  174 230,64 Kč na úhradu doložených nákladů vzniklých lékárnám s odevzdáním nepoužitelných léčiv a s jejich odstraněním za II. čtvrtletí roku 2015. </t>
  </si>
  <si>
    <t xml:space="preserve"> -Rozpočtová změna 485/15</t>
  </si>
  <si>
    <t>důvod: odbor veřejných zakázek a investic požádal dne 25.8.2015 o provedení rozpočtové změny. Důvodem navrhované změny je zapojení finančních prostředků do rozpočtu Olomouckého kraje v celkové výši 5 711 127,43 Kč. Finanční prostředky budou poukázány na účet Olomouckého kraje jako investiční dotace z prostředků Státního fondu životního prostředí ČR a Ministerstva životního prostředí ČR na financování projektu "Realizace energeticky úsporných opatření - Slovanské gymnázium Olomouc - Pasteurova" v rámci Operačního programu Životní prostředí.</t>
  </si>
  <si>
    <t xml:space="preserve"> -Rozpočtová změna 486/15</t>
  </si>
  <si>
    <t>důvod: odbor sociálních věcí požádal ekonomický odbor dne 25.8.2015 o provedení rozpočtové změny. Důvodem navrhované změny je snížení finančních prostředků rozpočtu Olomouckého kraje ve výši 88 997,96 Kč. Finanční prostředky byly poukázány na účet Olomouckého kraje jako neinvestiční dotace poskytnutá na základě dopisů Ministerstva práce a sociálních věcí ČR na financování projektu "Podpora vzdělávání a procesů v sociálních službách Domova Důchodců Šumperk" v rámci Operačního programu Lidské zdroje a zaměstnanost, prostředky budou na základě výzvy k vrácení prostředků č.j.: 2015/49453-87 ze dne 21.8.2015 vráceny na účet Ministerstva práce a sociálních věcí.</t>
  </si>
  <si>
    <t xml:space="preserve"> -Rozpočtová změna 487/15</t>
  </si>
  <si>
    <t>důvod: odbor kancelář ředitele požádal ekonomický odbor dne 17.8.2015 o provedení rozpočtové změny. Důvodem navrhované změny je zapojení finančních prostředků do rozpočtu Olomouckého kraje ve výši 75 001,- Kč. Finanční prostředky byly poukázány na účet Olomouckého kraje jako příjem za prodej osobního vozu Škoda Octavia combi, finanční prostředky budou použity na servis služebních vozidel KÚOK.</t>
  </si>
  <si>
    <t>3113 - Příjmy z prodeje ost. hmot. dlouh. maj.</t>
  </si>
  <si>
    <t xml:space="preserve"> -Rozpočtová změna 488/15</t>
  </si>
  <si>
    <t>poskytovatel: CTE REGIONAL DVPT TOURIS PARC TECHNO, Aubiere, Francie</t>
  </si>
  <si>
    <t>důvod: odbor strategického rozvoje kraje, územ. plánování a stavebního řádu požádal ekonomický odbor dne 17.8.2015 o provedení rozpočtové změny. Důvodem navrhované změny je zapojení finančních prostředků do rozpočtu Olomouckého kraje ve výši            361 047,62 Kč. Finanční prostředky byly poukázány na účet Olomouckého kraje jako podíl spolufinancování na projekt "Spolupráce v oblasti zaměstnanosti a služeb ve venkovských oblastech (CesR)".</t>
  </si>
  <si>
    <t>4152 - Neinv. přijaté transf. od mez. institucí</t>
  </si>
  <si>
    <t xml:space="preserve"> -Rozpočtová změna 489/15</t>
  </si>
  <si>
    <t>důvod: odbor majetkový a právní požádal ekonomický odbor dne 20.8.2015 o provedení rozpočtové změny. Důvodem navrhované změny je zapojení finančních prostředků do rozpočtu Olomouckého kraje ve výši 375 736,45 Kč. Finanční prostředky byly poukázány na účet Olomouckého kraje jako likvidační zůstatek po Regionálním letišti Přerov, a.s. "v likvidaci", a budou převedeny do rezervy Olomouckého kraje.</t>
  </si>
  <si>
    <t>2129 - Ostatní odvody přebytků org. s př. vztahem</t>
  </si>
  <si>
    <t xml:space="preserve"> -Rozpočtová změna 490/15</t>
  </si>
  <si>
    <t>důvod: odbor školství, mládeže a tělovýchovy požádal ekonomický odbor dne 18.8.2015 o provedení rozpočtové změny. Důvodem navrhované změny je zapojení finančních prostředků do rozpočtu Olomouckého kraje ve výši 3 367 451,- Kč. Finanční prostředky byly poukázány na účet Olomouckého kraje jako dar od Českého olympijského výboru, Praha, a budou použity na podporu sportovní činnosti dětí a mládeže.</t>
  </si>
  <si>
    <t>2321 - Přijaté neinvestiční dary</t>
  </si>
  <si>
    <t xml:space="preserve"> -Rozpočtová změna 491/15</t>
  </si>
  <si>
    <t>důvod: odbor tajemníka hejtmana požádal ekonomický odbor dne 25.8.2015 o provedení rozpočtové změny. Důvodem navrhované změny je zapojení finančních prostředků do rozpočtu Olomouckého kraje ve výši 10 098 912,- Kč. Finanční prostředky budou poukázány na účet Olomouckého kraje jako vratka půjčky a příspěvku na předfinancování a kofinancování projektu "Podpora zvyšování návštěvnosti a rozvoje cestovního ruchu turistického regionu Jeseníky".</t>
  </si>
  <si>
    <t>2420 - Splátky půjčených prostředků od ops</t>
  </si>
  <si>
    <t>Daňové příjmy (včetně daně z příjmu PO placené krajem)</t>
  </si>
  <si>
    <t>Dotace do oblasti školství</t>
  </si>
  <si>
    <t>Dotace do oblasti zdravotnictví</t>
  </si>
  <si>
    <t>Dotace do oblasti sociálních věcí</t>
  </si>
  <si>
    <t>Dotace do oblasti kultury</t>
  </si>
  <si>
    <t>Dotace do oblasti dopravy, SFDI</t>
  </si>
  <si>
    <t>Dotace do oblasti životního prostředí a zemědělství</t>
  </si>
  <si>
    <t>Dotace pro Krajský úřad, SDH</t>
  </si>
  <si>
    <t>Dotace od Regionální rady</t>
  </si>
  <si>
    <t>Dotace ze zahraničí</t>
  </si>
  <si>
    <t>Grantová schémata, OP LZZ, OPŽP, OPPS, GG, OP VPK, IOP</t>
  </si>
  <si>
    <t>Depozita</t>
  </si>
  <si>
    <t>Zapojení finančního vypořádání</t>
  </si>
  <si>
    <t>EIB</t>
  </si>
  <si>
    <t>důvod: odbor zdravotnictví požádal dne 14.7.2015 o provedení rozpočtové změny. Důvodem navrhované změny je zapojení finančních prostředků do rozpočtu Olomouckého kraje ve výši 500 000,- Kč, převedení finančních prostředků z odboru zdravotnictví na odbor veřejných zakázek a investic ve výši 1 100 000,- Kč a převedení finančních prostředků z odboru ekonomického na odbor veřejných zakázek a investic ve výši                                     8 735 000,- Kč. Finanční prostředky budou zapojeny jako odvod z investičního fondu příspěvkové organizace Zdravotnická záchranná služba Olomouckého kraje, na základě usnesení Rady Olomouckého kraje č. UR/73/14/2015 ze dne 23.7.2015 (bod 2.5), a budou použity na nákup tří sanitních vozidel a jejich nezbytného technického vybavení, na základě usnesení Rady Olomouckého kraje č. UR/72/13/2015 ze dne 9.7.2015.</t>
  </si>
  <si>
    <t>důvod: ekonomický odbor požádal  dne 20.8.2015 o provedení rozpočtové změny. Důvodem navrhované změny je zapojení finančních prostředků do rozpočtu Olomouckého kraje ve výši 3 367 030,- Kč. Finanční prostředky budou zapojeny jako odvod z investičního fondu příspěvkové organizace Slovanské gymnázium Olomouc po vyúčtování investiční akce, na základě usnesení Rady Olomouckého kraje č. UR/76/10/2015 ze dne 3.9.2015 (bod 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</si>
</sst>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
    <numFmt numFmtId="167" formatCode="00000000000"/>
  </numFmts>
  <fonts count="25"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i/>
      <sz val="11"/>
      <name val="Arial"/>
      <family val="2"/>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243">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3" fillId="0" borderId="0" xfId="0" applyFont="1" applyFill="1"/>
    <xf numFmtId="0" fontId="7" fillId="0" borderId="0" xfId="0" applyFont="1" applyAlignment="1">
      <alignment horizontal="justify" vertical="top" wrapText="1"/>
    </xf>
    <xf numFmtId="0" fontId="10" fillId="0" borderId="0" xfId="0" applyFont="1"/>
    <xf numFmtId="0" fontId="15" fillId="0" borderId="0" xfId="0" applyFont="1" applyBorder="1" applyAlignment="1"/>
    <xf numFmtId="0" fontId="16" fillId="0" borderId="0" xfId="0" applyFont="1"/>
    <xf numFmtId="0" fontId="2" fillId="0" borderId="0" xfId="0" applyFont="1" applyAlignment="1">
      <alignment horizontal="left"/>
    </xf>
    <xf numFmtId="0" fontId="17" fillId="0" borderId="0" xfId="0" applyFont="1" applyAlignment="1">
      <alignment horizontal="right"/>
    </xf>
    <xf numFmtId="0" fontId="18" fillId="0" borderId="6" xfId="0" applyFont="1" applyBorder="1" applyAlignment="1">
      <alignment horizontal="center"/>
    </xf>
    <xf numFmtId="0" fontId="19" fillId="0" borderId="7" xfId="0" applyFont="1" applyBorder="1" applyAlignment="1">
      <alignment horizontal="center"/>
    </xf>
    <xf numFmtId="0" fontId="18" fillId="0" borderId="6" xfId="0" applyFont="1" applyBorder="1" applyAlignment="1">
      <alignment horizontal="center" wrapText="1"/>
    </xf>
    <xf numFmtId="3" fontId="0" fillId="0" borderId="6" xfId="0" applyNumberFormat="1" applyBorder="1" applyAlignment="1">
      <alignment horizontal="center"/>
    </xf>
    <xf numFmtId="0" fontId="0" fillId="0" borderId="8" xfId="0" applyFont="1" applyBorder="1" applyAlignment="1">
      <alignment horizontal="center"/>
    </xf>
    <xf numFmtId="0" fontId="19" fillId="0" borderId="9" xfId="0" applyFont="1" applyBorder="1" applyAlignment="1">
      <alignment horizontal="left"/>
    </xf>
    <xf numFmtId="4" fontId="18" fillId="0" borderId="8" xfId="0" applyNumberFormat="1" applyFont="1" applyBorder="1" applyAlignment="1">
      <alignment horizontal="right" wrapText="1"/>
    </xf>
    <xf numFmtId="164" fontId="0" fillId="0" borderId="6" xfId="0" applyNumberFormat="1" applyBorder="1" applyAlignment="1">
      <alignment horizontal="center"/>
    </xf>
    <xf numFmtId="0" fontId="20" fillId="0" borderId="6" xfId="0" applyFont="1" applyBorder="1"/>
    <xf numFmtId="0" fontId="15" fillId="0" borderId="10" xfId="0" applyFont="1" applyBorder="1" applyAlignment="1"/>
    <xf numFmtId="4" fontId="15" fillId="0" borderId="6" xfId="0" applyNumberFormat="1" applyFont="1" applyBorder="1" applyAlignment="1"/>
    <xf numFmtId="0" fontId="0" fillId="0" borderId="0" xfId="0" applyFont="1"/>
    <xf numFmtId="0" fontId="21" fillId="0" borderId="0" xfId="0" applyFont="1"/>
    <xf numFmtId="0" fontId="18" fillId="0" borderId="0" xfId="0" applyFont="1" applyAlignment="1">
      <alignment horizontal="right"/>
    </xf>
    <xf numFmtId="0" fontId="18" fillId="0" borderId="0" xfId="0" applyFont="1" applyBorder="1" applyAlignment="1">
      <alignment horizontal="center"/>
    </xf>
    <xf numFmtId="0" fontId="18" fillId="0" borderId="0" xfId="0" applyFont="1" applyFill="1" applyBorder="1" applyAlignment="1">
      <alignment horizontal="center"/>
    </xf>
    <xf numFmtId="0" fontId="19" fillId="0" borderId="6" xfId="0" applyFont="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0" fontId="19" fillId="0" borderId="6" xfId="0" applyFont="1" applyFill="1" applyBorder="1" applyAlignment="1">
      <alignment horizontal="left"/>
    </xf>
    <xf numFmtId="164" fontId="0" fillId="0" borderId="0" xfId="0" applyNumberFormat="1" applyBorder="1" applyAlignment="1">
      <alignment horizontal="center"/>
    </xf>
    <xf numFmtId="0" fontId="15" fillId="0" borderId="11" xfId="0" applyFont="1" applyBorder="1"/>
    <xf numFmtId="4" fontId="15" fillId="0" borderId="6" xfId="0" applyNumberFormat="1" applyFont="1" applyBorder="1"/>
    <xf numFmtId="0" fontId="14" fillId="0" borderId="0" xfId="0" applyFont="1" applyAlignment="1">
      <alignment horizontal="justify" vertical="top" wrapText="1"/>
    </xf>
    <xf numFmtId="0" fontId="10" fillId="0" borderId="0" xfId="0" applyFont="1" applyFill="1"/>
    <xf numFmtId="0" fontId="15" fillId="0" borderId="0" xfId="0" applyFont="1" applyFill="1" applyBorder="1" applyAlignment="1"/>
    <xf numFmtId="0" fontId="2" fillId="0" borderId="0" xfId="0" applyFont="1" applyFill="1" applyAlignment="1">
      <alignment horizontal="left"/>
    </xf>
    <xf numFmtId="0" fontId="5" fillId="0" borderId="0" xfId="0" applyFont="1"/>
    <xf numFmtId="165" fontId="5" fillId="0" borderId="6" xfId="0" applyNumberFormat="1" applyFont="1" applyBorder="1" applyAlignment="1">
      <alignment horizontal="center"/>
    </xf>
    <xf numFmtId="0" fontId="5" fillId="0" borderId="8" xfId="0" applyFont="1" applyFill="1" applyBorder="1" applyAlignment="1">
      <alignment horizontal="center"/>
    </xf>
    <xf numFmtId="0" fontId="18" fillId="0" borderId="7" xfId="0" applyFont="1" applyFill="1" applyBorder="1"/>
    <xf numFmtId="4" fontId="18" fillId="0" borderId="8" xfId="0" applyNumberFormat="1" applyFont="1" applyFill="1" applyBorder="1" applyAlignment="1">
      <alignment horizontal="right" wrapText="1"/>
    </xf>
    <xf numFmtId="164" fontId="5" fillId="0" borderId="6" xfId="0" applyNumberFormat="1" applyFont="1" applyBorder="1" applyAlignment="1">
      <alignment horizontal="center"/>
    </xf>
    <xf numFmtId="0" fontId="0" fillId="0" borderId="0" xfId="0" applyFill="1"/>
    <xf numFmtId="0" fontId="5" fillId="0" borderId="0" xfId="0" applyFont="1" applyFill="1"/>
    <xf numFmtId="0" fontId="21" fillId="0" borderId="0" xfId="0" applyFont="1" applyFill="1"/>
    <xf numFmtId="0" fontId="18" fillId="0" borderId="0" xfId="0" applyFont="1" applyFill="1" applyAlignment="1">
      <alignment horizontal="right"/>
    </xf>
    <xf numFmtId="0" fontId="18" fillId="0" borderId="6" xfId="0" applyFont="1" applyFill="1" applyBorder="1" applyAlignment="1">
      <alignment horizontal="center"/>
    </xf>
    <xf numFmtId="0" fontId="19" fillId="0" borderId="10" xfId="0" applyFont="1" applyBorder="1" applyAlignment="1">
      <alignment horizontal="center"/>
    </xf>
    <xf numFmtId="0" fontId="5" fillId="0" borderId="6" xfId="0" applyFont="1" applyFill="1" applyBorder="1" applyAlignment="1">
      <alignment horizontal="center"/>
    </xf>
    <xf numFmtId="0" fontId="20" fillId="0" borderId="6" xfId="0" applyFont="1" applyFill="1" applyBorder="1"/>
    <xf numFmtId="0" fontId="15" fillId="0" borderId="11" xfId="0" applyFont="1" applyFill="1" applyBorder="1"/>
    <xf numFmtId="4" fontId="15" fillId="0" borderId="6" xfId="0" applyNumberFormat="1" applyFont="1" applyFill="1" applyBorder="1"/>
    <xf numFmtId="0" fontId="18" fillId="0" borderId="7" xfId="0" applyFont="1" applyBorder="1"/>
    <xf numFmtId="0" fontId="18" fillId="0" borderId="7" xfId="0" applyFont="1" applyBorder="1" applyAlignment="1">
      <alignment horizontal="center"/>
    </xf>
    <xf numFmtId="0" fontId="18" fillId="0" borderId="6" xfId="0" applyFont="1" applyBorder="1" applyAlignment="1"/>
    <xf numFmtId="0" fontId="7" fillId="0" borderId="0" xfId="0" applyFont="1" applyFill="1" applyAlignment="1">
      <alignment horizontal="justify" vertical="top" wrapText="1"/>
    </xf>
    <xf numFmtId="0" fontId="16" fillId="0" borderId="0" xfId="0" applyFont="1" applyFill="1"/>
    <xf numFmtId="0" fontId="17" fillId="0" borderId="0" xfId="0" applyFont="1" applyFill="1" applyAlignment="1">
      <alignment horizontal="right"/>
    </xf>
    <xf numFmtId="0" fontId="19" fillId="0" borderId="7" xfId="0" applyFont="1" applyFill="1" applyBorder="1" applyAlignment="1">
      <alignment horizontal="center"/>
    </xf>
    <xf numFmtId="166" fontId="5" fillId="0" borderId="6" xfId="0" applyNumberFormat="1" applyFont="1" applyFill="1" applyBorder="1" applyAlignment="1">
      <alignment horizontal="center"/>
    </xf>
    <xf numFmtId="164" fontId="5" fillId="0" borderId="6" xfId="0" applyNumberFormat="1" applyFont="1" applyFill="1" applyBorder="1" applyAlignment="1">
      <alignment horizontal="center"/>
    </xf>
    <xf numFmtId="0" fontId="15" fillId="0" borderId="10" xfId="0" applyFont="1" applyFill="1" applyBorder="1" applyAlignment="1"/>
    <xf numFmtId="4" fontId="15" fillId="0" borderId="6" xfId="0" applyNumberFormat="1" applyFont="1" applyFill="1" applyBorder="1" applyAlignment="1"/>
    <xf numFmtId="0" fontId="14" fillId="0" borderId="0" xfId="0" applyFont="1" applyAlignment="1">
      <alignment horizontal="center" vertical="top" wrapText="1"/>
    </xf>
    <xf numFmtId="0" fontId="15" fillId="0" borderId="0" xfId="0" applyFont="1" applyFill="1" applyBorder="1" applyAlignment="1">
      <alignment horizontal="center"/>
    </xf>
    <xf numFmtId="0" fontId="14" fillId="0" borderId="0" xfId="0" applyFont="1" applyAlignment="1"/>
    <xf numFmtId="0" fontId="10" fillId="0" borderId="0" xfId="0" applyFont="1" applyAlignment="1">
      <alignment horizontal="center"/>
    </xf>
    <xf numFmtId="0" fontId="5" fillId="0" borderId="8" xfId="0" applyFont="1" applyBorder="1" applyAlignment="1">
      <alignment horizontal="center"/>
    </xf>
    <xf numFmtId="0" fontId="19" fillId="0" borderId="6" xfId="0" applyFont="1" applyBorder="1" applyAlignment="1">
      <alignment horizontal="left"/>
    </xf>
    <xf numFmtId="0" fontId="18" fillId="0" borderId="7" xfId="0" applyFont="1" applyFill="1" applyBorder="1" applyAlignment="1">
      <alignment horizontal="center"/>
    </xf>
    <xf numFmtId="166"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19" fillId="0" borderId="7" xfId="0" applyFont="1" applyFill="1" applyBorder="1" applyAlignment="1">
      <alignment horizontal="left"/>
    </xf>
    <xf numFmtId="164" fontId="5" fillId="0" borderId="0" xfId="0" applyNumberFormat="1" applyFont="1" applyFill="1" applyBorder="1" applyAlignment="1">
      <alignment horizontal="center"/>
    </xf>
    <xf numFmtId="0" fontId="14" fillId="0" borderId="0" xfId="0" applyFont="1" applyFill="1" applyAlignment="1">
      <alignment horizontal="justify" vertical="top" wrapText="1"/>
    </xf>
    <xf numFmtId="165" fontId="5" fillId="0" borderId="0" xfId="0" applyNumberFormat="1" applyFont="1" applyBorder="1" applyAlignment="1">
      <alignment horizontal="center"/>
    </xf>
    <xf numFmtId="1" fontId="5" fillId="0" borderId="6" xfId="0" applyNumberFormat="1" applyFont="1" applyBorder="1" applyAlignment="1">
      <alignment horizontal="center"/>
    </xf>
    <xf numFmtId="4" fontId="18"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20" fillId="0" borderId="0" xfId="0" applyFont="1" applyBorder="1"/>
    <xf numFmtId="4" fontId="15" fillId="0" borderId="0" xfId="0" applyNumberFormat="1" applyFont="1" applyBorder="1" applyAlignment="1"/>
    <xf numFmtId="0" fontId="5" fillId="0" borderId="6" xfId="0" applyFont="1" applyBorder="1" applyAlignment="1">
      <alignment horizontal="center"/>
    </xf>
    <xf numFmtId="4" fontId="18" fillId="0" borderId="6" xfId="0" applyNumberFormat="1" applyFont="1" applyBorder="1" applyAlignment="1">
      <alignment wrapText="1"/>
    </xf>
    <xf numFmtId="3" fontId="5" fillId="0" borderId="0" xfId="0" applyNumberFormat="1" applyFont="1" applyBorder="1" applyAlignment="1">
      <alignment horizontal="center"/>
    </xf>
    <xf numFmtId="4" fontId="18" fillId="0" borderId="6" xfId="0" applyNumberFormat="1" applyFont="1" applyBorder="1"/>
    <xf numFmtId="164" fontId="5" fillId="0" borderId="0" xfId="0" applyNumberFormat="1" applyFont="1" applyBorder="1" applyAlignment="1">
      <alignment horizontal="center"/>
    </xf>
    <xf numFmtId="0" fontId="15" fillId="0" borderId="0" xfId="0" applyFont="1" applyBorder="1" applyAlignment="1">
      <alignment horizontal="center"/>
    </xf>
    <xf numFmtId="0" fontId="18" fillId="0" borderId="6" xfId="0" applyFont="1" applyFill="1" applyBorder="1" applyAlignment="1"/>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0" fontId="18" fillId="0" borderId="6" xfId="0" applyFont="1" applyFill="1" applyBorder="1" applyAlignment="1">
      <alignment horizontal="center" wrapText="1"/>
    </xf>
    <xf numFmtId="4" fontId="18" fillId="0" borderId="6" xfId="0" applyNumberFormat="1" applyFont="1" applyFill="1" applyBorder="1"/>
    <xf numFmtId="0" fontId="15" fillId="0" borderId="1" xfId="0" applyFont="1" applyFill="1" applyBorder="1"/>
    <xf numFmtId="0" fontId="5" fillId="0" borderId="0" xfId="0" applyFont="1" applyBorder="1"/>
    <xf numFmtId="0" fontId="21" fillId="0" borderId="0" xfId="0" applyFont="1" applyBorder="1"/>
    <xf numFmtId="4" fontId="18" fillId="0" borderId="6" xfId="0" applyNumberFormat="1" applyFont="1" applyBorder="1" applyAlignment="1" applyProtection="1">
      <protection locked="0"/>
    </xf>
    <xf numFmtId="165" fontId="0" fillId="0" borderId="6" xfId="0" applyNumberFormat="1" applyBorder="1" applyAlignment="1">
      <alignment horizontal="center"/>
    </xf>
    <xf numFmtId="0" fontId="5" fillId="0" borderId="0" xfId="0" applyFont="1" applyBorder="1" applyAlignment="1">
      <alignment horizontal="center"/>
    </xf>
    <xf numFmtId="0" fontId="19" fillId="0" borderId="12" xfId="0" applyFont="1" applyBorder="1" applyAlignment="1">
      <alignment horizontal="left"/>
    </xf>
    <xf numFmtId="4" fontId="18" fillId="0" borderId="6" xfId="0" applyNumberFormat="1" applyFont="1" applyBorder="1" applyAlignment="1">
      <alignment horizontal="right" wrapText="1"/>
    </xf>
    <xf numFmtId="4" fontId="18" fillId="0" borderId="6"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0" fillId="0" borderId="6" xfId="0" applyBorder="1"/>
    <xf numFmtId="0" fontId="13" fillId="0" borderId="0" xfId="0" applyFont="1"/>
    <xf numFmtId="0" fontId="19" fillId="0" borderId="12" xfId="0" applyFont="1" applyFill="1" applyBorder="1" applyAlignment="1">
      <alignment horizontal="left"/>
    </xf>
    <xf numFmtId="0" fontId="5" fillId="0" borderId="0" xfId="0" applyFont="1" applyFill="1" applyBorder="1"/>
    <xf numFmtId="0" fontId="20" fillId="0" borderId="0" xfId="0" applyFont="1" applyFill="1" applyBorder="1"/>
    <xf numFmtId="4" fontId="15" fillId="0" borderId="0" xfId="0" applyNumberFormat="1" applyFont="1" applyFill="1" applyBorder="1" applyAlignment="1"/>
    <xf numFmtId="0" fontId="14" fillId="0" borderId="0" xfId="0" applyFont="1" applyAlignment="1">
      <alignment vertical="center"/>
    </xf>
    <xf numFmtId="0" fontId="19" fillId="0" borderId="10" xfId="0" applyFont="1" applyFill="1" applyBorder="1" applyAlignment="1">
      <alignment horizontal="center"/>
    </xf>
    <xf numFmtId="0" fontId="5" fillId="0" borderId="0" xfId="0" applyNumberFormat="1" applyFont="1" applyFill="1" applyBorder="1" applyAlignment="1">
      <alignment horizontal="center"/>
    </xf>
    <xf numFmtId="1" fontId="5" fillId="0" borderId="6" xfId="0" applyNumberFormat="1" applyFont="1" applyFill="1" applyBorder="1" applyAlignment="1">
      <alignment horizontal="center"/>
    </xf>
    <xf numFmtId="4" fontId="18" fillId="0" borderId="6" xfId="0" applyNumberFormat="1" applyFont="1" applyFill="1" applyBorder="1" applyAlignment="1"/>
    <xf numFmtId="0" fontId="19" fillId="0" borderId="11" xfId="0" applyFont="1" applyFill="1" applyBorder="1" applyAlignment="1">
      <alignment horizontal="left"/>
    </xf>
    <xf numFmtId="166" fontId="5" fillId="0" borderId="0" xfId="0" applyNumberFormat="1" applyFont="1" applyFill="1" applyBorder="1" applyAlignment="1">
      <alignment horizontal="center"/>
    </xf>
    <xf numFmtId="167" fontId="0" fillId="0" borderId="0" xfId="0" applyNumberFormat="1"/>
    <xf numFmtId="0" fontId="22" fillId="0" borderId="0" xfId="0" applyFont="1"/>
    <xf numFmtId="5" fontId="15" fillId="0" borderId="0" xfId="0" applyNumberFormat="1" applyFont="1" applyAlignment="1">
      <alignment horizontal="right"/>
    </xf>
    <xf numFmtId="0" fontId="15" fillId="0" borderId="6" xfId="0" applyFont="1" applyFill="1" applyBorder="1" applyAlignment="1"/>
    <xf numFmtId="0" fontId="10"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19" fillId="0" borderId="7" xfId="0" applyFont="1" applyBorder="1" applyAlignment="1">
      <alignment horizontal="left"/>
    </xf>
    <xf numFmtId="165" fontId="0" fillId="0" borderId="0" xfId="0" applyNumberFormat="1" applyBorder="1" applyAlignment="1">
      <alignment horizontal="center"/>
    </xf>
    <xf numFmtId="3" fontId="5" fillId="0" borderId="6" xfId="0" applyNumberFormat="1" applyFont="1" applyFill="1" applyBorder="1" applyAlignment="1">
      <alignment horizontal="center"/>
    </xf>
    <xf numFmtId="0" fontId="19" fillId="0" borderId="13" xfId="0" applyFont="1" applyFill="1" applyBorder="1" applyAlignment="1">
      <alignment horizontal="left"/>
    </xf>
    <xf numFmtId="3" fontId="5" fillId="0" borderId="6" xfId="0" applyNumberFormat="1" applyFont="1" applyBorder="1" applyAlignment="1">
      <alignment horizontal="center"/>
    </xf>
    <xf numFmtId="0" fontId="5" fillId="0" borderId="0" xfId="0" applyFont="1" applyAlignment="1">
      <alignment horizontal="center"/>
    </xf>
    <xf numFmtId="0" fontId="21" fillId="0" borderId="0" xfId="0" applyFont="1" applyAlignment="1">
      <alignment horizontal="center"/>
    </xf>
    <xf numFmtId="49" fontId="5" fillId="0" borderId="0" xfId="0" applyNumberFormat="1" applyFont="1" applyBorder="1" applyAlignment="1">
      <alignment horizontal="center"/>
    </xf>
    <xf numFmtId="0" fontId="19" fillId="0" borderId="1" xfId="0" applyFont="1" applyBorder="1" applyAlignment="1">
      <alignment horizontal="left"/>
    </xf>
    <xf numFmtId="0" fontId="0" fillId="0" borderId="0" xfId="0" applyFont="1" applyFill="1"/>
    <xf numFmtId="164" fontId="0" fillId="0" borderId="6" xfId="0" applyNumberFormat="1" applyFont="1" applyBorder="1" applyAlignment="1">
      <alignment horizontal="center"/>
    </xf>
    <xf numFmtId="0" fontId="18" fillId="0" borderId="7" xfId="0" applyFont="1" applyFill="1" applyBorder="1" applyAlignment="1">
      <alignment horizontal="left"/>
    </xf>
    <xf numFmtId="0" fontId="7" fillId="0" borderId="0" xfId="0" applyFont="1" applyFill="1" applyAlignment="1">
      <alignment horizontal="center" vertical="top" wrapText="1"/>
    </xf>
    <xf numFmtId="0" fontId="18" fillId="0" borderId="10" xfId="0" applyFont="1" applyBorder="1" applyAlignment="1"/>
    <xf numFmtId="0" fontId="18" fillId="0" borderId="7" xfId="0" applyFont="1" applyFill="1" applyBorder="1" applyAlignment="1"/>
    <xf numFmtId="165" fontId="0" fillId="0" borderId="6" xfId="0" applyNumberFormat="1" applyFont="1" applyFill="1" applyBorder="1" applyAlignment="1">
      <alignment horizontal="center"/>
    </xf>
    <xf numFmtId="0" fontId="0" fillId="0" borderId="8" xfId="0" applyFont="1" applyFill="1" applyBorder="1" applyAlignment="1">
      <alignment horizontal="center"/>
    </xf>
    <xf numFmtId="164" fontId="0" fillId="0" borderId="6" xfId="0" applyNumberFormat="1" applyFont="1" applyFill="1" applyBorder="1" applyAlignment="1">
      <alignment horizontal="center"/>
    </xf>
    <xf numFmtId="2" fontId="15" fillId="0" borderId="0" xfId="0" applyNumberFormat="1" applyFont="1" applyBorder="1" applyAlignment="1"/>
    <xf numFmtId="0" fontId="5" fillId="0" borderId="0" xfId="1"/>
    <xf numFmtId="0" fontId="7" fillId="0" borderId="0" xfId="0" applyFont="1" applyAlignment="1">
      <alignment horizontal="center" vertical="top" wrapText="1"/>
    </xf>
    <xf numFmtId="166" fontId="5" fillId="0" borderId="6" xfId="0" applyNumberFormat="1" applyFont="1" applyBorder="1" applyAlignment="1">
      <alignment horizontal="center"/>
    </xf>
    <xf numFmtId="4" fontId="18" fillId="0" borderId="6" xfId="0" applyNumberFormat="1" applyFont="1" applyFill="1" applyBorder="1" applyAlignment="1">
      <alignment wrapText="1"/>
    </xf>
    <xf numFmtId="0" fontId="0" fillId="0" borderId="0" xfId="0" applyBorder="1"/>
    <xf numFmtId="0" fontId="15" fillId="0" borderId="6" xfId="0" applyFont="1" applyBorder="1" applyAlignment="1"/>
    <xf numFmtId="0" fontId="14" fillId="0" borderId="0" xfId="0" applyFont="1" applyFill="1" applyAlignment="1">
      <alignment horizontal="justify" vertical="top" wrapText="1"/>
    </xf>
    <xf numFmtId="0" fontId="14" fillId="0" borderId="0" xfId="0" applyFont="1" applyFill="1" applyAlignment="1">
      <alignment horizontal="justify" vertical="top" wrapText="1"/>
    </xf>
    <xf numFmtId="0" fontId="14" fillId="0" borderId="0" xfId="0" applyFont="1" applyFill="1" applyAlignment="1">
      <alignment horizontal="justify" vertical="top" wrapText="1"/>
    </xf>
    <xf numFmtId="0" fontId="14" fillId="0" borderId="0" xfId="0" applyFont="1" applyAlignment="1">
      <alignment horizontal="justify" vertical="top" wrapText="1"/>
    </xf>
    <xf numFmtId="0" fontId="15" fillId="0" borderId="0" xfId="0" applyFont="1" applyBorder="1"/>
    <xf numFmtId="4" fontId="15" fillId="0" borderId="0" xfId="0" applyNumberFormat="1" applyFont="1" applyBorder="1"/>
    <xf numFmtId="0" fontId="20" fillId="0" borderId="10" xfId="0" applyFont="1" applyFill="1" applyBorder="1"/>
    <xf numFmtId="4" fontId="15" fillId="0" borderId="10" xfId="0" applyNumberFormat="1" applyFont="1" applyFill="1" applyBorder="1" applyAlignment="1"/>
    <xf numFmtId="0" fontId="18" fillId="0" borderId="7" xfId="0" applyFont="1" applyBorder="1" applyAlignment="1">
      <alignment horizontal="left"/>
    </xf>
    <xf numFmtId="1" fontId="5" fillId="0" borderId="8" xfId="0" applyNumberFormat="1" applyFont="1" applyFill="1" applyBorder="1" applyAlignment="1">
      <alignment horizontal="center"/>
    </xf>
    <xf numFmtId="0" fontId="0" fillId="0" borderId="0" xfId="0" applyFont="1" applyAlignment="1">
      <alignment horizontal="center"/>
    </xf>
    <xf numFmtId="0" fontId="0" fillId="0" borderId="0" xfId="0" applyAlignment="1">
      <alignment horizontal="center"/>
    </xf>
    <xf numFmtId="3" fontId="0" fillId="0" borderId="0" xfId="0" applyNumberFormat="1" applyBorder="1" applyAlignment="1">
      <alignment horizontal="center"/>
    </xf>
    <xf numFmtId="0" fontId="14" fillId="0" borderId="0" xfId="1" applyFont="1" applyFill="1" applyAlignment="1">
      <alignment horizontal="justify" vertical="top" wrapText="1"/>
    </xf>
    <xf numFmtId="0" fontId="10" fillId="0" borderId="0" xfId="1" applyFont="1" applyFill="1"/>
    <xf numFmtId="0" fontId="15" fillId="0" borderId="0" xfId="1" applyFont="1" applyFill="1" applyBorder="1" applyAlignment="1"/>
    <xf numFmtId="0" fontId="2" fillId="0" borderId="0" xfId="1" applyFont="1" applyFill="1" applyAlignment="1">
      <alignment horizontal="left"/>
    </xf>
    <xf numFmtId="0" fontId="5" fillId="0" borderId="0" xfId="1" applyFont="1" applyFill="1"/>
    <xf numFmtId="0" fontId="17" fillId="0" borderId="0" xfId="1" applyFont="1" applyFill="1" applyAlignment="1">
      <alignment horizontal="right"/>
    </xf>
    <xf numFmtId="0" fontId="5" fillId="0" borderId="0" xfId="1" applyNumberFormat="1" applyFont="1" applyFill="1" applyBorder="1" applyAlignment="1" applyProtection="1"/>
    <xf numFmtId="0" fontId="18" fillId="0" borderId="6" xfId="1" applyFont="1" applyFill="1" applyBorder="1" applyAlignment="1">
      <alignment horizontal="center"/>
    </xf>
    <xf numFmtId="0" fontId="19" fillId="0" borderId="7" xfId="1" applyFont="1" applyFill="1" applyBorder="1" applyAlignment="1">
      <alignment horizontal="center"/>
    </xf>
    <xf numFmtId="166" fontId="5" fillId="0" borderId="6" xfId="1" applyNumberFormat="1" applyFont="1" applyFill="1" applyBorder="1" applyAlignment="1">
      <alignment horizontal="center"/>
    </xf>
    <xf numFmtId="1" fontId="5" fillId="0" borderId="8" xfId="1" applyNumberFormat="1" applyFont="1" applyFill="1" applyBorder="1" applyAlignment="1">
      <alignment horizontal="center"/>
    </xf>
    <xf numFmtId="0" fontId="19" fillId="0" borderId="7" xfId="1" applyFont="1" applyFill="1" applyBorder="1" applyAlignment="1">
      <alignment horizontal="left"/>
    </xf>
    <xf numFmtId="4" fontId="18" fillId="0" borderId="8" xfId="1" applyNumberFormat="1" applyFont="1" applyFill="1" applyBorder="1" applyAlignment="1">
      <alignment horizontal="right" wrapText="1"/>
    </xf>
    <xf numFmtId="164" fontId="5" fillId="0" borderId="6" xfId="1" applyNumberFormat="1" applyFont="1" applyFill="1" applyBorder="1" applyAlignment="1">
      <alignment horizontal="center"/>
    </xf>
    <xf numFmtId="0" fontId="20" fillId="0" borderId="6" xfId="1" applyFont="1" applyFill="1" applyBorder="1"/>
    <xf numFmtId="0" fontId="15" fillId="0" borderId="10" xfId="1" applyFont="1" applyFill="1" applyBorder="1" applyAlignment="1"/>
    <xf numFmtId="4" fontId="15" fillId="0" borderId="6" xfId="1" applyNumberFormat="1" applyFont="1" applyFill="1" applyBorder="1" applyAlignment="1"/>
    <xf numFmtId="0" fontId="15" fillId="0" borderId="0" xfId="1" applyFont="1" applyFill="1" applyBorder="1" applyAlignment="1">
      <alignment horizontal="center"/>
    </xf>
    <xf numFmtId="0" fontId="16" fillId="0" borderId="0" xfId="1" applyFont="1" applyFill="1"/>
    <xf numFmtId="0" fontId="10" fillId="0" borderId="0" xfId="1" applyFont="1" applyFill="1" applyAlignment="1">
      <alignment horizontal="center"/>
    </xf>
    <xf numFmtId="0" fontId="18" fillId="0" borderId="0" xfId="1" applyFont="1" applyFill="1" applyBorder="1" applyAlignment="1">
      <alignment horizontal="center"/>
    </xf>
    <xf numFmtId="0" fontId="19" fillId="0" borderId="10" xfId="1" applyFont="1" applyFill="1" applyBorder="1" applyAlignment="1">
      <alignment horizontal="center"/>
    </xf>
    <xf numFmtId="165" fontId="5" fillId="0" borderId="0" xfId="1" applyNumberFormat="1" applyFont="1" applyFill="1" applyBorder="1" applyAlignment="1">
      <alignment horizontal="center"/>
    </xf>
    <xf numFmtId="0" fontId="5" fillId="0" borderId="6" xfId="1" applyFont="1" applyFill="1" applyBorder="1" applyAlignment="1">
      <alignment horizontal="center"/>
    </xf>
    <xf numFmtId="0" fontId="19" fillId="0" borderId="13" xfId="1" applyFont="1" applyFill="1" applyBorder="1" applyAlignment="1">
      <alignment horizontal="left"/>
    </xf>
    <xf numFmtId="164" fontId="5" fillId="0" borderId="0" xfId="1" applyNumberFormat="1" applyFont="1" applyFill="1" applyBorder="1" applyAlignment="1">
      <alignment horizontal="center"/>
    </xf>
    <xf numFmtId="0" fontId="15" fillId="0" borderId="1" xfId="1" applyFont="1" applyFill="1" applyBorder="1"/>
    <xf numFmtId="4" fontId="15" fillId="0" borderId="6" xfId="1" applyNumberFormat="1" applyFont="1" applyFill="1" applyBorder="1"/>
    <xf numFmtId="0" fontId="18" fillId="0" borderId="6" xfId="0" applyFont="1" applyBorder="1"/>
    <xf numFmtId="0" fontId="7" fillId="0" borderId="0" xfId="1" applyFont="1" applyFill="1" applyAlignment="1">
      <alignment horizontal="justify" vertical="top" wrapText="1"/>
    </xf>
    <xf numFmtId="0" fontId="5" fillId="0" borderId="0" xfId="1" applyFont="1" applyFill="1" applyBorder="1" applyAlignment="1">
      <alignment horizontal="center"/>
    </xf>
    <xf numFmtId="0" fontId="18" fillId="0" borderId="7" xfId="1" applyFont="1" applyFill="1" applyBorder="1" applyAlignment="1">
      <alignment horizontal="center"/>
    </xf>
    <xf numFmtId="0" fontId="18" fillId="0" borderId="6" xfId="1" applyFont="1" applyFill="1" applyBorder="1" applyAlignment="1">
      <alignment horizontal="center" wrapText="1"/>
    </xf>
    <xf numFmtId="166" fontId="5" fillId="0" borderId="0" xfId="1" applyNumberFormat="1" applyFont="1" applyFill="1" applyBorder="1" applyAlignment="1">
      <alignment horizontal="center"/>
    </xf>
    <xf numFmtId="0" fontId="7" fillId="0" borderId="0" xfId="1" applyFont="1" applyBorder="1"/>
    <xf numFmtId="0" fontId="6" fillId="0" borderId="0" xfId="1" applyFont="1" applyFill="1"/>
    <xf numFmtId="0" fontId="6" fillId="0" borderId="0" xfId="1" applyFont="1"/>
    <xf numFmtId="0" fontId="14" fillId="0" borderId="0" xfId="0" applyFont="1" applyFill="1" applyAlignment="1">
      <alignment horizontal="justify" vertical="top" wrapText="1"/>
    </xf>
    <xf numFmtId="49" fontId="14" fillId="0" borderId="0" xfId="0" applyNumberFormat="1" applyFont="1" applyAlignment="1">
      <alignment horizontal="justify" wrapText="1"/>
    </xf>
    <xf numFmtId="0" fontId="14" fillId="0" borderId="0" xfId="0" applyFont="1" applyAlignment="1">
      <alignment horizontal="justify" vertical="top" wrapText="1"/>
    </xf>
    <xf numFmtId="49" fontId="14" fillId="0" borderId="0" xfId="0" applyNumberFormat="1" applyFont="1" applyFill="1" applyAlignment="1">
      <alignment horizontal="justify" wrapText="1"/>
    </xf>
    <xf numFmtId="49" fontId="14" fillId="0" borderId="0" xfId="0" applyNumberFormat="1" applyFont="1" applyAlignment="1">
      <alignment horizontal="justify" vertical="center" wrapText="1"/>
    </xf>
    <xf numFmtId="49" fontId="14" fillId="0" borderId="0" xfId="0" applyNumberFormat="1" applyFont="1" applyAlignment="1">
      <alignment horizontal="left" vertical="center" wrapText="1"/>
    </xf>
    <xf numFmtId="49" fontId="14" fillId="0" borderId="0" xfId="0" applyNumberFormat="1" applyFont="1" applyFill="1" applyAlignment="1">
      <alignment horizontal="justify" vertical="center" wrapText="1"/>
    </xf>
    <xf numFmtId="49" fontId="14" fillId="0" borderId="0" xfId="1" applyNumberFormat="1" applyFont="1" applyFill="1" applyAlignment="1">
      <alignment horizontal="justify" wrapText="1"/>
    </xf>
    <xf numFmtId="0" fontId="14" fillId="0" borderId="0" xfId="1" applyFont="1" applyFill="1" applyAlignment="1">
      <alignment horizontal="justify" vertical="top" wrapText="1"/>
    </xf>
    <xf numFmtId="49" fontId="14" fillId="0" borderId="0" xfId="1" applyNumberFormat="1" applyFont="1" applyFill="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340</xdr:row>
      <xdr:rowOff>0</xdr:rowOff>
    </xdr:from>
    <xdr:to>
      <xdr:col>4</xdr:col>
      <xdr:colOff>85725</xdr:colOff>
      <xdr:row>341</xdr:row>
      <xdr:rowOff>19050</xdr:rowOff>
    </xdr:to>
    <xdr:sp macro="" textlink="">
      <xdr:nvSpPr>
        <xdr:cNvPr id="2" name="Text Box 25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 name="Text Box 25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 name="Text Box 25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 name="Text Box 25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 name="Text Box 25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 name="Text Box 25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 name="Text Box 25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 name="Text Box 25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 name="Text Box 26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 name="Text Box 26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 name="Text Box 26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 name="Text Box 26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 name="Text Box 26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 name="Text Box 26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 name="Text Box 26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 name="Text Box 26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 name="Text Box 26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 name="Text Box 26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 name="Text Box 26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 name="Text Box 26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 name="Text Box 26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 name="Text Box 26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 name="Text Box 26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 name="Text Box 26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 name="Text Box 26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 name="Text Box 26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 name="Text Box 26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 name="Text Box 26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 name="Text Box 26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 name="Text Box 26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 name="Text Box 26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 name="Text Box 26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 name="Text Box 26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 name="Text Box 26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 name="Text Box 26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 name="Text Box 26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 name="Text Box 26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 name="Text Box 26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 name="Text Box 26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 name="Text Box 26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 name="Text Box 26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 name="Text Box 26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 name="Text Box 26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 name="Text Box 26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 name="Text Box 26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 name="Text Box 26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 name="Text Box 26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 name="Text Box 26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 name="Text Box 26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 name="Text Box 26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 name="Text Box 26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 name="Text Box 26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 name="Text Box 26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 name="Text Box 26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 name="Text Box 26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 name="Text Box 26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 name="Text Box 26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 name="Text Box 26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 name="Text Box 26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 name="Text Box 26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 name="Text Box 26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 name="Text Box 26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 name="Text Box 26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 name="Text Box 26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 name="Text Box 26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 name="Text Box 26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 name="Text Box 27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 name="Text Box 27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 name="Text Box 27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 name="Text Box 27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 name="Text Box 27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 name="Text Box 27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 name="Text Box 27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 name="Text Box 27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 name="Text Box 27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 name="Text Box 27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 name="Text Box 27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 name="Text Box 27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 name="Text Box 27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 name="Text Box 27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 name="Text Box 27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 name="Text Box 27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 name="Text Box 27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 name="Text Box 27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 name="Text Box 27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 name="Text Box 27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 name="Text Box 27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 name="Text Box 27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 name="Text Box 27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 name="Text Box 27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 name="Text Box 27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 name="Text Box 27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 name="Text Box 27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 name="Text Box 27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 name="Text Box 27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 name="Text Box 27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 name="Text Box 27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 name="Text Box 27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 name="Text Box 27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 name="Text Box 27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 name="Text Box 27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 name="Text Box 27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 name="Text Box 27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 name="Text Box 27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 name="Text Box 27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 name="Text Box 27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 name="Text Box 27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 name="Text Box 27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 name="Text Box 27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 name="Text Box 27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 name="Text Box 27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 name="Text Box 27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 name="Text Box 27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 name="Text Box 27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 name="Text Box 27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 name="Text Box 27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 name="Text Box 27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 name="Text Box 27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 name="Text Box 27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 name="Text Box 27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 name="Text Box 27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 name="Text Box 27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 name="Text Box 27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 name="Text Box 27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 name="Text Box 27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 name="Text Box 27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 name="Text Box 27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 name="Text Box 27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 name="Text Box 27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 name="Text Box 27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 name="Text Box 27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 name="Text Box 27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 name="Text Box 27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 name="Text Box 27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 name="Text Box 27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 name="Text Box 27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 name="Text Box 27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 name="Text Box 27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 name="Text Box 27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 name="Text Box 27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 name="Text Box 27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 name="Text Box 27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 name="Text Box 27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 name="Text Box 27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 name="Text Box 27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 name="Text Box 27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 name="Text Box 27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 name="Text Box 27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 name="Text Box 27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 name="Text Box 27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 name="Text Box 27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 name="Text Box 27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 name="Text Box 27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 name="Text Box 27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 name="Text Box 27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 name="Text Box 27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 name="Text Box 27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 name="Text Box 27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 name="Text Box 27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 name="Text Box 27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 name="Text Box 27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 name="Text Box 27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 name="Text Box 27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 name="Text Box 27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 name="Text Box 27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 name="Text Box 27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 name="Text Box 28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 name="Text Box 28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 name="Text Box 28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 name="Text Box 28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 name="Text Box 28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 name="Text Box 28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 name="Text Box 28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 name="Text Box 28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 name="Text Box 28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 name="Text Box 28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 name="Text Box 28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 name="Text Box 28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 name="Text Box 28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 name="Text Box 28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 name="Text Box 28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 name="Text Box 28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 name="Text Box 28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 name="Text Box 28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 name="Text Box 28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 name="Text Box 28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 name="Text Box 28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 name="Text Box 28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 name="Text Box 28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 name="Text Box 28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 name="Text Box 28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 name="Text Box 28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 name="Text Box 28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 name="Text Box 28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 name="Text Box 28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 name="Text Box 28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 name="Text Box 28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 name="Text Box 28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 name="Text Box 28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 name="Text Box 28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 name="Text Box 28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 name="Text Box 28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 name="Text Box 28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 name="Text Box 28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 name="Text Box 28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 name="Text Box 28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 name="Text Box 28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 name="Text Box 28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 name="Text Box 28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 name="Text Box 28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 name="Text Box 28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 name="Text Box 28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 name="Text Box 28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 name="Text Box 28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 name="Text Box 28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 name="Text Box 28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 name="Text Box 28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 name="Text Box 28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 name="Text Box 28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 name="Text Box 28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 name="Text Box 28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 name="Text Box 28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 name="Text Box 28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 name="Text Box 28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 name="Text Box 28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 name="Text Box 28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 name="Text Box 28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 name="Text Box 28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 name="Text Box 28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 name="Text Box 28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 name="Text Box 28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 name="Text Box 28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 name="Text Box 28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 name="Text Box 28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 name="Text Box 28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 name="Text Box 28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 name="Text Box 28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 name="Text Box 28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 name="Text Box 28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 name="Text Box 28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 name="Text Box 28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 name="Text Box 28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 name="Text Box 28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 name="Text Box 28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 name="Text Box 28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 name="Text Box 28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 name="Text Box 28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 name="Text Box 28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 name="Text Box 28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 name="Text Box 28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 name="Text Box 28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 name="Text Box 28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 name="Text Box 28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 name="Text Box 28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 name="Text Box 28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 name="Text Box 28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 name="Text Box 28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9" name="Text Box 28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0" name="Text Box 28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1" name="Text Box 28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2" name="Text Box 28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3" name="Text Box 28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4" name="Text Box 28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5" name="Text Box 28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6" name="Text Box 28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7" name="Text Box 28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8" name="Text Box 29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69" name="Text Box 29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0" name="Text Box 29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1" name="Text Box 29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2" name="Text Box 29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3" name="Text Box 29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4" name="Text Box 29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5" name="Text Box 29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6" name="Text Box 29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7" name="Text Box 29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8" name="Text Box 29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79" name="Text Box 29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0" name="Text Box 29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1" name="Text Box 29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2" name="Text Box 29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3" name="Text Box 29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4" name="Text Box 29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5" name="Text Box 29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6" name="Text Box 29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7" name="Text Box 29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8" name="Text Box 29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89" name="Text Box 29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0" name="Text Box 29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1" name="Text Box 29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2" name="Text Box 29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3" name="Text Box 29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4" name="Text Box 29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5" name="Text Box 29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6" name="Text Box 29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7" name="Text Box 29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8" name="Text Box 29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99" name="Text Box 29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0" name="Text Box 29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1" name="Text Box 29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2" name="Text Box 29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3" name="Text Box 29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4" name="Text Box 29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5" name="Text Box 29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6" name="Text Box 29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7" name="Text Box 29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8" name="Text Box 29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09" name="Text Box 29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0" name="Text Box 29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1" name="Text Box 29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2" name="Text Box 29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3" name="Text Box 29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4" name="Text Box 29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5" name="Text Box 29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6" name="Text Box 29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7" name="Text Box 29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8" name="Text Box 29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19" name="Text Box 29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0" name="Text Box 29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1" name="Text Box 29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2" name="Text Box 29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3" name="Text Box 29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4" name="Text Box 29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5" name="Text Box 29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6" name="Text Box 29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7" name="Text Box 29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8" name="Text Box 29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29" name="Text Box 29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0" name="Text Box 29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1" name="Text Box 29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2" name="Text Box 29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3" name="Text Box 29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4" name="Text Box 29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5" name="Text Box 29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6" name="Text Box 29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7" name="Text Box 29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8" name="Text Box 29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39" name="Text Box 29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0" name="Text Box 29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1" name="Text Box 29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2" name="Text Box 29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3" name="Text Box 29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4" name="Text Box 29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5" name="Text Box 29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6" name="Text Box 29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7" name="Text Box 29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8" name="Text Box 29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49" name="Text Box 29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0" name="Text Box 29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1" name="Text Box 29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2" name="Text Box 29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3" name="Text Box 29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4" name="Text Box 29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5" name="Text Box 29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6" name="Text Box 29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7" name="Text Box 29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8" name="Text Box 29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59" name="Text Box 29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0" name="Text Box 29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1" name="Text Box 29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2" name="Text Box 29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3" name="Text Box 29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4" name="Text Box 29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5" name="Text Box 29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6" name="Text Box 29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7" name="Text Box 29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8" name="Text Box 30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69" name="Text Box 30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0" name="Text Box 30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1" name="Text Box 30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2" name="Text Box 30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3" name="Text Box 30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4" name="Text Box 30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5" name="Text Box 30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6" name="Text Box 30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7" name="Text Box 30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8" name="Text Box 30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79" name="Text Box 30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0" name="Text Box 30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1" name="Text Box 30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2" name="Text Box 30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3" name="Text Box 30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4" name="Text Box 30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5" name="Text Box 30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6" name="Text Box 30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7" name="Text Box 30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8" name="Text Box 30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89" name="Text Box 30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0" name="Text Box 30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1" name="Text Box 30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2" name="Text Box 30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3" name="Text Box 30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4" name="Text Box 30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5" name="Text Box 30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6" name="Text Box 30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7" name="Text Box 30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8" name="Text Box 30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399" name="Text Box 30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0" name="Text Box 30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1" name="Text Box 30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2" name="Text Box 30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3" name="Text Box 30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4" name="Text Box 30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5" name="Text Box 30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6" name="Text Box 30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7" name="Text Box 30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8" name="Text Box 30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09" name="Text Box 30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0" name="Text Box 30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1" name="Text Box 30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2" name="Text Box 30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3" name="Text Box 30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4" name="Text Box 30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5" name="Text Box 30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6" name="Text Box 30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7" name="Text Box 30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8" name="Text Box 30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19" name="Text Box 30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0" name="Text Box 30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1" name="Text Box 30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2" name="Text Box 30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3" name="Text Box 30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4" name="Text Box 30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5" name="Text Box 30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6" name="Text Box 30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7" name="Text Box 30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8" name="Text Box 30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29" name="Text Box 30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0" name="Text Box 30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1" name="Text Box 30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2" name="Text Box 30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3" name="Text Box 30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4" name="Text Box 30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5" name="Text Box 30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6" name="Text Box 30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7" name="Text Box 30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8" name="Text Box 30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39" name="Text Box 30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0" name="Text Box 30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1" name="Text Box 30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2" name="Text Box 30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3" name="Text Box 30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4" name="Text Box 30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5" name="Text Box 30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6" name="Text Box 30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7" name="Text Box 30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8" name="Text Box 30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49" name="Text Box 30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0" name="Text Box 30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1" name="Text Box 30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2" name="Text Box 30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3" name="Text Box 30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4" name="Text Box 30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5" name="Text Box 30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6" name="Text Box 30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7" name="Text Box 30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8" name="Text Box 30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59" name="Text Box 30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0" name="Text Box 30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1" name="Text Box 30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2" name="Text Box 30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3" name="Text Box 30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4" name="Text Box 30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5" name="Text Box 30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6" name="Text Box 30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7" name="Text Box 30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8" name="Text Box 31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69" name="Text Box 31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0" name="Text Box 31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1" name="Text Box 31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2" name="Text Box 31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3" name="Text Box 31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4" name="Text Box 31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5" name="Text Box 31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6" name="Text Box 31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7" name="Text Box 31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8" name="Text Box 31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79" name="Text Box 31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0" name="Text Box 31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1" name="Text Box 31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2" name="Text Box 31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3" name="Text Box 31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4" name="Text Box 31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5" name="Text Box 31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6" name="Text Box 31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7" name="Text Box 31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8" name="Text Box 31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89" name="Text Box 31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0" name="Text Box 31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1" name="Text Box 31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2" name="Text Box 31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3" name="Text Box 31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4" name="Text Box 31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5" name="Text Box 31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6" name="Text Box 31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7" name="Text Box 31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8" name="Text Box 31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499" name="Text Box 31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0" name="Text Box 31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1" name="Text Box 31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2" name="Text Box 31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3" name="Text Box 31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4" name="Text Box 31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5" name="Text Box 31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6" name="Text Box 31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7" name="Text Box 31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8" name="Text Box 31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09" name="Text Box 31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0" name="Text Box 31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1" name="Text Box 31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2" name="Text Box 31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3" name="Text Box 31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4" name="Text Box 31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5" name="Text Box 31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6" name="Text Box 31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7" name="Text Box 31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8" name="Text Box 31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19" name="Text Box 31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0" name="Text Box 31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1" name="Text Box 31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2" name="Text Box 31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3" name="Text Box 31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4" name="Text Box 31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5" name="Text Box 31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6" name="Text Box 31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7" name="Text Box 31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8" name="Text Box 31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29" name="Text Box 31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0" name="Text Box 31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1" name="Text Box 31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2" name="Text Box 31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3" name="Text Box 31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4" name="Text Box 31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5" name="Text Box 31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6" name="Text Box 31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7" name="Text Box 31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8" name="Text Box 31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39" name="Text Box 31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0" name="Text Box 31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1" name="Text Box 31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2" name="Text Box 31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3" name="Text Box 31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4" name="Text Box 31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5" name="Text Box 31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6" name="Text Box 31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7" name="Text Box 31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8" name="Text Box 31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49" name="Text Box 31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0" name="Text Box 31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1" name="Text Box 31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2" name="Text Box 31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3" name="Text Box 31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4" name="Text Box 31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5" name="Text Box 31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6" name="Text Box 31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7" name="Text Box 31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8" name="Text Box 31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59" name="Text Box 31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0" name="Text Box 31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1" name="Text Box 31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2" name="Text Box 31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3" name="Text Box 31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4" name="Text Box 31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5" name="Text Box 31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6" name="Text Box 31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7" name="Text Box 31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8" name="Text Box 32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69" name="Text Box 32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0" name="Text Box 32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1" name="Text Box 32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2" name="Text Box 32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3" name="Text Box 32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4" name="Text Box 32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5" name="Text Box 32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6" name="Text Box 32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7" name="Text Box 32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8" name="Text Box 32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79" name="Text Box 32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0" name="Text Box 32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1" name="Text Box 32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2" name="Text Box 32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3" name="Text Box 32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4" name="Text Box 32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5" name="Text Box 32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6" name="Text Box 32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7" name="Text Box 32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8" name="Text Box 32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89" name="Text Box 32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0" name="Text Box 32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1" name="Text Box 32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2" name="Text Box 32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3" name="Text Box 32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4" name="Text Box 32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5" name="Text Box 32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6" name="Text Box 32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7" name="Text Box 32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8" name="Text Box 32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599" name="Text Box 32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0" name="Text Box 32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1" name="Text Box 32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2" name="Text Box 32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3" name="Text Box 32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4" name="Text Box 32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5" name="Text Box 32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6" name="Text Box 32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7" name="Text Box 32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8" name="Text Box 32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09" name="Text Box 32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0" name="Text Box 32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1" name="Text Box 32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2" name="Text Box 32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3" name="Text Box 32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4" name="Text Box 32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5" name="Text Box 32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6" name="Text Box 32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7" name="Text Box 32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8" name="Text Box 32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19" name="Text Box 32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0" name="Text Box 32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1" name="Text Box 32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2" name="Text Box 32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3" name="Text Box 32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4" name="Text Box 32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5" name="Text Box 32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6" name="Text Box 32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7" name="Text Box 32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8" name="Text Box 32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9" name="Text Box 32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0" name="Text Box 32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1" name="Text Box 32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2" name="Text Box 32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3" name="Text Box 32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4" name="Text Box 32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5" name="Text Box 32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6" name="Text Box 32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7" name="Text Box 32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8" name="Text Box 32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39" name="Text Box 32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0" name="Text Box 32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1" name="Text Box 32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2" name="Text Box 32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3" name="Text Box 32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4" name="Text Box 32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5" name="Text Box 32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6" name="Text Box 32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7" name="Text Box 32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8" name="Text Box 32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49" name="Text Box 32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0" name="Text Box 32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1" name="Text Box 32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2" name="Text Box 32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3" name="Text Box 32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4" name="Text Box 32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5" name="Text Box 32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6" name="Text Box 32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7" name="Text Box 32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8" name="Text Box 32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59" name="Text Box 32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0" name="Text Box 32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1" name="Text Box 32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2" name="Text Box 32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3" name="Text Box 32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4" name="Text Box 32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5" name="Text Box 32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6" name="Text Box 32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7" name="Text Box 32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8" name="Text Box 33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69" name="Text Box 33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0" name="Text Box 33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1" name="Text Box 33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2" name="Text Box 33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3" name="Text Box 33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4" name="Text Box 33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5" name="Text Box 33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6" name="Text Box 33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7" name="Text Box 33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8" name="Text Box 33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79" name="Text Box 33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0" name="Text Box 33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1" name="Text Box 33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2" name="Text Box 33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3" name="Text Box 33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4" name="Text Box 33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5" name="Text Box 33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6" name="Text Box 33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7" name="Text Box 33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8" name="Text Box 33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89" name="Text Box 33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0" name="Text Box 33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1" name="Text Box 33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2" name="Text Box 33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3" name="Text Box 33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4" name="Text Box 33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5" name="Text Box 33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6" name="Text Box 33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7" name="Text Box 33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8" name="Text Box 33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99" name="Text Box 33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0" name="Text Box 33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1" name="Text Box 33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2" name="Text Box 33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3" name="Text Box 33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4" name="Text Box 33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5" name="Text Box 33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6" name="Text Box 33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7" name="Text Box 33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8" name="Text Box 33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09" name="Text Box 33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0" name="Text Box 33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1" name="Text Box 33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2" name="Text Box 33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3" name="Text Box 33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4" name="Text Box 33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5" name="Text Box 33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6" name="Text Box 33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7" name="Text Box 33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8" name="Text Box 33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19" name="Text Box 33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0" name="Text Box 33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1" name="Text Box 33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2" name="Text Box 33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3" name="Text Box 33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4" name="Text Box 33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5" name="Text Box 33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6" name="Text Box 33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7" name="Text Box 33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8" name="Text Box 33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29" name="Text Box 33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0" name="Text Box 33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1" name="Text Box 33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2" name="Text Box 33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3" name="Text Box 33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4" name="Text Box 33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5" name="Text Box 33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6" name="Text Box 33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7" name="Text Box 33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8" name="Text Box 33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39" name="Text Box 33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0" name="Text Box 33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1" name="Text Box 33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2" name="Text Box 33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3" name="Text Box 33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4" name="Text Box 33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5" name="Text Box 33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6" name="Text Box 33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7" name="Text Box 33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8" name="Text Box 33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49" name="Text Box 33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0" name="Text Box 33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1" name="Text Box 33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2" name="Text Box 33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3" name="Text Box 33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4" name="Text Box 33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5" name="Text Box 33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6" name="Text Box 33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7" name="Text Box 33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8" name="Text Box 33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59" name="Text Box 33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0" name="Text Box 33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1" name="Text Box 33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2" name="Text Box 33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3" name="Text Box 33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4" name="Text Box 33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5" name="Text Box 33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6" name="Text Box 33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7" name="Text Box 33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8" name="Text Box 34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69" name="Text Box 34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0" name="Text Box 34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1" name="Text Box 34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2" name="Text Box 34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3" name="Text Box 34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4" name="Text Box 34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5" name="Text Box 34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6" name="Text Box 34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7" name="Text Box 34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8" name="Text Box 34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79" name="Text Box 34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0" name="Text Box 34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1" name="Text Box 34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2" name="Text Box 34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3" name="Text Box 34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4" name="Text Box 34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5" name="Text Box 34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6" name="Text Box 34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7" name="Text Box 34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8" name="Text Box 34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89" name="Text Box 34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0" name="Text Box 34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1" name="Text Box 34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2" name="Text Box 34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3" name="Text Box 34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4" name="Text Box 34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5" name="Text Box 34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6" name="Text Box 34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7" name="Text Box 34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8" name="Text Box 34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799" name="Text Box 34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0" name="Text Box 34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1" name="Text Box 34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2" name="Text Box 34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3" name="Text Box 34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4" name="Text Box 34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5" name="Text Box 34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6" name="Text Box 34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7" name="Text Box 34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8" name="Text Box 34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09" name="Text Box 34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0" name="Text Box 34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1" name="Text Box 34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2" name="Text Box 34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3" name="Text Box 34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4" name="Text Box 34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5" name="Text Box 34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6" name="Text Box 34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7" name="Text Box 34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8" name="Text Box 34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19" name="Text Box 34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0" name="Text Box 34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1" name="Text Box 34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2" name="Text Box 34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3" name="Text Box 34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4" name="Text Box 34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5" name="Text Box 34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6" name="Text Box 34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7" name="Text Box 34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8" name="Text Box 34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29" name="Text Box 34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0" name="Text Box 34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1" name="Text Box 34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2" name="Text Box 34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3" name="Text Box 34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4" name="Text Box 34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5" name="Text Box 34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6" name="Text Box 34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7" name="Text Box 34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8" name="Text Box 34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39" name="Text Box 34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0" name="Text Box 34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1" name="Text Box 34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2" name="Text Box 34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3" name="Text Box 34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4" name="Text Box 34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5" name="Text Box 34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6" name="Text Box 34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7" name="Text Box 34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8" name="Text Box 34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49" name="Text Box 34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0" name="Text Box 34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1" name="Text Box 34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2" name="Text Box 34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3" name="Text Box 34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4" name="Text Box 34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5" name="Text Box 34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6" name="Text Box 34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7" name="Text Box 34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8" name="Text Box 34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59" name="Text Box 34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0" name="Text Box 34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1" name="Text Box 34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2" name="Text Box 34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3" name="Text Box 34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4" name="Text Box 34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5" name="Text Box 34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6" name="Text Box 34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7" name="Text Box 34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8" name="Text Box 35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69" name="Text Box 35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0" name="Text Box 35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1" name="Text Box 35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2" name="Text Box 35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3" name="Text Box 35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4" name="Text Box 35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5" name="Text Box 35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6" name="Text Box 35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7" name="Text Box 35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8" name="Text Box 35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79" name="Text Box 35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0" name="Text Box 35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1" name="Text Box 35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2" name="Text Box 35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3" name="Text Box 35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4" name="Text Box 35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5" name="Text Box 35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6" name="Text Box 35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7" name="Text Box 35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8" name="Text Box 35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89" name="Text Box 35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0" name="Text Box 35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1" name="Text Box 35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2" name="Text Box 35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3" name="Text Box 35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4" name="Text Box 35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5" name="Text Box 35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6" name="Text Box 35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7" name="Text Box 35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8" name="Text Box 35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899" name="Text Box 35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0" name="Text Box 35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1" name="Text Box 35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2" name="Text Box 35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3" name="Text Box 35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4" name="Text Box 35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5" name="Text Box 35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6" name="Text Box 35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7" name="Text Box 35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8" name="Text Box 35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09" name="Text Box 35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0" name="Text Box 35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1" name="Text Box 35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2" name="Text Box 35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3" name="Text Box 35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4" name="Text Box 35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5" name="Text Box 35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6" name="Text Box 35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7" name="Text Box 35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8" name="Text Box 35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19" name="Text Box 35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0" name="Text Box 35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1" name="Text Box 35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2" name="Text Box 35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3" name="Text Box 35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4" name="Text Box 35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5" name="Text Box 35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6" name="Text Box 35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7" name="Text Box 35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8" name="Text Box 35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29" name="Text Box 35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0" name="Text Box 35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1" name="Text Box 35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2" name="Text Box 35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3" name="Text Box 35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4" name="Text Box 35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5" name="Text Box 35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6" name="Text Box 35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7" name="Text Box 35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8" name="Text Box 35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39" name="Text Box 35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0" name="Text Box 35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1" name="Text Box 35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2" name="Text Box 35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3" name="Text Box 35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4" name="Text Box 35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5" name="Text Box 35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6" name="Text Box 35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7" name="Text Box 35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8" name="Text Box 35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49" name="Text Box 35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0" name="Text Box 35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1" name="Text Box 35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2" name="Text Box 35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3" name="Text Box 35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4" name="Text Box 35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5" name="Text Box 35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6" name="Text Box 35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7" name="Text Box 35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8" name="Text Box 35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59" name="Text Box 35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0" name="Text Box 35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1" name="Text Box 35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2" name="Text Box 35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3" name="Text Box 35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4" name="Text Box 35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5" name="Text Box 35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6" name="Text Box 35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7" name="Text Box 35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8" name="Text Box 36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69" name="Text Box 36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0" name="Text Box 36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1" name="Text Box 36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2" name="Text Box 36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3" name="Text Box 36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4" name="Text Box 36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5" name="Text Box 36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6" name="Text Box 36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7" name="Text Box 36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8" name="Text Box 36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79" name="Text Box 36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0" name="Text Box 36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1" name="Text Box 36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2" name="Text Box 36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3" name="Text Box 36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4" name="Text Box 36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5" name="Text Box 36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6" name="Text Box 36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7" name="Text Box 36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8" name="Text Box 36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89" name="Text Box 36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0" name="Text Box 36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1" name="Text Box 36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2" name="Text Box 36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3" name="Text Box 36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4" name="Text Box 36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5" name="Text Box 36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6" name="Text Box 36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7" name="Text Box 36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8" name="Text Box 36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999" name="Text Box 36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0" name="Text Box 36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1" name="Text Box 36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2" name="Text Box 36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3" name="Text Box 36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4" name="Text Box 36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5" name="Text Box 36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6" name="Text Box 36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7" name="Text Box 36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8" name="Text Box 36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09" name="Text Box 36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0" name="Text Box 36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1" name="Text Box 36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2" name="Text Box 36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3" name="Text Box 36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4" name="Text Box 36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5" name="Text Box 36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6" name="Text Box 36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7" name="Text Box 36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8" name="Text Box 36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19" name="Text Box 36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0" name="Text Box 36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1" name="Text Box 36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2" name="Text Box 36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3" name="Text Box 36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4" name="Text Box 36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5" name="Text Box 36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6" name="Text Box 36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7" name="Text Box 36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8" name="Text Box 36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29" name="Text Box 36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0" name="Text Box 36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1" name="Text Box 36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2" name="Text Box 36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3" name="Text Box 36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4" name="Text Box 36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5" name="Text Box 36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6" name="Text Box 36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7" name="Text Box 36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8" name="Text Box 36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39" name="Text Box 36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0" name="Text Box 36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1" name="Text Box 36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2" name="Text Box 36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3" name="Text Box 36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4" name="Text Box 36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5" name="Text Box 36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6" name="Text Box 36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7" name="Text Box 36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8" name="Text Box 36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49" name="Text Box 36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0" name="Text Box 36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1" name="Text Box 36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2" name="Text Box 36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3" name="Text Box 36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4" name="Text Box 36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5" name="Text Box 36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6" name="Text Box 36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7" name="Text Box 36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8" name="Text Box 36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59" name="Text Box 36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0" name="Text Box 36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1" name="Text Box 36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2" name="Text Box 36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3" name="Text Box 36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4" name="Text Box 36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5" name="Text Box 36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6" name="Text Box 36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7" name="Text Box 36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8" name="Text Box 37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69" name="Text Box 37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0" name="Text Box 37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1" name="Text Box 37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2" name="Text Box 37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3" name="Text Box 37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4" name="Text Box 37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5" name="Text Box 37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6" name="Text Box 37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7" name="Text Box 37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8" name="Text Box 37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79" name="Text Box 37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0" name="Text Box 37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1" name="Text Box 37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2" name="Text Box 37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3" name="Text Box 37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4" name="Text Box 37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5" name="Text Box 37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6" name="Text Box 37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7" name="Text Box 37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8" name="Text Box 37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89" name="Text Box 37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0" name="Text Box 37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1" name="Text Box 37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2" name="Text Box 37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3" name="Text Box 37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4" name="Text Box 37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5" name="Text Box 37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6" name="Text Box 37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7" name="Text Box 37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8" name="Text Box 37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099" name="Text Box 37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0" name="Text Box 37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1" name="Text Box 37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2" name="Text Box 37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3" name="Text Box 37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4" name="Text Box 37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5" name="Text Box 37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6" name="Text Box 37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7" name="Text Box 37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8" name="Text Box 37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09" name="Text Box 37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0" name="Text Box 37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1" name="Text Box 37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2" name="Text Box 37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3" name="Text Box 37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4" name="Text Box 37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5" name="Text Box 37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6" name="Text Box 37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7" name="Text Box 37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8" name="Text Box 37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19" name="Text Box 37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0" name="Text Box 37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1" name="Text Box 37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2" name="Text Box 37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3" name="Text Box 37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4" name="Text Box 37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5" name="Text Box 37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6" name="Text Box 37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7" name="Text Box 37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8" name="Text Box 37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29" name="Text Box 37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0" name="Text Box 37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1" name="Text Box 37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2" name="Text Box 37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3" name="Text Box 37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4" name="Text Box 37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5" name="Text Box 37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6" name="Text Box 37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7" name="Text Box 37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8" name="Text Box 37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39" name="Text Box 37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0" name="Text Box 37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1" name="Text Box 37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2" name="Text Box 37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3" name="Text Box 37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4" name="Text Box 37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5" name="Text Box 37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6" name="Text Box 37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7" name="Text Box 37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8" name="Text Box 37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49" name="Text Box 37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0" name="Text Box 37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1" name="Text Box 37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2" name="Text Box 37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3" name="Text Box 37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4" name="Text Box 37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5" name="Text Box 37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6" name="Text Box 37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7" name="Text Box 37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8" name="Text Box 37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59" name="Text Box 37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0" name="Text Box 37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1" name="Text Box 37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2" name="Text Box 37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3" name="Text Box 37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4" name="Text Box 37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5" name="Text Box 37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6" name="Text Box 37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7" name="Text Box 37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8" name="Text Box 38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69" name="Text Box 38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0" name="Text Box 38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1" name="Text Box 38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2" name="Text Box 38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3" name="Text Box 38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4" name="Text Box 38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5" name="Text Box 38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6" name="Text Box 38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7" name="Text Box 38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8" name="Text Box 38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79" name="Text Box 38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0" name="Text Box 38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1" name="Text Box 38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2" name="Text Box 38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3" name="Text Box 38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4" name="Text Box 38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5" name="Text Box 38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6" name="Text Box 38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7" name="Text Box 38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8" name="Text Box 38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89" name="Text Box 38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0" name="Text Box 38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1" name="Text Box 38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2" name="Text Box 38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3" name="Text Box 38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4" name="Text Box 38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5" name="Text Box 38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6" name="Text Box 38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7" name="Text Box 38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8" name="Text Box 38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199" name="Text Box 38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0" name="Text Box 38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1" name="Text Box 38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2" name="Text Box 38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3" name="Text Box 38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4" name="Text Box 38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5" name="Text Box 38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6" name="Text Box 38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7" name="Text Box 38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8" name="Text Box 38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09" name="Text Box 38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0" name="Text Box 38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1" name="Text Box 38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2" name="Text Box 38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3" name="Text Box 38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4" name="Text Box 38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5" name="Text Box 38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6" name="Text Box 38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7" name="Text Box 38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8" name="Text Box 38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19" name="Text Box 38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0" name="Text Box 38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1" name="Text Box 38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2" name="Text Box 38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3" name="Text Box 38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4" name="Text Box 38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5" name="Text Box 38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6" name="Text Box 38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7" name="Text Box 38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8" name="Text Box 38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29" name="Text Box 38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0" name="Text Box 38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1" name="Text Box 38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2" name="Text Box 38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3" name="Text Box 38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4" name="Text Box 38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5" name="Text Box 38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6" name="Text Box 38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7" name="Text Box 38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8" name="Text Box 38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39" name="Text Box 38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0" name="Text Box 38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1" name="Text Box 38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2" name="Text Box 38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3" name="Text Box 38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4" name="Text Box 38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5" name="Text Box 38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6" name="Text Box 38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7" name="Text Box 38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8" name="Text Box 38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49" name="Text Box 38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0" name="Text Box 38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1" name="Text Box 38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2" name="Text Box 38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3" name="Text Box 38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4" name="Text Box 38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5" name="Text Box 38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6" name="Text Box 38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7" name="Text Box 38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8" name="Text Box 38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59" name="Text Box 38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0" name="Text Box 38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1" name="Text Box 38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2" name="Text Box 38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3" name="Text Box 38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4" name="Text Box 38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5" name="Text Box 38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6" name="Text Box 38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7" name="Text Box 38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8" name="Text Box 39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69" name="Text Box 39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0" name="Text Box 39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1" name="Text Box 39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2" name="Text Box 39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3" name="Text Box 39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4" name="Text Box 39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5" name="Text Box 39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6" name="Text Box 39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7" name="Text Box 39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8" name="Text Box 39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79" name="Text Box 39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0" name="Text Box 39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1" name="Text Box 39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2" name="Text Box 39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3" name="Text Box 39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4" name="Text Box 39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5" name="Text Box 39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6" name="Text Box 39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7" name="Text Box 39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8" name="Text Box 39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89" name="Text Box 39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0" name="Text Box 39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1" name="Text Box 39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2" name="Text Box 39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3" name="Text Box 39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4" name="Text Box 39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5" name="Text Box 39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6" name="Text Box 39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7" name="Text Box 39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8" name="Text Box 39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299" name="Text Box 39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0" name="Text Box 39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1" name="Text Box 39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2" name="Text Box 39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3" name="Text Box 39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4" name="Text Box 39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5" name="Text Box 39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6" name="Text Box 39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7" name="Text Box 39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8" name="Text Box 39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09" name="Text Box 39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0" name="Text Box 39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1" name="Text Box 39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2" name="Text Box 39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3" name="Text Box 39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4" name="Text Box 39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5" name="Text Box 39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6" name="Text Box 39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7" name="Text Box 39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8" name="Text Box 39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19" name="Text Box 39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0" name="Text Box 39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1" name="Text Box 39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2" name="Text Box 39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3" name="Text Box 39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4" name="Text Box 39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5" name="Text Box 39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6" name="Text Box 39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7" name="Text Box 39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8" name="Text Box 39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29" name="Text Box 39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0" name="Text Box 39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1" name="Text Box 39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2" name="Text Box 39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3" name="Text Box 39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4" name="Text Box 39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5" name="Text Box 39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6" name="Text Box 39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7" name="Text Box 39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8" name="Text Box 39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39" name="Text Box 39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0" name="Text Box 39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1" name="Text Box 39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2" name="Text Box 39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3" name="Text Box 39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4" name="Text Box 39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5" name="Text Box 39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6" name="Text Box 39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7" name="Text Box 39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8" name="Text Box 39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49" name="Text Box 39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0" name="Text Box 39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1" name="Text Box 39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2" name="Text Box 39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3" name="Text Box 39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4" name="Text Box 39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5" name="Text Box 39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6" name="Text Box 39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7" name="Text Box 39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8" name="Text Box 39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59" name="Text Box 39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0" name="Text Box 39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1" name="Text Box 39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2" name="Text Box 39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3" name="Text Box 39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4" name="Text Box 39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5" name="Text Box 39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6" name="Text Box 39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7" name="Text Box 39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8" name="Text Box 40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69" name="Text Box 40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0" name="Text Box 40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1" name="Text Box 40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2" name="Text Box 40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3" name="Text Box 40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4" name="Text Box 40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5" name="Text Box 40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6" name="Text Box 40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7" name="Text Box 40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8" name="Text Box 40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79" name="Text Box 40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0" name="Text Box 40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1" name="Text Box 40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2" name="Text Box 40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3" name="Text Box 40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4" name="Text Box 40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5" name="Text Box 40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6" name="Text Box 40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7" name="Text Box 40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8" name="Text Box 40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89" name="Text Box 40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0" name="Text Box 40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1" name="Text Box 40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2" name="Text Box 40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3" name="Text Box 40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4" name="Text Box 40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5" name="Text Box 40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6" name="Text Box 40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7" name="Text Box 40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8" name="Text Box 40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399" name="Text Box 40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0" name="Text Box 40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1" name="Text Box 40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2" name="Text Box 40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3" name="Text Box 40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4" name="Text Box 40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5" name="Text Box 40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6" name="Text Box 40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7" name="Text Box 40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8" name="Text Box 40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09" name="Text Box 40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0" name="Text Box 40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1" name="Text Box 40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2" name="Text Box 40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3" name="Text Box 40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4" name="Text Box 40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5" name="Text Box 40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6" name="Text Box 40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7" name="Text Box 40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8" name="Text Box 40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19" name="Text Box 40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0" name="Text Box 40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1" name="Text Box 40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2" name="Text Box 40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3" name="Text Box 40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4" name="Text Box 40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5" name="Text Box 40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6" name="Text Box 40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7" name="Text Box 40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8" name="Text Box 40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29" name="Text Box 40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0" name="Text Box 40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1" name="Text Box 40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2" name="Text Box 40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3" name="Text Box 40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4" name="Text Box 40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5" name="Text Box 40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6" name="Text Box 40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7" name="Text Box 40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8" name="Text Box 40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39" name="Text Box 40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0" name="Text Box 40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1" name="Text Box 40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2" name="Text Box 40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3" name="Text Box 40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4" name="Text Box 40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5" name="Text Box 40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6" name="Text Box 40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7" name="Text Box 40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8" name="Text Box 40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49" name="Text Box 40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0" name="Text Box 40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1" name="Text Box 40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2" name="Text Box 40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3" name="Text Box 40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4" name="Text Box 40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5" name="Text Box 40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6" name="Text Box 40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7" name="Text Box 40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8" name="Text Box 40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59" name="Text Box 40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0" name="Text Box 40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1" name="Text Box 40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2" name="Text Box 40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3" name="Text Box 40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4" name="Text Box 40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5" name="Text Box 40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6" name="Text Box 40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7" name="Text Box 40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8" name="Text Box 41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69" name="Text Box 41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0" name="Text Box 41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1" name="Text Box 41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2" name="Text Box 41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3" name="Text Box 41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4" name="Text Box 41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5" name="Text Box 41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6" name="Text Box 41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7" name="Text Box 41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8" name="Text Box 41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79" name="Text Box 41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0" name="Text Box 41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1" name="Text Box 41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2" name="Text Box 41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3" name="Text Box 41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4" name="Text Box 41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5" name="Text Box 41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6" name="Text Box 41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7" name="Text Box 41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8" name="Text Box 41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89" name="Text Box 41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0" name="Text Box 41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1" name="Text Box 41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2" name="Text Box 41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3" name="Text Box 41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4" name="Text Box 41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5" name="Text Box 41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6" name="Text Box 41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7" name="Text Box 41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8" name="Text Box 41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499" name="Text Box 41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0" name="Text Box 41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1" name="Text Box 41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2" name="Text Box 41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3" name="Text Box 41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4" name="Text Box 41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5" name="Text Box 41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6" name="Text Box 41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7" name="Text Box 41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8" name="Text Box 41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09" name="Text Box 41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0" name="Text Box 41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1" name="Text Box 41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2" name="Text Box 41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3" name="Text Box 41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4" name="Text Box 41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5" name="Text Box 41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6" name="Text Box 41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7" name="Text Box 41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8" name="Text Box 41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19" name="Text Box 41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0" name="Text Box 41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1" name="Text Box 41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2" name="Text Box 41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3" name="Text Box 41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4" name="Text Box 41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5" name="Text Box 41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6" name="Text Box 41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7" name="Text Box 41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8" name="Text Box 41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29" name="Text Box 41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0" name="Text Box 41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1" name="Text Box 41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2" name="Text Box 41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3" name="Text Box 41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4" name="Text Box 41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5" name="Text Box 41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6" name="Text Box 41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7" name="Text Box 41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8" name="Text Box 41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39" name="Text Box 41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0" name="Text Box 41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1" name="Text Box 41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2" name="Text Box 41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3" name="Text Box 41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4" name="Text Box 41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5" name="Text Box 41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6" name="Text Box 41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7" name="Text Box 41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8" name="Text Box 41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49" name="Text Box 41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0" name="Text Box 41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1" name="Text Box 41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2" name="Text Box 41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3" name="Text Box 41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4" name="Text Box 41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5" name="Text Box 41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6" name="Text Box 41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7" name="Text Box 41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8" name="Text Box 41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59" name="Text Box 41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0" name="Text Box 41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1" name="Text Box 41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2" name="Text Box 41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3" name="Text Box 41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4" name="Text Box 41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5" name="Text Box 41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6" name="Text Box 41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7" name="Text Box 41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8" name="Text Box 42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69" name="Text Box 42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0" name="Text Box 42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1" name="Text Box 42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2" name="Text Box 42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3" name="Text Box 42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4" name="Text Box 42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5" name="Text Box 42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6" name="Text Box 42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7" name="Text Box 42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8" name="Text Box 42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79" name="Text Box 42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0" name="Text Box 42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1" name="Text Box 42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2" name="Text Box 42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3" name="Text Box 42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4" name="Text Box 42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5" name="Text Box 42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6" name="Text Box 42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7" name="Text Box 42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8" name="Text Box 42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89" name="Text Box 42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0" name="Text Box 42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1" name="Text Box 42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2" name="Text Box 42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3" name="Text Box 42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4" name="Text Box 42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5" name="Text Box 42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6" name="Text Box 42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7" name="Text Box 42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8" name="Text Box 42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599" name="Text Box 42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0" name="Text Box 42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1" name="Text Box 42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2" name="Text Box 42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3" name="Text Box 42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4" name="Text Box 42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5" name="Text Box 42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6" name="Text Box 42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7" name="Text Box 42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8" name="Text Box 42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09" name="Text Box 42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0" name="Text Box 42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1" name="Text Box 42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2" name="Text Box 42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3" name="Text Box 42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4" name="Text Box 42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5" name="Text Box 42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6" name="Text Box 42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7" name="Text Box 42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8" name="Text Box 42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19" name="Text Box 42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0" name="Text Box 42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1" name="Text Box 42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2" name="Text Box 42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3" name="Text Box 42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4" name="Text Box 42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5" name="Text Box 42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6" name="Text Box 42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7" name="Text Box 42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8" name="Text Box 42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29" name="Text Box 42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0" name="Text Box 42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1" name="Text Box 42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2" name="Text Box 42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3" name="Text Box 42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4" name="Text Box 42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5" name="Text Box 42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6" name="Text Box 42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7" name="Text Box 42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8" name="Text Box 42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39" name="Text Box 42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0" name="Text Box 42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1" name="Text Box 42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2" name="Text Box 42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3" name="Text Box 42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4" name="Text Box 42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5" name="Text Box 42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6" name="Text Box 42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7" name="Text Box 42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8" name="Text Box 42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49" name="Text Box 42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0" name="Text Box 42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1" name="Text Box 42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2" name="Text Box 42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3" name="Text Box 42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4" name="Text Box 42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5" name="Text Box 42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6" name="Text Box 42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7" name="Text Box 42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8" name="Text Box 42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59" name="Text Box 42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0" name="Text Box 42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1" name="Text Box 42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2" name="Text Box 42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3" name="Text Box 42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4" name="Text Box 42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5" name="Text Box 42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6" name="Text Box 42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7" name="Text Box 42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8" name="Text Box 43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69" name="Text Box 43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0" name="Text Box 43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1" name="Text Box 43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2" name="Text Box 43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3" name="Text Box 43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4" name="Text Box 43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5" name="Text Box 43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6" name="Text Box 43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7" name="Text Box 43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8" name="Text Box 43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79" name="Text Box 43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0" name="Text Box 43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1" name="Text Box 43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2" name="Text Box 43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3" name="Text Box 43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4" name="Text Box 43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5" name="Text Box 43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6" name="Text Box 43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7" name="Text Box 43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8" name="Text Box 43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89" name="Text Box 43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0" name="Text Box 43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1" name="Text Box 43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2" name="Text Box 43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3" name="Text Box 43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4" name="Text Box 43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5" name="Text Box 43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6" name="Text Box 43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7" name="Text Box 43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8" name="Text Box 43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699" name="Text Box 43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0" name="Text Box 43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1" name="Text Box 43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2" name="Text Box 43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3" name="Text Box 43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4" name="Text Box 43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5" name="Text Box 43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6" name="Text Box 43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7" name="Text Box 43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8" name="Text Box 43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09" name="Text Box 43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0" name="Text Box 43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1" name="Text Box 43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2" name="Text Box 43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3" name="Text Box 43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4" name="Text Box 43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5" name="Text Box 43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6" name="Text Box 43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7" name="Text Box 43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8" name="Text Box 43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19" name="Text Box 43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0" name="Text Box 43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1" name="Text Box 43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2" name="Text Box 43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3" name="Text Box 43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4" name="Text Box 43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5" name="Text Box 43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6" name="Text Box 43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7" name="Text Box 43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8" name="Text Box 43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29" name="Text Box 43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0" name="Text Box 43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1" name="Text Box 43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2" name="Text Box 43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3" name="Text Box 43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4" name="Text Box 43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5" name="Text Box 43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6" name="Text Box 43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7" name="Text Box 43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8" name="Text Box 43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39" name="Text Box 43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0" name="Text Box 43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1" name="Text Box 43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2" name="Text Box 43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3" name="Text Box 43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4" name="Text Box 43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5" name="Text Box 43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6" name="Text Box 43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7" name="Text Box 43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8" name="Text Box 43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49" name="Text Box 43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0" name="Text Box 43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1" name="Text Box 43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2" name="Text Box 43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3" name="Text Box 43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4" name="Text Box 43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5" name="Text Box 43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6" name="Text Box 43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7" name="Text Box 43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8" name="Text Box 43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59" name="Text Box 43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0" name="Text Box 43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1" name="Text Box 43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2" name="Text Box 43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3" name="Text Box 43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4" name="Text Box 43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5" name="Text Box 43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6" name="Text Box 43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7" name="Text Box 43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8" name="Text Box 44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69" name="Text Box 44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0" name="Text Box 44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1" name="Text Box 44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2" name="Text Box 44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3" name="Text Box 44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4" name="Text Box 44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5" name="Text Box 44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6" name="Text Box 44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7" name="Text Box 44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8" name="Text Box 44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79" name="Text Box 44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0" name="Text Box 44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1" name="Text Box 44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2" name="Text Box 44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3" name="Text Box 44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4" name="Text Box 44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5" name="Text Box 44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6" name="Text Box 44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7" name="Text Box 44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8" name="Text Box 44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89" name="Text Box 44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0" name="Text Box 44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1" name="Text Box 44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2" name="Text Box 44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3" name="Text Box 44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4" name="Text Box 44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5" name="Text Box 44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6" name="Text Box 44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7" name="Text Box 44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8" name="Text Box 44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799" name="Text Box 44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0" name="Text Box 44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1" name="Text Box 44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2" name="Text Box 44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3" name="Text Box 44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4" name="Text Box 44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5" name="Text Box 44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6" name="Text Box 44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7" name="Text Box 44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8" name="Text Box 44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09" name="Text Box 44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0" name="Text Box 44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1" name="Text Box 44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2" name="Text Box 44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3" name="Text Box 44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4" name="Text Box 44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5" name="Text Box 44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6" name="Text Box 44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7" name="Text Box 44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8" name="Text Box 44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19" name="Text Box 44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0" name="Text Box 44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1" name="Text Box 44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2" name="Text Box 44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3" name="Text Box 44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4" name="Text Box 44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5" name="Text Box 44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6" name="Text Box 44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7" name="Text Box 44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8" name="Text Box 44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29" name="Text Box 44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0" name="Text Box 44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1" name="Text Box 44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2" name="Text Box 44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3" name="Text Box 44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4" name="Text Box 44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5" name="Text Box 44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6" name="Text Box 44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7" name="Text Box 44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8" name="Text Box 44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39" name="Text Box 44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0" name="Text Box 44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1" name="Text Box 44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2" name="Text Box 44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3" name="Text Box 44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4" name="Text Box 44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5" name="Text Box 44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6" name="Text Box 44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7" name="Text Box 44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8" name="Text Box 44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49" name="Text Box 44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0" name="Text Box 44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1" name="Text Box 44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2" name="Text Box 44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3" name="Text Box 44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4" name="Text Box 44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5" name="Text Box 44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6" name="Text Box 44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7" name="Text Box 44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8" name="Text Box 44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59" name="Text Box 44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0" name="Text Box 44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1" name="Text Box 44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2" name="Text Box 44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3" name="Text Box 44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4" name="Text Box 44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5" name="Text Box 44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6" name="Text Box 44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7" name="Text Box 44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8" name="Text Box 45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69" name="Text Box 45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0" name="Text Box 45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1" name="Text Box 45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2" name="Text Box 45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3" name="Text Box 45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4" name="Text Box 45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5" name="Text Box 45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6" name="Text Box 45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7" name="Text Box 45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8" name="Text Box 45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79" name="Text Box 45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0" name="Text Box 45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1" name="Text Box 45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2" name="Text Box 45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3" name="Text Box 45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4" name="Text Box 45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5" name="Text Box 45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6" name="Text Box 45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7" name="Text Box 45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8" name="Text Box 45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89" name="Text Box 45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0" name="Text Box 45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1" name="Text Box 45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2" name="Text Box 45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3" name="Text Box 45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4" name="Text Box 45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5" name="Text Box 45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6" name="Text Box 45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7" name="Text Box 45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8" name="Text Box 45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899" name="Text Box 45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0" name="Text Box 45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1" name="Text Box 45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2" name="Text Box 45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3" name="Text Box 45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4" name="Text Box 45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5" name="Text Box 45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6" name="Text Box 45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7" name="Text Box 45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8" name="Text Box 45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09" name="Text Box 45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0" name="Text Box 45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1" name="Text Box 45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2" name="Text Box 45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3" name="Text Box 45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4" name="Text Box 45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5" name="Text Box 45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6" name="Text Box 45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7" name="Text Box 45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8" name="Text Box 45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19" name="Text Box 45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0" name="Text Box 45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1" name="Text Box 45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2" name="Text Box 45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3" name="Text Box 45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4" name="Text Box 45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5" name="Text Box 45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6" name="Text Box 45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7" name="Text Box 45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8" name="Text Box 45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29" name="Text Box 45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0" name="Text Box 45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1" name="Text Box 45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2" name="Text Box 45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3" name="Text Box 45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4" name="Text Box 45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5" name="Text Box 45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6" name="Text Box 45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7" name="Text Box 45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8" name="Text Box 45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39" name="Text Box 45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0" name="Text Box 45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1" name="Text Box 45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2" name="Text Box 45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3" name="Text Box 45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4" name="Text Box 45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5" name="Text Box 45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6" name="Text Box 45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7" name="Text Box 45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8" name="Text Box 45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49" name="Text Box 45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0" name="Text Box 45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1" name="Text Box 45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2" name="Text Box 45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3" name="Text Box 45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4" name="Text Box 45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5" name="Text Box 45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6" name="Text Box 45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7" name="Text Box 45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8" name="Text Box 45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59" name="Text Box 45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0" name="Text Box 45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1" name="Text Box 45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2" name="Text Box 45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3" name="Text Box 45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4" name="Text Box 45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5" name="Text Box 45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6" name="Text Box 45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7" name="Text Box 45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8" name="Text Box 46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69" name="Text Box 46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0" name="Text Box 46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1" name="Text Box 46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2" name="Text Box 46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3" name="Text Box 46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4" name="Text Box 46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5" name="Text Box 46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6" name="Text Box 46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7" name="Text Box 46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8" name="Text Box 46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79" name="Text Box 46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0" name="Text Box 46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1" name="Text Box 46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2" name="Text Box 46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3" name="Text Box 46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4" name="Text Box 46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5" name="Text Box 46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6" name="Text Box 46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7" name="Text Box 46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8" name="Text Box 46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89" name="Text Box 46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0" name="Text Box 46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1" name="Text Box 46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2" name="Text Box 46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3" name="Text Box 46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4" name="Text Box 46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5" name="Text Box 46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6" name="Text Box 46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7" name="Text Box 46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8" name="Text Box 46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1999" name="Text Box 46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0" name="Text Box 46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1" name="Text Box 46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2" name="Text Box 46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3" name="Text Box 46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4" name="Text Box 46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5" name="Text Box 46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6" name="Text Box 46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7" name="Text Box 46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8" name="Text Box 46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09" name="Text Box 46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0" name="Text Box 46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1" name="Text Box 46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2" name="Text Box 46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3" name="Text Box 46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4" name="Text Box 46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5" name="Text Box 46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6" name="Text Box 46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7" name="Text Box 46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8" name="Text Box 46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19" name="Text Box 46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0" name="Text Box 46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1" name="Text Box 46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2" name="Text Box 46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3" name="Text Box 46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4" name="Text Box 46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5" name="Text Box 46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6" name="Text Box 46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7" name="Text Box 46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8" name="Text Box 46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29" name="Text Box 46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0" name="Text Box 46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1" name="Text Box 46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2" name="Text Box 46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3" name="Text Box 46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4" name="Text Box 46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5" name="Text Box 46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6" name="Text Box 46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7" name="Text Box 46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8" name="Text Box 46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39" name="Text Box 46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0" name="Text Box 46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1" name="Text Box 46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2" name="Text Box 46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3" name="Text Box 46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4" name="Text Box 46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5" name="Text Box 46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6" name="Text Box 46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7" name="Text Box 46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8" name="Text Box 46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49" name="Text Box 46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0" name="Text Box 46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1" name="Text Box 46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2" name="Text Box 46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3" name="Text Box 46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4" name="Text Box 46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5" name="Text Box 46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6" name="Text Box 46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7" name="Text Box 46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8" name="Text Box 46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59" name="Text Box 46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0" name="Text Box 46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1" name="Text Box 46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2" name="Text Box 46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3" name="Text Box 46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4" name="Text Box 46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5" name="Text Box 46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6" name="Text Box 46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7" name="Text Box 46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8" name="Text Box 47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69" name="Text Box 47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0" name="Text Box 47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1" name="Text Box 47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2" name="Text Box 47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3" name="Text Box 47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4" name="Text Box 47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5" name="Text Box 47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6" name="Text Box 47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7" name="Text Box 47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8" name="Text Box 47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79" name="Text Box 47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0" name="Text Box 47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1" name="Text Box 47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2" name="Text Box 47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3" name="Text Box 47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4" name="Text Box 47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5" name="Text Box 47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6" name="Text Box 47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7" name="Text Box 47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8" name="Text Box 47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89" name="Text Box 47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0" name="Text Box 47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1" name="Text Box 47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2" name="Text Box 47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3" name="Text Box 47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4" name="Text Box 47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5" name="Text Box 47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6" name="Text Box 47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7" name="Text Box 47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8" name="Text Box 47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099" name="Text Box 47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0" name="Text Box 47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1" name="Text Box 47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2" name="Text Box 47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3" name="Text Box 47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4" name="Text Box 47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5" name="Text Box 47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6" name="Text Box 47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7" name="Text Box 47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8" name="Text Box 47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09" name="Text Box 47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0" name="Text Box 47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1" name="Text Box 47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2" name="Text Box 47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3" name="Text Box 47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4" name="Text Box 47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5" name="Text Box 47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6" name="Text Box 47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7" name="Text Box 47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8" name="Text Box 47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19" name="Text Box 47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0" name="Text Box 47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1" name="Text Box 47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2" name="Text Box 47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3" name="Text Box 47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4" name="Text Box 47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5" name="Text Box 47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6" name="Text Box 47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7" name="Text Box 47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8" name="Text Box 47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29" name="Text Box 47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0" name="Text Box 47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1" name="Text Box 47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2" name="Text Box 47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3" name="Text Box 47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4" name="Text Box 47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5" name="Text Box 47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6" name="Text Box 47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7" name="Text Box 47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8" name="Text Box 47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39" name="Text Box 47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0" name="Text Box 47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1" name="Text Box 47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2" name="Text Box 47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3" name="Text Box 47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4" name="Text Box 47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5" name="Text Box 47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6" name="Text Box 47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7" name="Text Box 47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8" name="Text Box 47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49" name="Text Box 47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0" name="Text Box 47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1" name="Text Box 47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2" name="Text Box 47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3" name="Text Box 47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4" name="Text Box 47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5" name="Text Box 47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6" name="Text Box 47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7" name="Text Box 47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8" name="Text Box 47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59" name="Text Box 47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0" name="Text Box 47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1" name="Text Box 47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2" name="Text Box 47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3" name="Text Box 47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4" name="Text Box 47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5" name="Text Box 47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6" name="Text Box 47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7" name="Text Box 47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8" name="Text Box 48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69" name="Text Box 48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0" name="Text Box 48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1" name="Text Box 48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2" name="Text Box 48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3" name="Text Box 48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4" name="Text Box 48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5" name="Text Box 48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6" name="Text Box 48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7" name="Text Box 48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8" name="Text Box 48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79" name="Text Box 48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0" name="Text Box 48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1" name="Text Box 48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2" name="Text Box 48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3" name="Text Box 48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4" name="Text Box 48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5" name="Text Box 48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6" name="Text Box 48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7" name="Text Box 48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8" name="Text Box 48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89" name="Text Box 48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0" name="Text Box 48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1" name="Text Box 48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2" name="Text Box 48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3" name="Text Box 48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4" name="Text Box 48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5" name="Text Box 48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6" name="Text Box 48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7" name="Text Box 48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8" name="Text Box 48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199" name="Text Box 48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0" name="Text Box 48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1" name="Text Box 48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2" name="Text Box 48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3" name="Text Box 48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4" name="Text Box 48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5" name="Text Box 48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6" name="Text Box 48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7" name="Text Box 48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8" name="Text Box 48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09" name="Text Box 48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0" name="Text Box 48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1" name="Text Box 48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2" name="Text Box 48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3" name="Text Box 48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4" name="Text Box 48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5" name="Text Box 48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6" name="Text Box 48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7" name="Text Box 48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8" name="Text Box 48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19" name="Text Box 48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0" name="Text Box 48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1" name="Text Box 48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2" name="Text Box 48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3" name="Text Box 48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4" name="Text Box 48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5" name="Text Box 48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6" name="Text Box 48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7" name="Text Box 48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8" name="Text Box 48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29" name="Text Box 48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0" name="Text Box 48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1" name="Text Box 48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2" name="Text Box 48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3" name="Text Box 48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4" name="Text Box 48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5" name="Text Box 48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6" name="Text Box 48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7" name="Text Box 48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8" name="Text Box 48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39" name="Text Box 48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0" name="Text Box 48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1" name="Text Box 48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2" name="Text Box 48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3" name="Text Box 48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4" name="Text Box 48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5" name="Text Box 48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6" name="Text Box 48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7" name="Text Box 48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8" name="Text Box 48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49" name="Text Box 48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0" name="Text Box 48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1" name="Text Box 48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2" name="Text Box 48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3" name="Text Box 48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4" name="Text Box 48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5" name="Text Box 48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6" name="Text Box 48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7" name="Text Box 48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8" name="Text Box 48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59" name="Text Box 48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0" name="Text Box 48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1" name="Text Box 48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2" name="Text Box 48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3" name="Text Box 48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4" name="Text Box 48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5" name="Text Box 48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6" name="Text Box 48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7" name="Text Box 48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8" name="Text Box 49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69" name="Text Box 49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0" name="Text Box 49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1" name="Text Box 49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2" name="Text Box 49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3" name="Text Box 49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4" name="Text Box 49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5" name="Text Box 49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6" name="Text Box 49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7" name="Text Box 49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8" name="Text Box 49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79" name="Text Box 49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0" name="Text Box 49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1" name="Text Box 49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2" name="Text Box 49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3" name="Text Box 49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4" name="Text Box 49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5" name="Text Box 49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6" name="Text Box 49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7" name="Text Box 49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8" name="Text Box 49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89" name="Text Box 49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0" name="Text Box 49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1" name="Text Box 49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2" name="Text Box 49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3" name="Text Box 49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4" name="Text Box 49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5" name="Text Box 49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6" name="Text Box 49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7" name="Text Box 49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8" name="Text Box 49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299" name="Text Box 49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0" name="Text Box 49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1" name="Text Box 49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2" name="Text Box 49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3" name="Text Box 49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4" name="Text Box 49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5" name="Text Box 49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6" name="Text Box 49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7" name="Text Box 49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8" name="Text Box 49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09" name="Text Box 49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0" name="Text Box 49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1" name="Text Box 49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2" name="Text Box 49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3" name="Text Box 49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4" name="Text Box 49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5" name="Text Box 49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6" name="Text Box 49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7" name="Text Box 49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8" name="Text Box 49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19" name="Text Box 49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0" name="Text Box 49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1" name="Text Box 49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2" name="Text Box 49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3" name="Text Box 49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4" name="Text Box 49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5" name="Text Box 49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6" name="Text Box 49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7" name="Text Box 49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8" name="Text Box 49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29" name="Text Box 49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0" name="Text Box 49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1" name="Text Box 49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2" name="Text Box 49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3" name="Text Box 49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4" name="Text Box 49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5" name="Text Box 49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6" name="Text Box 49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7" name="Text Box 49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8" name="Text Box 49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39" name="Text Box 49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0" name="Text Box 49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1" name="Text Box 49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2" name="Text Box 49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3" name="Text Box 49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4" name="Text Box 49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5" name="Text Box 49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6" name="Text Box 49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7" name="Text Box 49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8" name="Text Box 49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49" name="Text Box 49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0" name="Text Box 49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1" name="Text Box 49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2" name="Text Box 49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3" name="Text Box 49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4" name="Text Box 49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5" name="Text Box 49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6" name="Text Box 49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7" name="Text Box 49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8" name="Text Box 49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59" name="Text Box 49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0" name="Text Box 49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1" name="Text Box 49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2" name="Text Box 49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3" name="Text Box 49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4" name="Text Box 49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5" name="Text Box 49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6" name="Text Box 49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7" name="Text Box 49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8" name="Text Box 50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69" name="Text Box 50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0" name="Text Box 50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1" name="Text Box 50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2" name="Text Box 50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3" name="Text Box 50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4" name="Text Box 50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5" name="Text Box 50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6" name="Text Box 50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7" name="Text Box 50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8" name="Text Box 50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79" name="Text Box 50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0" name="Text Box 50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1" name="Text Box 50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2" name="Text Box 50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3" name="Text Box 50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4" name="Text Box 50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5" name="Text Box 50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6" name="Text Box 50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7" name="Text Box 50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8" name="Text Box 50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89" name="Text Box 50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0" name="Text Box 50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1" name="Text Box 50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2" name="Text Box 50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3" name="Text Box 50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4" name="Text Box 50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5" name="Text Box 50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6" name="Text Box 50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7" name="Text Box 50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8" name="Text Box 50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399" name="Text Box 50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0" name="Text Box 50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1" name="Text Box 50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2" name="Text Box 50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3" name="Text Box 50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4" name="Text Box 50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5" name="Text Box 50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6" name="Text Box 50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7" name="Text Box 50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8" name="Text Box 50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09" name="Text Box 50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0" name="Text Box 50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1" name="Text Box 50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2" name="Text Box 50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3" name="Text Box 50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4" name="Text Box 50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5" name="Text Box 50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6" name="Text Box 50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7" name="Text Box 50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8" name="Text Box 50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19" name="Text Box 50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0" name="Text Box 50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1" name="Text Box 50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2" name="Text Box 50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3" name="Text Box 50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4" name="Text Box 50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5" name="Text Box 50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6" name="Text Box 50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7" name="Text Box 50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8" name="Text Box 50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29" name="Text Box 50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0" name="Text Box 50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1" name="Text Box 50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2" name="Text Box 50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3" name="Text Box 50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4" name="Text Box 50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5" name="Text Box 50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6" name="Text Box 50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7" name="Text Box 50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8" name="Text Box 50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39" name="Text Box 50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0" name="Text Box 50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1" name="Text Box 50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2" name="Text Box 50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3" name="Text Box 50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4" name="Text Box 50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5" name="Text Box 50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6" name="Text Box 50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7" name="Text Box 50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8" name="Text Box 50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49" name="Text Box 50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0" name="Text Box 50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1" name="Text Box 50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2" name="Text Box 50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3" name="Text Box 50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4" name="Text Box 50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5" name="Text Box 50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6" name="Text Box 50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7" name="Text Box 50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8" name="Text Box 50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59" name="Text Box 50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0" name="Text Box 50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1" name="Text Box 50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2" name="Text Box 50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3" name="Text Box 50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4" name="Text Box 50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5" name="Text Box 50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6" name="Text Box 50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7" name="Text Box 50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8" name="Text Box 51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69" name="Text Box 51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0" name="Text Box 51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1" name="Text Box 51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2" name="Text Box 51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3" name="Text Box 51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4" name="Text Box 51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5" name="Text Box 51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6" name="Text Box 51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7" name="Text Box 51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8" name="Text Box 51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79" name="Text Box 51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0" name="Text Box 51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1" name="Text Box 51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2" name="Text Box 51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3" name="Text Box 51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4" name="Text Box 51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5" name="Text Box 51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6" name="Text Box 51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7" name="Text Box 51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8" name="Text Box 51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89" name="Text Box 51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0" name="Text Box 51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1" name="Text Box 51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2" name="Text Box 51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3" name="Text Box 51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4" name="Text Box 512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5" name="Text Box 512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6" name="Text Box 512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7" name="Text Box 512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8" name="Text Box 513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499" name="Text Box 513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0" name="Text Box 513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1" name="Text Box 513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2" name="Text Box 513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3" name="Text Box 513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4" name="Text Box 513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5" name="Text Box 513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6" name="Text Box 513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7" name="Text Box 513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8" name="Text Box 514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09" name="Text Box 514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0" name="Text Box 514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1" name="Text Box 514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2" name="Text Box 514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3" name="Text Box 514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4" name="Text Box 514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5" name="Text Box 514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6" name="Text Box 514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7" name="Text Box 514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8" name="Text Box 515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19" name="Text Box 515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0" name="Text Box 515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1" name="Text Box 515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2" name="Text Box 515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3" name="Text Box 515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4" name="Text Box 515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5" name="Text Box 515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6" name="Text Box 515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7" name="Text Box 515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8" name="Text Box 516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29" name="Text Box 516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0" name="Text Box 516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1" name="Text Box 516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2" name="Text Box 516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3" name="Text Box 516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4" name="Text Box 516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5" name="Text Box 516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6" name="Text Box 516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7" name="Text Box 516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8" name="Text Box 517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39" name="Text Box 517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0" name="Text Box 517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1" name="Text Box 517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2" name="Text Box 517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3" name="Text Box 517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4" name="Text Box 517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5" name="Text Box 517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6" name="Text Box 517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7" name="Text Box 517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8" name="Text Box 518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49" name="Text Box 518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0" name="Text Box 518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1" name="Text Box 518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2" name="Text Box 518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3" name="Text Box 518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4" name="Text Box 518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5" name="Text Box 518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6" name="Text Box 518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7" name="Text Box 518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8" name="Text Box 519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59" name="Text Box 519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0" name="Text Box 519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1" name="Text Box 519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2" name="Text Box 519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3" name="Text Box 519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4" name="Text Box 519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5" name="Text Box 519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6" name="Text Box 519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7" name="Text Box 519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8" name="Text Box 520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69" name="Text Box 520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0" name="Text Box 520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1" name="Text Box 52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2" name="Text Box 52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3" name="Text Box 52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4" name="Text Box 52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5" name="Text Box 520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6" name="Text Box 520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7" name="Text Box 520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8" name="Text Box 521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79" name="Text Box 521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0" name="Text Box 521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1" name="Text Box 521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2" name="Text Box 521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3" name="Text Box 521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4" name="Text Box 521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5" name="Text Box 5217"/>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6" name="Text Box 5218"/>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7" name="Text Box 5219"/>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8" name="Text Box 5220"/>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89" name="Text Box 5221"/>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90" name="Text Box 5222"/>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91" name="Text Box 522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92" name="Text Box 522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2593" name="Text Box 522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407</xdr:row>
      <xdr:rowOff>0</xdr:rowOff>
    </xdr:from>
    <xdr:ext cx="85725" cy="205410"/>
    <xdr:sp macro="" textlink="">
      <xdr:nvSpPr>
        <xdr:cNvPr id="2594" name="Text Box 25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595" name="Text Box 26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596" name="Text Box 26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597" name="Text Box 26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598" name="Text Box 26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599" name="Text Box 26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0" name="Text Box 26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1" name="Text Box 26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2" name="Text Box 26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3" name="Text Box 26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4" name="Text Box 26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5" name="Text Box 26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6" name="Text Box 26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7" name="Text Box 26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8" name="Text Box 26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09" name="Text Box 26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0" name="Text Box 26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1" name="Text Box 26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2" name="Text Box 26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3" name="Text Box 26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4" name="Text Box 26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5" name="Text Box 26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6" name="Text Box 26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7" name="Text Box 26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8" name="Text Box 26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19" name="Text Box 26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0" name="Text Box 26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1" name="Text Box 26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2" name="Text Box 26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3" name="Text Box 26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4" name="Text Box 26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5" name="Text Box 26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6" name="Text Box 26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7" name="Text Box 26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8" name="Text Box 26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29" name="Text Box 26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0" name="Text Box 26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1" name="Text Box 26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2" name="Text Box 26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3" name="Text Box 26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4" name="Text Box 26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5" name="Text Box 26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6" name="Text Box 26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7" name="Text Box 26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8" name="Text Box 26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39" name="Text Box 26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0" name="Text Box 26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1" name="Text Box 26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2" name="Text Box 26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3" name="Text Box 26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4" name="Text Box 26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5" name="Text Box 26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6" name="Text Box 26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7" name="Text Box 26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8" name="Text Box 26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49" name="Text Box 26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0" name="Text Box 26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1" name="Text Box 26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2" name="Text Box 26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3" name="Text Box 27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4" name="Text Box 27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5" name="Text Box 27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6" name="Text Box 27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7" name="Text Box 27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8" name="Text Box 27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59" name="Text Box 27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0" name="Text Box 27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1" name="Text Box 27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2" name="Text Box 27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3" name="Text Box 27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4" name="Text Box 27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5" name="Text Box 27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6" name="Text Box 27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7" name="Text Box 27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8" name="Text Box 27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69" name="Text Box 27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0" name="Text Box 27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1" name="Text Box 27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2" name="Text Box 27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3" name="Text Box 27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4" name="Text Box 27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5" name="Text Box 27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6" name="Text Box 27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7" name="Text Box 27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8" name="Text Box 27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79" name="Text Box 27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0" name="Text Box 27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1" name="Text Box 27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2" name="Text Box 27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3" name="Text Box 27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4" name="Text Box 27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5" name="Text Box 27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6" name="Text Box 27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7" name="Text Box 27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8" name="Text Box 27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89" name="Text Box 27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0" name="Text Box 27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1" name="Text Box 27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2" name="Text Box 27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3" name="Text Box 27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4" name="Text Box 27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5" name="Text Box 27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6" name="Text Box 27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7" name="Text Box 27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8" name="Text Box 27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699" name="Text Box 27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0" name="Text Box 27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1" name="Text Box 27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2" name="Text Box 27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3" name="Text Box 27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4" name="Text Box 27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5" name="Text Box 27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6" name="Text Box 27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7" name="Text Box 27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8" name="Text Box 27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09" name="Text Box 27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0" name="Text Box 27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1" name="Text Box 27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2" name="Text Box 27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3" name="Text Box 27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4" name="Text Box 27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5" name="Text Box 27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6" name="Text Box 27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7" name="Text Box 27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8" name="Text Box 27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19" name="Text Box 27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0" name="Text Box 27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1" name="Text Box 27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2" name="Text Box 27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3" name="Text Box 27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4" name="Text Box 27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5" name="Text Box 27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6" name="Text Box 27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7" name="Text Box 27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8" name="Text Box 27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29" name="Text Box 27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0" name="Text Box 27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1" name="Text Box 27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2" name="Text Box 27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3" name="Text Box 27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4" name="Text Box 27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5" name="Text Box 27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6" name="Text Box 27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7" name="Text Box 27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8" name="Text Box 27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39" name="Text Box 27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0" name="Text Box 27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1" name="Text Box 27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2" name="Text Box 27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3" name="Text Box 27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4" name="Text Box 27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5" name="Text Box 27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6" name="Text Box 27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7" name="Text Box 27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8" name="Text Box 27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49" name="Text Box 27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0" name="Text Box 27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1" name="Text Box 27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2" name="Text Box 27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3" name="Text Box 28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4" name="Text Box 28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5" name="Text Box 28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6" name="Text Box 28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7" name="Text Box 28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8" name="Text Box 28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59" name="Text Box 28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0" name="Text Box 28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1" name="Text Box 28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2" name="Text Box 28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3" name="Text Box 28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4" name="Text Box 28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5" name="Text Box 28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6" name="Text Box 28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7" name="Text Box 28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8" name="Text Box 28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69" name="Text Box 28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0" name="Text Box 28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1" name="Text Box 28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2" name="Text Box 28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3" name="Text Box 28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4" name="Text Box 28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5" name="Text Box 28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6" name="Text Box 28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7" name="Text Box 28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8" name="Text Box 28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79" name="Text Box 28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0" name="Text Box 28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1" name="Text Box 28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2" name="Text Box 28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3" name="Text Box 28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4" name="Text Box 28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5" name="Text Box 28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6" name="Text Box 28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7" name="Text Box 28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8" name="Text Box 28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89" name="Text Box 28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0" name="Text Box 28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1" name="Text Box 28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2" name="Text Box 28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3" name="Text Box 28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4" name="Text Box 28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5" name="Text Box 28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6" name="Text Box 28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7" name="Text Box 28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8" name="Text Box 28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799" name="Text Box 28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0" name="Text Box 28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1" name="Text Box 28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2" name="Text Box 28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3" name="Text Box 28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4" name="Text Box 28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5" name="Text Box 28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6" name="Text Box 28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7" name="Text Box 28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8" name="Text Box 28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09" name="Text Box 28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0" name="Text Box 28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1" name="Text Box 28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2" name="Text Box 28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3" name="Text Box 28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4" name="Text Box 28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5" name="Text Box 28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6" name="Text Box 28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7" name="Text Box 28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8" name="Text Box 28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19" name="Text Box 28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0" name="Text Box 28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1" name="Text Box 28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2" name="Text Box 28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3" name="Text Box 28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4" name="Text Box 28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5" name="Text Box 28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6" name="Text Box 28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7" name="Text Box 28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8" name="Text Box 28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29" name="Text Box 28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0" name="Text Box 28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1" name="Text Box 28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2" name="Text Box 28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3" name="Text Box 28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4" name="Text Box 28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5" name="Text Box 28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6" name="Text Box 28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7" name="Text Box 28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8" name="Text Box 28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39" name="Text Box 28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0" name="Text Box 28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1" name="Text Box 28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2" name="Text Box 28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3" name="Text Box 28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4" name="Text Box 28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5" name="Text Box 28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6" name="Text Box 28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7" name="Text Box 28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8" name="Text Box 28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49" name="Text Box 28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0" name="Text Box 28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1" name="Text Box 28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2" name="Text Box 28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3" name="Text Box 29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4" name="Text Box 29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5" name="Text Box 29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6" name="Text Box 29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7" name="Text Box 29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8" name="Text Box 29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59" name="Text Box 29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0" name="Text Box 29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1" name="Text Box 29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2" name="Text Box 29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3" name="Text Box 29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4" name="Text Box 29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5" name="Text Box 29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6" name="Text Box 29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7" name="Text Box 29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8" name="Text Box 29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69" name="Text Box 29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0" name="Text Box 29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1" name="Text Box 29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2" name="Text Box 29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3" name="Text Box 29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4" name="Text Box 29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5" name="Text Box 29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6" name="Text Box 29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7" name="Text Box 29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8" name="Text Box 29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79" name="Text Box 29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0" name="Text Box 29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1" name="Text Box 29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2" name="Text Box 29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3" name="Text Box 29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4" name="Text Box 29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5" name="Text Box 29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6" name="Text Box 29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7" name="Text Box 29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8" name="Text Box 29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89" name="Text Box 29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0" name="Text Box 29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1" name="Text Box 29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2" name="Text Box 29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3" name="Text Box 29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4" name="Text Box 29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5" name="Text Box 29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6" name="Text Box 29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7" name="Text Box 29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8" name="Text Box 29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899" name="Text Box 29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0" name="Text Box 29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1" name="Text Box 29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2" name="Text Box 29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3" name="Text Box 29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4" name="Text Box 29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5" name="Text Box 29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6" name="Text Box 29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7" name="Text Box 29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8" name="Text Box 29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09" name="Text Box 29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0" name="Text Box 29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1" name="Text Box 29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2" name="Text Box 29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3" name="Text Box 29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4" name="Text Box 29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5" name="Text Box 29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6" name="Text Box 29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7" name="Text Box 29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8" name="Text Box 29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19" name="Text Box 29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0" name="Text Box 29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1" name="Text Box 29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2" name="Text Box 29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3" name="Text Box 29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4" name="Text Box 29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5" name="Text Box 29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6" name="Text Box 29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7" name="Text Box 29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8" name="Text Box 29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29" name="Text Box 29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0" name="Text Box 29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1" name="Text Box 29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2" name="Text Box 29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3" name="Text Box 29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4" name="Text Box 29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5" name="Text Box 29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6" name="Text Box 29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7" name="Text Box 29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8" name="Text Box 29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39" name="Text Box 29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0" name="Text Box 29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1" name="Text Box 29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2" name="Text Box 29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3" name="Text Box 29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4" name="Text Box 29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5" name="Text Box 29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6" name="Text Box 29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7" name="Text Box 29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8" name="Text Box 29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49" name="Text Box 29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0" name="Text Box 29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1" name="Text Box 29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2" name="Text Box 29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3" name="Text Box 30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4" name="Text Box 30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5" name="Text Box 30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6" name="Text Box 30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7" name="Text Box 30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8" name="Text Box 30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59" name="Text Box 30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0" name="Text Box 30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1" name="Text Box 30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2" name="Text Box 30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3" name="Text Box 30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4" name="Text Box 30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5" name="Text Box 30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6" name="Text Box 30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7" name="Text Box 30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8" name="Text Box 30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69" name="Text Box 30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0" name="Text Box 30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1" name="Text Box 30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2" name="Text Box 30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3" name="Text Box 30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4" name="Text Box 30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5" name="Text Box 30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6" name="Text Box 30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7" name="Text Box 30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8" name="Text Box 30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79" name="Text Box 30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0" name="Text Box 30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1" name="Text Box 30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2" name="Text Box 30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3" name="Text Box 30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4" name="Text Box 30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5" name="Text Box 30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6" name="Text Box 30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7" name="Text Box 30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8" name="Text Box 30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89" name="Text Box 30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0" name="Text Box 30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1" name="Text Box 30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2" name="Text Box 30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3" name="Text Box 30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4" name="Text Box 30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5" name="Text Box 30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6" name="Text Box 30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7" name="Text Box 30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8" name="Text Box 30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2999" name="Text Box 30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0" name="Text Box 30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1" name="Text Box 30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2" name="Text Box 30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3" name="Text Box 30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4" name="Text Box 30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5" name="Text Box 30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6" name="Text Box 30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7" name="Text Box 30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8" name="Text Box 30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09" name="Text Box 30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0" name="Text Box 30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1" name="Text Box 30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2" name="Text Box 30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3" name="Text Box 30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4" name="Text Box 30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5" name="Text Box 30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6" name="Text Box 30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7" name="Text Box 30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8" name="Text Box 30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19" name="Text Box 30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0" name="Text Box 30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1" name="Text Box 30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2" name="Text Box 30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3" name="Text Box 30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4" name="Text Box 30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5" name="Text Box 30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6" name="Text Box 30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7" name="Text Box 30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8" name="Text Box 30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29" name="Text Box 30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0" name="Text Box 30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1" name="Text Box 30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2" name="Text Box 30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3" name="Text Box 30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4" name="Text Box 30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5" name="Text Box 30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6" name="Text Box 30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7" name="Text Box 30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8" name="Text Box 30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39" name="Text Box 30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0" name="Text Box 30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1" name="Text Box 30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2" name="Text Box 30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3" name="Text Box 30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4" name="Text Box 30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5" name="Text Box 30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6" name="Text Box 30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7" name="Text Box 30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8" name="Text Box 30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49" name="Text Box 30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0" name="Text Box 30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1" name="Text Box 30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2" name="Text Box 30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3" name="Text Box 31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4" name="Text Box 31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5" name="Text Box 31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6" name="Text Box 31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7" name="Text Box 31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8" name="Text Box 31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59" name="Text Box 31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0" name="Text Box 31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1" name="Text Box 31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2" name="Text Box 31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3" name="Text Box 31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4" name="Text Box 31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5" name="Text Box 31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6" name="Text Box 31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7" name="Text Box 31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8" name="Text Box 31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69" name="Text Box 31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0" name="Text Box 31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1" name="Text Box 31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2" name="Text Box 31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3" name="Text Box 31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4" name="Text Box 31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5" name="Text Box 31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6" name="Text Box 31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7" name="Text Box 31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8" name="Text Box 31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79" name="Text Box 31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0" name="Text Box 31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1" name="Text Box 31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2" name="Text Box 31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3" name="Text Box 31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4" name="Text Box 31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5" name="Text Box 31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6" name="Text Box 31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7" name="Text Box 31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8" name="Text Box 31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89" name="Text Box 31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0" name="Text Box 31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1" name="Text Box 31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2" name="Text Box 31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3" name="Text Box 31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4" name="Text Box 31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5" name="Text Box 31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6" name="Text Box 31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7" name="Text Box 31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8" name="Text Box 31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099" name="Text Box 31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0" name="Text Box 31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1" name="Text Box 31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2" name="Text Box 31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3" name="Text Box 31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4" name="Text Box 31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5" name="Text Box 31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6" name="Text Box 31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7" name="Text Box 31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8" name="Text Box 31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09" name="Text Box 31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0" name="Text Box 31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1" name="Text Box 31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2" name="Text Box 31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3" name="Text Box 31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4" name="Text Box 31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5" name="Text Box 31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6" name="Text Box 31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7" name="Text Box 31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8" name="Text Box 31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19" name="Text Box 31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0" name="Text Box 31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1" name="Text Box 31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2" name="Text Box 31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3" name="Text Box 31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4" name="Text Box 31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5" name="Text Box 31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6" name="Text Box 31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7" name="Text Box 31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8" name="Text Box 31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29" name="Text Box 31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0" name="Text Box 31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1" name="Text Box 31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2" name="Text Box 31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3" name="Text Box 31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4" name="Text Box 31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5" name="Text Box 31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6" name="Text Box 31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7" name="Text Box 31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8" name="Text Box 31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39" name="Text Box 31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0" name="Text Box 31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1" name="Text Box 31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2" name="Text Box 31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3" name="Text Box 31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4" name="Text Box 31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5" name="Text Box 31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6" name="Text Box 31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7" name="Text Box 31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8" name="Text Box 31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49" name="Text Box 31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0" name="Text Box 31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1" name="Text Box 31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2" name="Text Box 31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3" name="Text Box 32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4" name="Text Box 32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5" name="Text Box 32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6" name="Text Box 32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7" name="Text Box 32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8" name="Text Box 32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59" name="Text Box 32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0" name="Text Box 32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1" name="Text Box 32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2" name="Text Box 32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3" name="Text Box 32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4" name="Text Box 32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5" name="Text Box 32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6" name="Text Box 32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7" name="Text Box 32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8" name="Text Box 32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69" name="Text Box 32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0" name="Text Box 32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1" name="Text Box 32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2" name="Text Box 32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3" name="Text Box 32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4" name="Text Box 32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5" name="Text Box 32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6" name="Text Box 32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7" name="Text Box 32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8" name="Text Box 32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79" name="Text Box 32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0" name="Text Box 32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1" name="Text Box 32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2" name="Text Box 32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3" name="Text Box 32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4" name="Text Box 32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5" name="Text Box 32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6" name="Text Box 32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7" name="Text Box 32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8" name="Text Box 32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89" name="Text Box 32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0" name="Text Box 32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1" name="Text Box 32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2" name="Text Box 32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3" name="Text Box 32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4" name="Text Box 32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5" name="Text Box 32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6" name="Text Box 32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7" name="Text Box 32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8" name="Text Box 32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199" name="Text Box 32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0" name="Text Box 32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1" name="Text Box 32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2" name="Text Box 32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3" name="Text Box 32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4" name="Text Box 32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5" name="Text Box 32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6" name="Text Box 32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7" name="Text Box 32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8" name="Text Box 32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09" name="Text Box 32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0" name="Text Box 32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1" name="Text Box 32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2" name="Text Box 32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3" name="Text Box 32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4" name="Text Box 32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5" name="Text Box 32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6" name="Text Box 32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7" name="Text Box 32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8" name="Text Box 32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19" name="Text Box 32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0" name="Text Box 32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1" name="Text Box 32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2" name="Text Box 32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3" name="Text Box 32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4" name="Text Box 32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5" name="Text Box 32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6" name="Text Box 32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7" name="Text Box 32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8" name="Text Box 32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29" name="Text Box 32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0" name="Text Box 32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1" name="Text Box 32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2" name="Text Box 32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3" name="Text Box 32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4" name="Text Box 32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5" name="Text Box 32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6" name="Text Box 32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7" name="Text Box 32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8" name="Text Box 32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39" name="Text Box 32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0" name="Text Box 32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1" name="Text Box 32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2" name="Text Box 32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3" name="Text Box 32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4" name="Text Box 32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5" name="Text Box 32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6" name="Text Box 32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7" name="Text Box 32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8" name="Text Box 32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49" name="Text Box 32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0" name="Text Box 32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1" name="Text Box 32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2" name="Text Box 32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3" name="Text Box 33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4" name="Text Box 33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5" name="Text Box 33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6" name="Text Box 33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7" name="Text Box 33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8" name="Text Box 33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59" name="Text Box 33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0" name="Text Box 33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1" name="Text Box 33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2" name="Text Box 33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3" name="Text Box 33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4" name="Text Box 33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5" name="Text Box 33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6" name="Text Box 33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7" name="Text Box 33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8" name="Text Box 33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69" name="Text Box 33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0" name="Text Box 33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1" name="Text Box 33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2" name="Text Box 33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3" name="Text Box 33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4" name="Text Box 33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5" name="Text Box 33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6" name="Text Box 33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7" name="Text Box 33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8" name="Text Box 33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79" name="Text Box 33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0" name="Text Box 33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1" name="Text Box 33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2" name="Text Box 33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3" name="Text Box 33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4" name="Text Box 33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5" name="Text Box 33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6" name="Text Box 33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7" name="Text Box 33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8" name="Text Box 33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89" name="Text Box 33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0" name="Text Box 33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1" name="Text Box 33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2" name="Text Box 33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3" name="Text Box 33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4" name="Text Box 33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5" name="Text Box 33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6" name="Text Box 33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7" name="Text Box 33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8" name="Text Box 33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299" name="Text Box 33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0" name="Text Box 33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1" name="Text Box 33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2" name="Text Box 33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3" name="Text Box 33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4" name="Text Box 33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5" name="Text Box 33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6" name="Text Box 33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7" name="Text Box 33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8" name="Text Box 33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09" name="Text Box 33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0" name="Text Box 33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1" name="Text Box 33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2" name="Text Box 33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3" name="Text Box 33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4" name="Text Box 33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5" name="Text Box 33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6" name="Text Box 33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7" name="Text Box 33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8" name="Text Box 33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19" name="Text Box 33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0" name="Text Box 33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1" name="Text Box 33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2" name="Text Box 33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3" name="Text Box 33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4" name="Text Box 33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5" name="Text Box 33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6" name="Text Box 33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7" name="Text Box 33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8" name="Text Box 33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29" name="Text Box 33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0" name="Text Box 33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1" name="Text Box 33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2" name="Text Box 33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3" name="Text Box 33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4" name="Text Box 33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5" name="Text Box 33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6" name="Text Box 33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7" name="Text Box 33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8" name="Text Box 33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39" name="Text Box 33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0" name="Text Box 33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1" name="Text Box 33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2" name="Text Box 33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3" name="Text Box 33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4" name="Text Box 33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5" name="Text Box 33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6" name="Text Box 33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7" name="Text Box 33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8" name="Text Box 33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49" name="Text Box 33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0" name="Text Box 33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1" name="Text Box 33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2" name="Text Box 33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3" name="Text Box 34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4" name="Text Box 34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5" name="Text Box 34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6" name="Text Box 34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7" name="Text Box 34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8" name="Text Box 34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59" name="Text Box 34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0" name="Text Box 34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1" name="Text Box 34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2" name="Text Box 34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3" name="Text Box 34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4" name="Text Box 34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5" name="Text Box 34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6" name="Text Box 34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7" name="Text Box 34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8" name="Text Box 34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69" name="Text Box 34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0" name="Text Box 34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1" name="Text Box 34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2" name="Text Box 34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3" name="Text Box 34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4" name="Text Box 34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5" name="Text Box 34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6" name="Text Box 34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7" name="Text Box 34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8" name="Text Box 34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79" name="Text Box 34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0" name="Text Box 34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1" name="Text Box 34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2" name="Text Box 34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3" name="Text Box 34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4" name="Text Box 34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5" name="Text Box 34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6" name="Text Box 34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7" name="Text Box 34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8" name="Text Box 34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89" name="Text Box 34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0" name="Text Box 34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1" name="Text Box 34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2" name="Text Box 34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3" name="Text Box 34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4" name="Text Box 34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5" name="Text Box 34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6" name="Text Box 34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7" name="Text Box 34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8" name="Text Box 34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399" name="Text Box 34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0" name="Text Box 34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1" name="Text Box 34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2" name="Text Box 34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3" name="Text Box 34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4" name="Text Box 34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5" name="Text Box 34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6" name="Text Box 34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7" name="Text Box 34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8" name="Text Box 34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09" name="Text Box 34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0" name="Text Box 34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1" name="Text Box 34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2" name="Text Box 34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3" name="Text Box 34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4" name="Text Box 34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5" name="Text Box 34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6" name="Text Box 34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7" name="Text Box 34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8" name="Text Box 34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19" name="Text Box 34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0" name="Text Box 34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1" name="Text Box 34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2" name="Text Box 34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3" name="Text Box 34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4" name="Text Box 34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5" name="Text Box 34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6" name="Text Box 34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7" name="Text Box 34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8" name="Text Box 34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29" name="Text Box 34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0" name="Text Box 34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1" name="Text Box 34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2" name="Text Box 34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3" name="Text Box 34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4" name="Text Box 34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5" name="Text Box 34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6" name="Text Box 34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7" name="Text Box 34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8" name="Text Box 34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39" name="Text Box 34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0" name="Text Box 34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1" name="Text Box 34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2" name="Text Box 34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3" name="Text Box 34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4" name="Text Box 34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5" name="Text Box 34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6" name="Text Box 34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7" name="Text Box 34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8" name="Text Box 34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49" name="Text Box 34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0" name="Text Box 34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1" name="Text Box 34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2" name="Text Box 34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3" name="Text Box 35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4" name="Text Box 35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5" name="Text Box 35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6" name="Text Box 35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7" name="Text Box 35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8" name="Text Box 35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59" name="Text Box 35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0" name="Text Box 35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1" name="Text Box 35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2" name="Text Box 35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3" name="Text Box 35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4" name="Text Box 35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5" name="Text Box 35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6" name="Text Box 35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7" name="Text Box 35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8" name="Text Box 35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69" name="Text Box 35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0" name="Text Box 35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1" name="Text Box 35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2" name="Text Box 35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3" name="Text Box 35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4" name="Text Box 35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5" name="Text Box 35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6" name="Text Box 35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7" name="Text Box 35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8" name="Text Box 35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79" name="Text Box 35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0" name="Text Box 35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1" name="Text Box 35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2" name="Text Box 35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3" name="Text Box 35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4" name="Text Box 35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5" name="Text Box 35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6" name="Text Box 35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7" name="Text Box 35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8" name="Text Box 35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89" name="Text Box 35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0" name="Text Box 35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1" name="Text Box 35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2" name="Text Box 35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3" name="Text Box 35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4" name="Text Box 35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5" name="Text Box 35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6" name="Text Box 35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7" name="Text Box 35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8" name="Text Box 35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499" name="Text Box 35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0" name="Text Box 35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1" name="Text Box 35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2" name="Text Box 35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3" name="Text Box 35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4" name="Text Box 35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5" name="Text Box 35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6" name="Text Box 35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7" name="Text Box 35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8" name="Text Box 35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09" name="Text Box 35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0" name="Text Box 35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1" name="Text Box 35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2" name="Text Box 35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3" name="Text Box 35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4" name="Text Box 35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5" name="Text Box 35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6" name="Text Box 35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7" name="Text Box 35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8" name="Text Box 35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19" name="Text Box 35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0" name="Text Box 35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1" name="Text Box 35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2" name="Text Box 35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3" name="Text Box 35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4" name="Text Box 35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5" name="Text Box 35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6" name="Text Box 35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7" name="Text Box 35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8" name="Text Box 35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29" name="Text Box 35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0" name="Text Box 35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1" name="Text Box 35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2" name="Text Box 35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3" name="Text Box 35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4" name="Text Box 35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5" name="Text Box 35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6" name="Text Box 35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7" name="Text Box 35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8" name="Text Box 35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39" name="Text Box 35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0" name="Text Box 35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1" name="Text Box 35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2" name="Text Box 35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3" name="Text Box 35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4" name="Text Box 35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5" name="Text Box 35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6" name="Text Box 35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7" name="Text Box 35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8" name="Text Box 35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49" name="Text Box 35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0" name="Text Box 35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1" name="Text Box 35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2" name="Text Box 35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3" name="Text Box 36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4" name="Text Box 36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5" name="Text Box 36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6" name="Text Box 36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7" name="Text Box 36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8" name="Text Box 36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59" name="Text Box 36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0" name="Text Box 36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1" name="Text Box 36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2" name="Text Box 36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3" name="Text Box 36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4" name="Text Box 36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5" name="Text Box 36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6" name="Text Box 36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7" name="Text Box 36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8" name="Text Box 36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69" name="Text Box 36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0" name="Text Box 36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1" name="Text Box 36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2" name="Text Box 36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3" name="Text Box 36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4" name="Text Box 36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5" name="Text Box 36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6" name="Text Box 36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7" name="Text Box 36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8" name="Text Box 36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79" name="Text Box 36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0" name="Text Box 36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1" name="Text Box 36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2" name="Text Box 36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3" name="Text Box 36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4" name="Text Box 36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5" name="Text Box 36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6" name="Text Box 36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7" name="Text Box 36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8" name="Text Box 36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89" name="Text Box 36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0" name="Text Box 36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1" name="Text Box 36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2" name="Text Box 36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3" name="Text Box 36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4" name="Text Box 36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5" name="Text Box 36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6" name="Text Box 36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7" name="Text Box 36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8" name="Text Box 36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599" name="Text Box 36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0" name="Text Box 36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1" name="Text Box 36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2" name="Text Box 36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3" name="Text Box 36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4" name="Text Box 36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5" name="Text Box 36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6" name="Text Box 36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7" name="Text Box 36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8" name="Text Box 36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09" name="Text Box 36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0" name="Text Box 36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1" name="Text Box 36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2" name="Text Box 36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3" name="Text Box 36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4" name="Text Box 36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5" name="Text Box 36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6" name="Text Box 36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7" name="Text Box 36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8" name="Text Box 36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19" name="Text Box 36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0" name="Text Box 36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1" name="Text Box 36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2" name="Text Box 36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3" name="Text Box 36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4" name="Text Box 36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5" name="Text Box 36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6" name="Text Box 36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7" name="Text Box 36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8" name="Text Box 36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29" name="Text Box 36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0" name="Text Box 36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1" name="Text Box 36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2" name="Text Box 36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3" name="Text Box 36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4" name="Text Box 36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5" name="Text Box 36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6" name="Text Box 36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7" name="Text Box 36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8" name="Text Box 36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39" name="Text Box 36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0" name="Text Box 36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1" name="Text Box 36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2" name="Text Box 36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3" name="Text Box 36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4" name="Text Box 36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5" name="Text Box 36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6" name="Text Box 36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7" name="Text Box 36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8" name="Text Box 36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49" name="Text Box 36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0" name="Text Box 36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1" name="Text Box 36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2" name="Text Box 36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3" name="Text Box 37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4" name="Text Box 37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5" name="Text Box 37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6" name="Text Box 37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7" name="Text Box 37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8" name="Text Box 37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59" name="Text Box 37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0" name="Text Box 37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1" name="Text Box 37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2" name="Text Box 37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3" name="Text Box 37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4" name="Text Box 37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5" name="Text Box 37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6" name="Text Box 37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7" name="Text Box 37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8" name="Text Box 37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69" name="Text Box 37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0" name="Text Box 37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1" name="Text Box 37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2" name="Text Box 37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3" name="Text Box 37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4" name="Text Box 37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5" name="Text Box 37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6" name="Text Box 37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7" name="Text Box 37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8" name="Text Box 37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79" name="Text Box 37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0" name="Text Box 37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1" name="Text Box 37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2" name="Text Box 37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3" name="Text Box 37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4" name="Text Box 37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5" name="Text Box 37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6" name="Text Box 37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7" name="Text Box 37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8" name="Text Box 37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89" name="Text Box 37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0" name="Text Box 37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1" name="Text Box 37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2" name="Text Box 37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3" name="Text Box 37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4" name="Text Box 37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5" name="Text Box 37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6" name="Text Box 37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7" name="Text Box 37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8" name="Text Box 37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699" name="Text Box 37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0" name="Text Box 37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1" name="Text Box 37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2" name="Text Box 37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3" name="Text Box 37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4" name="Text Box 37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5" name="Text Box 37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6" name="Text Box 37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7" name="Text Box 37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8" name="Text Box 37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09" name="Text Box 37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0" name="Text Box 37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1" name="Text Box 37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2" name="Text Box 37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3" name="Text Box 37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4" name="Text Box 37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5" name="Text Box 37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6" name="Text Box 37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7" name="Text Box 37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8" name="Text Box 37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19" name="Text Box 37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0" name="Text Box 37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1" name="Text Box 37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2" name="Text Box 37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3" name="Text Box 37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4" name="Text Box 37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5" name="Text Box 37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6" name="Text Box 37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7" name="Text Box 37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8" name="Text Box 37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29" name="Text Box 37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0" name="Text Box 37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1" name="Text Box 37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2" name="Text Box 37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3" name="Text Box 37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4" name="Text Box 37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5" name="Text Box 37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6" name="Text Box 37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7" name="Text Box 37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8" name="Text Box 37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39" name="Text Box 37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0" name="Text Box 37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1" name="Text Box 37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2" name="Text Box 37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3" name="Text Box 37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4" name="Text Box 37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5" name="Text Box 37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6" name="Text Box 37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7" name="Text Box 37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8" name="Text Box 37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49" name="Text Box 37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0" name="Text Box 37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1" name="Text Box 37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2" name="Text Box 37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3" name="Text Box 38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4" name="Text Box 38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5" name="Text Box 38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6" name="Text Box 38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7" name="Text Box 38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8" name="Text Box 38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59" name="Text Box 38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0" name="Text Box 38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1" name="Text Box 38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2" name="Text Box 38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3" name="Text Box 38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4" name="Text Box 38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5" name="Text Box 38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6" name="Text Box 38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7" name="Text Box 38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8" name="Text Box 38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69" name="Text Box 38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0" name="Text Box 38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1" name="Text Box 38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2" name="Text Box 38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3" name="Text Box 38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4" name="Text Box 38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5" name="Text Box 38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6" name="Text Box 38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7" name="Text Box 38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8" name="Text Box 38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79" name="Text Box 38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0" name="Text Box 38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1" name="Text Box 38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2" name="Text Box 38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3" name="Text Box 38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4" name="Text Box 38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5" name="Text Box 38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6" name="Text Box 38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7" name="Text Box 38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8" name="Text Box 38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89" name="Text Box 38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0" name="Text Box 38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1" name="Text Box 38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2" name="Text Box 38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3" name="Text Box 38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4" name="Text Box 38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5" name="Text Box 38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6" name="Text Box 38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7" name="Text Box 38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8" name="Text Box 38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799" name="Text Box 38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0" name="Text Box 38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1" name="Text Box 38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2" name="Text Box 38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3" name="Text Box 38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4" name="Text Box 38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5" name="Text Box 38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6" name="Text Box 38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7" name="Text Box 38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8" name="Text Box 38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09" name="Text Box 38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0" name="Text Box 38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1" name="Text Box 38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2" name="Text Box 38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3" name="Text Box 38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4" name="Text Box 38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5" name="Text Box 38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6" name="Text Box 38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7" name="Text Box 38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8" name="Text Box 38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19" name="Text Box 38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0" name="Text Box 38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1" name="Text Box 38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2" name="Text Box 38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3" name="Text Box 38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4" name="Text Box 38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5" name="Text Box 38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6" name="Text Box 38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7" name="Text Box 38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8" name="Text Box 38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29" name="Text Box 38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0" name="Text Box 38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1" name="Text Box 38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2" name="Text Box 38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3" name="Text Box 38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4" name="Text Box 38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5" name="Text Box 38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6" name="Text Box 38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7" name="Text Box 38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8" name="Text Box 38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39" name="Text Box 38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0" name="Text Box 38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1" name="Text Box 38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2" name="Text Box 38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3" name="Text Box 38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4" name="Text Box 38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5" name="Text Box 38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6" name="Text Box 38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7" name="Text Box 38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8" name="Text Box 38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49" name="Text Box 38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0" name="Text Box 38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1" name="Text Box 38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2" name="Text Box 38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3" name="Text Box 39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4" name="Text Box 39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5" name="Text Box 39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6" name="Text Box 39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7" name="Text Box 39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8" name="Text Box 39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59" name="Text Box 39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0" name="Text Box 39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1" name="Text Box 39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2" name="Text Box 39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3" name="Text Box 39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4" name="Text Box 39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5" name="Text Box 39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6" name="Text Box 39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7" name="Text Box 39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8" name="Text Box 39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69" name="Text Box 39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0" name="Text Box 39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1" name="Text Box 39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2" name="Text Box 39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3" name="Text Box 39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4" name="Text Box 39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5" name="Text Box 39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6" name="Text Box 39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7" name="Text Box 39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8" name="Text Box 39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79" name="Text Box 39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0" name="Text Box 39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1" name="Text Box 39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2" name="Text Box 39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3" name="Text Box 39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4" name="Text Box 39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5" name="Text Box 39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6" name="Text Box 39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7" name="Text Box 39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8" name="Text Box 39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89" name="Text Box 39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0" name="Text Box 39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1" name="Text Box 39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2" name="Text Box 39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3" name="Text Box 39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4" name="Text Box 39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5" name="Text Box 39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6" name="Text Box 39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7" name="Text Box 39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8" name="Text Box 39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899" name="Text Box 39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0" name="Text Box 39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1" name="Text Box 39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2" name="Text Box 39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3" name="Text Box 39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4" name="Text Box 39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5" name="Text Box 39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6" name="Text Box 39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7" name="Text Box 39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8" name="Text Box 39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09" name="Text Box 39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0" name="Text Box 39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1" name="Text Box 39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2" name="Text Box 39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3" name="Text Box 39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4" name="Text Box 39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5" name="Text Box 39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6" name="Text Box 39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7" name="Text Box 39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8" name="Text Box 39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19" name="Text Box 39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0" name="Text Box 39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1" name="Text Box 39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2" name="Text Box 39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3" name="Text Box 39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4" name="Text Box 39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5" name="Text Box 39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6" name="Text Box 39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7" name="Text Box 39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8" name="Text Box 39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29" name="Text Box 39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0" name="Text Box 39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1" name="Text Box 39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2" name="Text Box 39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3" name="Text Box 39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4" name="Text Box 39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5" name="Text Box 39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6" name="Text Box 39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7" name="Text Box 39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8" name="Text Box 39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39" name="Text Box 39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0" name="Text Box 39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1" name="Text Box 39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2" name="Text Box 39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3" name="Text Box 39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4" name="Text Box 39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5" name="Text Box 39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6" name="Text Box 39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7" name="Text Box 39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8" name="Text Box 39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49" name="Text Box 39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0" name="Text Box 39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1" name="Text Box 39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2" name="Text Box 39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3" name="Text Box 40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4" name="Text Box 40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5" name="Text Box 40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6" name="Text Box 40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7" name="Text Box 40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8" name="Text Box 40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59" name="Text Box 40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0" name="Text Box 40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1" name="Text Box 40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2" name="Text Box 40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3" name="Text Box 40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4" name="Text Box 40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5" name="Text Box 40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6" name="Text Box 40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7" name="Text Box 40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8" name="Text Box 40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69" name="Text Box 40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0" name="Text Box 40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1" name="Text Box 40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2" name="Text Box 40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3" name="Text Box 40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4" name="Text Box 40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5" name="Text Box 40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6" name="Text Box 40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7" name="Text Box 40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8" name="Text Box 40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79" name="Text Box 40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0" name="Text Box 40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1" name="Text Box 40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2" name="Text Box 40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3" name="Text Box 40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4" name="Text Box 40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5" name="Text Box 40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6" name="Text Box 40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7" name="Text Box 40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8" name="Text Box 40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89" name="Text Box 40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0" name="Text Box 40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1" name="Text Box 40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2" name="Text Box 40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3" name="Text Box 40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4" name="Text Box 40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5" name="Text Box 40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6" name="Text Box 40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7" name="Text Box 40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8" name="Text Box 40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3999" name="Text Box 40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0" name="Text Box 40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1" name="Text Box 40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2" name="Text Box 40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3" name="Text Box 40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4" name="Text Box 40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5" name="Text Box 40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6" name="Text Box 40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7" name="Text Box 40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8" name="Text Box 40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09" name="Text Box 40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0" name="Text Box 40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1" name="Text Box 40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2" name="Text Box 40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3" name="Text Box 40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4" name="Text Box 40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5" name="Text Box 40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6" name="Text Box 40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7" name="Text Box 40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8" name="Text Box 40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19" name="Text Box 40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0" name="Text Box 40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1" name="Text Box 40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2" name="Text Box 40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3" name="Text Box 40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4" name="Text Box 40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5" name="Text Box 40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6" name="Text Box 40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7" name="Text Box 40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8" name="Text Box 40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29" name="Text Box 40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0" name="Text Box 40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1" name="Text Box 40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2" name="Text Box 40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3" name="Text Box 40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4" name="Text Box 40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5" name="Text Box 40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6" name="Text Box 40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7" name="Text Box 40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8" name="Text Box 40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39" name="Text Box 40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0" name="Text Box 40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1" name="Text Box 40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2" name="Text Box 40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3" name="Text Box 40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4" name="Text Box 40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5" name="Text Box 40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6" name="Text Box 40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7" name="Text Box 40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8" name="Text Box 40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49" name="Text Box 40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0" name="Text Box 40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1" name="Text Box 40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2" name="Text Box 40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3" name="Text Box 41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4" name="Text Box 41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5" name="Text Box 41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6" name="Text Box 41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7" name="Text Box 41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8" name="Text Box 41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59" name="Text Box 41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0" name="Text Box 41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1" name="Text Box 41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2" name="Text Box 41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3" name="Text Box 41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4" name="Text Box 41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5" name="Text Box 41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6" name="Text Box 41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7" name="Text Box 41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8" name="Text Box 41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69" name="Text Box 41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0" name="Text Box 41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1" name="Text Box 41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2" name="Text Box 41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3" name="Text Box 41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4" name="Text Box 41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5" name="Text Box 41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6" name="Text Box 41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7" name="Text Box 41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8" name="Text Box 41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79" name="Text Box 41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0" name="Text Box 41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1" name="Text Box 41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2" name="Text Box 41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3" name="Text Box 41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4" name="Text Box 41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5" name="Text Box 41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6" name="Text Box 41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7" name="Text Box 41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8" name="Text Box 41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89" name="Text Box 41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0" name="Text Box 41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1" name="Text Box 41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2" name="Text Box 41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3" name="Text Box 41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4" name="Text Box 41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5" name="Text Box 41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6" name="Text Box 41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7" name="Text Box 41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8" name="Text Box 41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099" name="Text Box 41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0" name="Text Box 41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1" name="Text Box 41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2" name="Text Box 41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3" name="Text Box 41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4" name="Text Box 41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5" name="Text Box 41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6" name="Text Box 41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7" name="Text Box 41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8" name="Text Box 41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09" name="Text Box 41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0" name="Text Box 41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1" name="Text Box 41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2" name="Text Box 41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3" name="Text Box 41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4" name="Text Box 41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5" name="Text Box 41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6" name="Text Box 41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7" name="Text Box 41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8" name="Text Box 41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19" name="Text Box 41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0" name="Text Box 41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1" name="Text Box 41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2" name="Text Box 41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3" name="Text Box 41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4" name="Text Box 41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5" name="Text Box 41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6" name="Text Box 41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7" name="Text Box 41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8" name="Text Box 41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29" name="Text Box 41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0" name="Text Box 41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1" name="Text Box 41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2" name="Text Box 41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3" name="Text Box 41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4" name="Text Box 41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5" name="Text Box 41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6" name="Text Box 41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7" name="Text Box 41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8" name="Text Box 41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39" name="Text Box 41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0" name="Text Box 41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1" name="Text Box 41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2" name="Text Box 41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3" name="Text Box 41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4" name="Text Box 41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5" name="Text Box 41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6" name="Text Box 41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7" name="Text Box 41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8" name="Text Box 41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49" name="Text Box 41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0" name="Text Box 41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1" name="Text Box 41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2" name="Text Box 41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3" name="Text Box 42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4" name="Text Box 42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5" name="Text Box 42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6" name="Text Box 42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7" name="Text Box 42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8" name="Text Box 42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59" name="Text Box 42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0" name="Text Box 42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1" name="Text Box 42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2" name="Text Box 42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3" name="Text Box 42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4" name="Text Box 42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5" name="Text Box 42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6" name="Text Box 42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7" name="Text Box 42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8" name="Text Box 42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69" name="Text Box 42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0" name="Text Box 42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1" name="Text Box 42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2" name="Text Box 42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3" name="Text Box 42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4" name="Text Box 42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5" name="Text Box 42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6" name="Text Box 42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7" name="Text Box 42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8" name="Text Box 42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79" name="Text Box 42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0" name="Text Box 42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1" name="Text Box 42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2" name="Text Box 42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3" name="Text Box 42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4" name="Text Box 42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5" name="Text Box 42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6" name="Text Box 42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7" name="Text Box 42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8" name="Text Box 42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89" name="Text Box 42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0" name="Text Box 42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1" name="Text Box 42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2" name="Text Box 42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3" name="Text Box 42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4" name="Text Box 42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5" name="Text Box 42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6" name="Text Box 42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7" name="Text Box 42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8" name="Text Box 42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199" name="Text Box 42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0" name="Text Box 42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1" name="Text Box 42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2" name="Text Box 42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3" name="Text Box 42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4" name="Text Box 42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5" name="Text Box 42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6" name="Text Box 42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7" name="Text Box 42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8" name="Text Box 42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09" name="Text Box 42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0" name="Text Box 42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1" name="Text Box 42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2" name="Text Box 42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3" name="Text Box 42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4" name="Text Box 42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5" name="Text Box 42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6" name="Text Box 42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7" name="Text Box 42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8" name="Text Box 42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19" name="Text Box 42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0" name="Text Box 42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1" name="Text Box 42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2" name="Text Box 42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3" name="Text Box 42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4" name="Text Box 42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5" name="Text Box 42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6" name="Text Box 42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7" name="Text Box 42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8" name="Text Box 42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29" name="Text Box 42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0" name="Text Box 42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1" name="Text Box 42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2" name="Text Box 42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3" name="Text Box 42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4" name="Text Box 42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5" name="Text Box 42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6" name="Text Box 42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7" name="Text Box 42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8" name="Text Box 42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39" name="Text Box 42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0" name="Text Box 42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1" name="Text Box 42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2" name="Text Box 42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3" name="Text Box 42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4" name="Text Box 42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5" name="Text Box 42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6" name="Text Box 42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7" name="Text Box 42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8" name="Text Box 42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49" name="Text Box 42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0" name="Text Box 42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1" name="Text Box 42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2" name="Text Box 42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3" name="Text Box 43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4" name="Text Box 43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5" name="Text Box 43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6" name="Text Box 43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7" name="Text Box 43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8" name="Text Box 43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59" name="Text Box 43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0" name="Text Box 43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1" name="Text Box 43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2" name="Text Box 43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3" name="Text Box 43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4" name="Text Box 43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5" name="Text Box 43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6" name="Text Box 43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7" name="Text Box 43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8" name="Text Box 43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69" name="Text Box 43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0" name="Text Box 43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1" name="Text Box 43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2" name="Text Box 43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3" name="Text Box 43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4" name="Text Box 43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5" name="Text Box 43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6" name="Text Box 43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7" name="Text Box 43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8" name="Text Box 43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79" name="Text Box 43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0" name="Text Box 43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1" name="Text Box 43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2" name="Text Box 43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3" name="Text Box 43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4" name="Text Box 43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5" name="Text Box 43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6" name="Text Box 43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7" name="Text Box 43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8" name="Text Box 43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89" name="Text Box 43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0" name="Text Box 43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1" name="Text Box 43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2" name="Text Box 43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3" name="Text Box 43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4" name="Text Box 43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5" name="Text Box 43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6" name="Text Box 43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7" name="Text Box 43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8" name="Text Box 43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299" name="Text Box 43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0" name="Text Box 43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1" name="Text Box 43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2" name="Text Box 43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3" name="Text Box 43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4" name="Text Box 43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5" name="Text Box 43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6" name="Text Box 43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7" name="Text Box 43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8" name="Text Box 43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09" name="Text Box 43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0" name="Text Box 43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1" name="Text Box 43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2" name="Text Box 43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3" name="Text Box 43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4" name="Text Box 43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5" name="Text Box 43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6" name="Text Box 43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7" name="Text Box 43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8" name="Text Box 43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19" name="Text Box 43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0" name="Text Box 43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1" name="Text Box 43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2" name="Text Box 43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3" name="Text Box 43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4" name="Text Box 43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5" name="Text Box 43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6" name="Text Box 43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7" name="Text Box 43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8" name="Text Box 43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29" name="Text Box 43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0" name="Text Box 43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1" name="Text Box 43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2" name="Text Box 43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3" name="Text Box 43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4" name="Text Box 43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5" name="Text Box 43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6" name="Text Box 43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7" name="Text Box 43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8" name="Text Box 43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39" name="Text Box 43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0" name="Text Box 43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1" name="Text Box 43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2" name="Text Box 43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3" name="Text Box 43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4" name="Text Box 43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5" name="Text Box 43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6" name="Text Box 43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7" name="Text Box 43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8" name="Text Box 43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49" name="Text Box 43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0" name="Text Box 43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1" name="Text Box 43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2" name="Text Box 43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3" name="Text Box 44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4" name="Text Box 44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5" name="Text Box 44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6" name="Text Box 44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7" name="Text Box 44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8" name="Text Box 44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59" name="Text Box 44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0" name="Text Box 44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1" name="Text Box 44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2" name="Text Box 44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3" name="Text Box 44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4" name="Text Box 44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5" name="Text Box 44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6" name="Text Box 44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7" name="Text Box 44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8" name="Text Box 44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69" name="Text Box 44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0" name="Text Box 44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1" name="Text Box 44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2" name="Text Box 44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3" name="Text Box 44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4" name="Text Box 44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5" name="Text Box 44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6" name="Text Box 44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7" name="Text Box 44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8" name="Text Box 44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79" name="Text Box 44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0" name="Text Box 44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1" name="Text Box 44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2" name="Text Box 44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3" name="Text Box 44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4" name="Text Box 44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5" name="Text Box 44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6" name="Text Box 44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7" name="Text Box 44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8" name="Text Box 44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89" name="Text Box 44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0" name="Text Box 44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1" name="Text Box 44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2" name="Text Box 44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3" name="Text Box 44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4" name="Text Box 44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5" name="Text Box 44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6" name="Text Box 44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7" name="Text Box 44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8" name="Text Box 44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399" name="Text Box 44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0" name="Text Box 44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1" name="Text Box 44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2" name="Text Box 44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3" name="Text Box 44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4" name="Text Box 44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5" name="Text Box 44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6" name="Text Box 44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7" name="Text Box 44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8" name="Text Box 44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09" name="Text Box 44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0" name="Text Box 44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1" name="Text Box 44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2" name="Text Box 44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3" name="Text Box 44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4" name="Text Box 44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5" name="Text Box 44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6" name="Text Box 44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7" name="Text Box 44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8" name="Text Box 44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19" name="Text Box 44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0" name="Text Box 44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1" name="Text Box 44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2" name="Text Box 44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3" name="Text Box 44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4" name="Text Box 44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5" name="Text Box 44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6" name="Text Box 44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7" name="Text Box 44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8" name="Text Box 44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29" name="Text Box 44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0" name="Text Box 44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1" name="Text Box 44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2" name="Text Box 44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3" name="Text Box 44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4" name="Text Box 44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5" name="Text Box 44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6" name="Text Box 44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7" name="Text Box 44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8" name="Text Box 44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39" name="Text Box 44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0" name="Text Box 44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1" name="Text Box 44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2" name="Text Box 44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3" name="Text Box 44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4" name="Text Box 44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5" name="Text Box 44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6" name="Text Box 44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7" name="Text Box 44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8" name="Text Box 44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49" name="Text Box 44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0" name="Text Box 44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1" name="Text Box 44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2" name="Text Box 44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3" name="Text Box 45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4" name="Text Box 45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5" name="Text Box 45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6" name="Text Box 45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7" name="Text Box 45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8" name="Text Box 45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59" name="Text Box 45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0" name="Text Box 45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1" name="Text Box 45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2" name="Text Box 45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3" name="Text Box 45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4" name="Text Box 45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5" name="Text Box 45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6" name="Text Box 45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7" name="Text Box 45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8" name="Text Box 45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69" name="Text Box 45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0" name="Text Box 45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1" name="Text Box 45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2" name="Text Box 45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3" name="Text Box 45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4" name="Text Box 45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5" name="Text Box 45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6" name="Text Box 45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7" name="Text Box 45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8" name="Text Box 45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79" name="Text Box 45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0" name="Text Box 45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1" name="Text Box 45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2" name="Text Box 45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3" name="Text Box 45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4" name="Text Box 45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5" name="Text Box 45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6" name="Text Box 45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7" name="Text Box 45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8" name="Text Box 45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89" name="Text Box 45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0" name="Text Box 45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1" name="Text Box 45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2" name="Text Box 45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3" name="Text Box 45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4" name="Text Box 45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5" name="Text Box 45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6" name="Text Box 45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7" name="Text Box 45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8" name="Text Box 45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499" name="Text Box 45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0" name="Text Box 45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1" name="Text Box 45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2" name="Text Box 45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3" name="Text Box 45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4" name="Text Box 45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5" name="Text Box 45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6" name="Text Box 45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7" name="Text Box 45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8" name="Text Box 45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09" name="Text Box 45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0" name="Text Box 45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1" name="Text Box 45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2" name="Text Box 45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3" name="Text Box 45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4" name="Text Box 45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5" name="Text Box 45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6" name="Text Box 45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7" name="Text Box 45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8" name="Text Box 45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19" name="Text Box 45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0" name="Text Box 45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1" name="Text Box 45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2" name="Text Box 45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3" name="Text Box 45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4" name="Text Box 45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5" name="Text Box 45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6" name="Text Box 45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7" name="Text Box 45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8" name="Text Box 45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29" name="Text Box 45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0" name="Text Box 45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1" name="Text Box 45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2" name="Text Box 45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3" name="Text Box 45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4" name="Text Box 45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5" name="Text Box 45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6" name="Text Box 45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7" name="Text Box 45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8" name="Text Box 45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39" name="Text Box 45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0" name="Text Box 45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1" name="Text Box 45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2" name="Text Box 45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3" name="Text Box 45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4" name="Text Box 45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5" name="Text Box 45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6" name="Text Box 45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7" name="Text Box 45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8" name="Text Box 45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49" name="Text Box 45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0" name="Text Box 45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1" name="Text Box 45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2" name="Text Box 45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3" name="Text Box 46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4" name="Text Box 46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5" name="Text Box 46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6" name="Text Box 46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7" name="Text Box 46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8" name="Text Box 46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59" name="Text Box 46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0" name="Text Box 46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1" name="Text Box 46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2" name="Text Box 46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3" name="Text Box 46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4" name="Text Box 46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5" name="Text Box 46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6" name="Text Box 46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7" name="Text Box 46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8" name="Text Box 46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69" name="Text Box 46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0" name="Text Box 46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1" name="Text Box 46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2" name="Text Box 46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3" name="Text Box 46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4" name="Text Box 46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5" name="Text Box 46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6" name="Text Box 46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7" name="Text Box 46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8" name="Text Box 46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79" name="Text Box 46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0" name="Text Box 46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1" name="Text Box 46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2" name="Text Box 46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3" name="Text Box 46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4" name="Text Box 46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5" name="Text Box 46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6" name="Text Box 46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7" name="Text Box 46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8" name="Text Box 46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89" name="Text Box 46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0" name="Text Box 46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1" name="Text Box 46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2" name="Text Box 46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3" name="Text Box 46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4" name="Text Box 46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5" name="Text Box 46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6" name="Text Box 46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7" name="Text Box 46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8" name="Text Box 46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599" name="Text Box 46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0" name="Text Box 46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1" name="Text Box 46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2" name="Text Box 46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3" name="Text Box 46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4" name="Text Box 46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5" name="Text Box 46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6" name="Text Box 46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7" name="Text Box 46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8" name="Text Box 46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09" name="Text Box 46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0" name="Text Box 46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1" name="Text Box 46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2" name="Text Box 46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3" name="Text Box 46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4" name="Text Box 46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5" name="Text Box 46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6" name="Text Box 46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7" name="Text Box 46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8" name="Text Box 46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19" name="Text Box 46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0" name="Text Box 46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1" name="Text Box 46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2" name="Text Box 46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3" name="Text Box 46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4" name="Text Box 46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5" name="Text Box 46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6" name="Text Box 46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7" name="Text Box 46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8" name="Text Box 46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29" name="Text Box 46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0" name="Text Box 46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1" name="Text Box 46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2" name="Text Box 46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3" name="Text Box 46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4" name="Text Box 46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5" name="Text Box 46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6" name="Text Box 46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7" name="Text Box 46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8" name="Text Box 46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39" name="Text Box 46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0" name="Text Box 46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1" name="Text Box 46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2" name="Text Box 46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3" name="Text Box 46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4" name="Text Box 46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5" name="Text Box 46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6" name="Text Box 46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7" name="Text Box 46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8" name="Text Box 46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49" name="Text Box 46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0" name="Text Box 46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1" name="Text Box 46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2" name="Text Box 46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3" name="Text Box 47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4" name="Text Box 47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5" name="Text Box 47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6" name="Text Box 47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7" name="Text Box 47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8" name="Text Box 47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59" name="Text Box 47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0" name="Text Box 47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1" name="Text Box 47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2" name="Text Box 47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3" name="Text Box 47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4" name="Text Box 47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5" name="Text Box 47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6" name="Text Box 47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7" name="Text Box 47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8" name="Text Box 47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69" name="Text Box 47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0" name="Text Box 47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1" name="Text Box 47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2" name="Text Box 47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3" name="Text Box 47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4" name="Text Box 47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5" name="Text Box 47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6" name="Text Box 47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7" name="Text Box 47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8" name="Text Box 47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79" name="Text Box 47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0" name="Text Box 47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1" name="Text Box 47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2" name="Text Box 47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3" name="Text Box 47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4" name="Text Box 47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5" name="Text Box 47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6" name="Text Box 47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7" name="Text Box 47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8" name="Text Box 47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89" name="Text Box 47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0" name="Text Box 47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1" name="Text Box 47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2" name="Text Box 47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3" name="Text Box 47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4" name="Text Box 47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5" name="Text Box 47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6" name="Text Box 47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7" name="Text Box 47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8" name="Text Box 47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699" name="Text Box 47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0" name="Text Box 47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1" name="Text Box 47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2" name="Text Box 47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3" name="Text Box 47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4" name="Text Box 47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5" name="Text Box 47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6" name="Text Box 47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7" name="Text Box 47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8" name="Text Box 47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09" name="Text Box 47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0" name="Text Box 47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1" name="Text Box 47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2" name="Text Box 47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3" name="Text Box 47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4" name="Text Box 47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5" name="Text Box 47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6" name="Text Box 47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7" name="Text Box 47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8" name="Text Box 47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19" name="Text Box 47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0" name="Text Box 47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1" name="Text Box 47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2" name="Text Box 47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3" name="Text Box 47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4" name="Text Box 47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5" name="Text Box 47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6" name="Text Box 47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7" name="Text Box 47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8" name="Text Box 47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29" name="Text Box 47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0" name="Text Box 47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1" name="Text Box 47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2" name="Text Box 47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3" name="Text Box 47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4" name="Text Box 47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5" name="Text Box 47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6" name="Text Box 47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7" name="Text Box 47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8" name="Text Box 47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39" name="Text Box 47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0" name="Text Box 47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1" name="Text Box 47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2" name="Text Box 47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3" name="Text Box 47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4" name="Text Box 47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5" name="Text Box 47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6" name="Text Box 47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7" name="Text Box 47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8" name="Text Box 47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49" name="Text Box 47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0" name="Text Box 47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1" name="Text Box 47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2" name="Text Box 47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3" name="Text Box 48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4" name="Text Box 48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5" name="Text Box 48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6" name="Text Box 48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7" name="Text Box 48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8" name="Text Box 48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59" name="Text Box 48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0" name="Text Box 48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1" name="Text Box 48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2" name="Text Box 48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3" name="Text Box 48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4" name="Text Box 48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5" name="Text Box 48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6" name="Text Box 48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7" name="Text Box 48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8" name="Text Box 48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69" name="Text Box 48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0" name="Text Box 48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1" name="Text Box 48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2" name="Text Box 48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3" name="Text Box 48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4" name="Text Box 48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5" name="Text Box 48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6" name="Text Box 48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7" name="Text Box 48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8" name="Text Box 48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79" name="Text Box 48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0" name="Text Box 48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1" name="Text Box 48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2" name="Text Box 48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3" name="Text Box 48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4" name="Text Box 48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5" name="Text Box 48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6" name="Text Box 48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7" name="Text Box 48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8" name="Text Box 48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89" name="Text Box 48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0" name="Text Box 48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1" name="Text Box 48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2" name="Text Box 48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3" name="Text Box 48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4" name="Text Box 48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5" name="Text Box 48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6" name="Text Box 48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7" name="Text Box 48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8" name="Text Box 48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799" name="Text Box 48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0" name="Text Box 48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1" name="Text Box 48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2" name="Text Box 48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3" name="Text Box 48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4" name="Text Box 48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5" name="Text Box 48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6" name="Text Box 48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7" name="Text Box 48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8" name="Text Box 48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09" name="Text Box 48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0" name="Text Box 48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1" name="Text Box 48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2" name="Text Box 48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3" name="Text Box 48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4" name="Text Box 48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5" name="Text Box 48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6" name="Text Box 48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7" name="Text Box 48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8" name="Text Box 48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19" name="Text Box 48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0" name="Text Box 48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1" name="Text Box 48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2" name="Text Box 48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3" name="Text Box 48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4" name="Text Box 48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5" name="Text Box 48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6" name="Text Box 48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7" name="Text Box 48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8" name="Text Box 48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29" name="Text Box 48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0" name="Text Box 48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1" name="Text Box 48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2" name="Text Box 48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3" name="Text Box 48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4" name="Text Box 48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5" name="Text Box 48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6" name="Text Box 48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7" name="Text Box 48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8" name="Text Box 48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39" name="Text Box 48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0" name="Text Box 48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1" name="Text Box 48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2" name="Text Box 48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3" name="Text Box 48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4" name="Text Box 48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5" name="Text Box 48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6" name="Text Box 48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7" name="Text Box 48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8" name="Text Box 48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49" name="Text Box 48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0" name="Text Box 48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1" name="Text Box 48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2" name="Text Box 48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3" name="Text Box 49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4" name="Text Box 49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5" name="Text Box 49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6" name="Text Box 49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7" name="Text Box 49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8" name="Text Box 49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59" name="Text Box 49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0" name="Text Box 49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1" name="Text Box 49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2" name="Text Box 49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3" name="Text Box 49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4" name="Text Box 49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5" name="Text Box 49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6" name="Text Box 49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7" name="Text Box 49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8" name="Text Box 49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69" name="Text Box 49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0" name="Text Box 49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1" name="Text Box 49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2" name="Text Box 49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3" name="Text Box 49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4" name="Text Box 49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5" name="Text Box 49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6" name="Text Box 49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7" name="Text Box 49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8" name="Text Box 49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79" name="Text Box 49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0" name="Text Box 49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1" name="Text Box 49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2" name="Text Box 49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3" name="Text Box 49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4" name="Text Box 49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5" name="Text Box 49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6" name="Text Box 49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7" name="Text Box 49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8" name="Text Box 49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89" name="Text Box 49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0" name="Text Box 49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1" name="Text Box 49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2" name="Text Box 49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3" name="Text Box 49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4" name="Text Box 49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5" name="Text Box 49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6" name="Text Box 49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7" name="Text Box 49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8" name="Text Box 49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899" name="Text Box 49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0" name="Text Box 49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1" name="Text Box 49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2" name="Text Box 49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3" name="Text Box 49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4" name="Text Box 49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5" name="Text Box 49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6" name="Text Box 49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7" name="Text Box 49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8" name="Text Box 49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09" name="Text Box 49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0" name="Text Box 49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1" name="Text Box 49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2" name="Text Box 49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3" name="Text Box 49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4" name="Text Box 49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5" name="Text Box 49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6" name="Text Box 49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7" name="Text Box 49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8" name="Text Box 49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19" name="Text Box 49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0" name="Text Box 49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1" name="Text Box 49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2" name="Text Box 49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3" name="Text Box 49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4" name="Text Box 49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5" name="Text Box 49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6" name="Text Box 49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7" name="Text Box 49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8" name="Text Box 49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29" name="Text Box 49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0" name="Text Box 49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1" name="Text Box 49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2" name="Text Box 49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3" name="Text Box 49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4" name="Text Box 49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5" name="Text Box 49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6" name="Text Box 49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7" name="Text Box 49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8" name="Text Box 49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39" name="Text Box 49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0" name="Text Box 49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1" name="Text Box 49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2" name="Text Box 49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3" name="Text Box 49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4" name="Text Box 49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5" name="Text Box 49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6" name="Text Box 49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7" name="Text Box 49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8" name="Text Box 49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49" name="Text Box 49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0" name="Text Box 49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1" name="Text Box 49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2" name="Text Box 49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3" name="Text Box 50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4" name="Text Box 50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5" name="Text Box 50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6" name="Text Box 50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7" name="Text Box 50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8" name="Text Box 50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59" name="Text Box 50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0" name="Text Box 50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1" name="Text Box 50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2" name="Text Box 50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3" name="Text Box 50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4" name="Text Box 50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5" name="Text Box 50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6" name="Text Box 50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7" name="Text Box 50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8" name="Text Box 50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69" name="Text Box 50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0" name="Text Box 50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1" name="Text Box 50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2" name="Text Box 50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3" name="Text Box 50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4" name="Text Box 50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5" name="Text Box 50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6" name="Text Box 50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7" name="Text Box 50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8" name="Text Box 50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79" name="Text Box 50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0" name="Text Box 50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1" name="Text Box 50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2" name="Text Box 50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3" name="Text Box 50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4" name="Text Box 50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5" name="Text Box 50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6" name="Text Box 50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7" name="Text Box 50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8" name="Text Box 50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89" name="Text Box 50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0" name="Text Box 50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1" name="Text Box 50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2" name="Text Box 50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3" name="Text Box 50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4" name="Text Box 50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5" name="Text Box 50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6" name="Text Box 50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7" name="Text Box 50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8" name="Text Box 50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4999" name="Text Box 50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0" name="Text Box 50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1" name="Text Box 50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2" name="Text Box 50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3" name="Text Box 50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4" name="Text Box 50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5" name="Text Box 50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6" name="Text Box 50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7" name="Text Box 50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8" name="Text Box 50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09" name="Text Box 50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0" name="Text Box 50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1" name="Text Box 50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2" name="Text Box 50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3" name="Text Box 50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4" name="Text Box 50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5" name="Text Box 50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6" name="Text Box 50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7" name="Text Box 50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8" name="Text Box 50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19" name="Text Box 50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0" name="Text Box 50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1" name="Text Box 50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2" name="Text Box 50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3" name="Text Box 50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4" name="Text Box 50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5" name="Text Box 50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6" name="Text Box 50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7" name="Text Box 50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8" name="Text Box 50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29" name="Text Box 50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0" name="Text Box 50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1" name="Text Box 50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2" name="Text Box 50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3" name="Text Box 50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4" name="Text Box 50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5" name="Text Box 50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6" name="Text Box 50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7" name="Text Box 50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8" name="Text Box 50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39" name="Text Box 50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0" name="Text Box 50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1" name="Text Box 50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2" name="Text Box 50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3" name="Text Box 50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4" name="Text Box 50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5" name="Text Box 50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6" name="Text Box 50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7" name="Text Box 50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8" name="Text Box 50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49" name="Text Box 50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0" name="Text Box 50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1" name="Text Box 50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2" name="Text Box 50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3" name="Text Box 51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4" name="Text Box 51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5" name="Text Box 51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6" name="Text Box 51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7" name="Text Box 51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8" name="Text Box 51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59" name="Text Box 51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0" name="Text Box 51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1" name="Text Box 51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2" name="Text Box 51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3" name="Text Box 51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4" name="Text Box 51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5" name="Text Box 51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6" name="Text Box 51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7" name="Text Box 51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8" name="Text Box 51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69" name="Text Box 51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0" name="Text Box 51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1" name="Text Box 51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2" name="Text Box 51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3" name="Text Box 51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4" name="Text Box 51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5" name="Text Box 51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6" name="Text Box 51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7" name="Text Box 51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8" name="Text Box 51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79" name="Text Box 51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0" name="Text Box 51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1" name="Text Box 51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2" name="Text Box 51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3" name="Text Box 51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4" name="Text Box 51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5" name="Text Box 51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6" name="Text Box 51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7" name="Text Box 51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8" name="Text Box 51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89" name="Text Box 51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0" name="Text Box 51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1" name="Text Box 51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2" name="Text Box 51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3" name="Text Box 51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4" name="Text Box 51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5" name="Text Box 51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6" name="Text Box 51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7" name="Text Box 51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8" name="Text Box 51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099" name="Text Box 51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0" name="Text Box 51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1" name="Text Box 51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2" name="Text Box 51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3" name="Text Box 51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4" name="Text Box 51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5" name="Text Box 51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6" name="Text Box 51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7" name="Text Box 51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8" name="Text Box 51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09" name="Text Box 51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0" name="Text Box 51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1" name="Text Box 51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2" name="Text Box 51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3" name="Text Box 51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4" name="Text Box 51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5" name="Text Box 51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6" name="Text Box 51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7" name="Text Box 51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8" name="Text Box 51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19" name="Text Box 51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0" name="Text Box 51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1" name="Text Box 51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2" name="Text Box 51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3" name="Text Box 51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4" name="Text Box 51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5" name="Text Box 51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6" name="Text Box 51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7" name="Text Box 51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8" name="Text Box 51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29" name="Text Box 51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0" name="Text Box 51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1" name="Text Box 517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2" name="Text Box 517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3" name="Text Box 518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4" name="Text Box 518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5" name="Text Box 518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6" name="Text Box 518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7" name="Text Box 518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8" name="Text Box 518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39" name="Text Box 518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0" name="Text Box 518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1" name="Text Box 518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2" name="Text Box 518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3" name="Text Box 519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4" name="Text Box 519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5" name="Text Box 519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6" name="Text Box 519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7" name="Text Box 519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8" name="Text Box 519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49" name="Text Box 519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0" name="Text Box 519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1" name="Text Box 519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2" name="Text Box 519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3" name="Text Box 520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4" name="Text Box 520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5" name="Text Box 520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6" name="Text Box 520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7" name="Text Box 520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8" name="Text Box 520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59" name="Text Box 520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0" name="Text Box 520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1" name="Text Box 520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2" name="Text Box 520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3" name="Text Box 521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4" name="Text Box 521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5" name="Text Box 521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6" name="Text Box 521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7" name="Text Box 521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8" name="Text Box 521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69" name="Text Box 521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0" name="Text Box 521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1" name="Text Box 521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2" name="Text Box 521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3" name="Text Box 522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4" name="Text Box 522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5" name="Text Box 522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6" name="Text Box 522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7" name="Text Box 522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8" name="Text Box 522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79" name="Text Box 522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0" name="Text Box 522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1" name="Text Box 522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2" name="Text Box 522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3" name="Text Box 523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4" name="Text Box 523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5" name="Text Box 523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6" name="Text Box 523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7" name="Text Box 523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8" name="Text Box 523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89" name="Text Box 523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0" name="Text Box 523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1" name="Text Box 523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2" name="Text Box 523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3" name="Text Box 524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4" name="Text Box 524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5" name="Text Box 524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6" name="Text Box 524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7" name="Text Box 524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8" name="Text Box 524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199" name="Text Box 524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0" name="Text Box 524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1" name="Text Box 524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2" name="Text Box 524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3" name="Text Box 525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4" name="Text Box 525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5" name="Text Box 525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6" name="Text Box 525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7" name="Text Box 525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8" name="Text Box 525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09" name="Text Box 525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0" name="Text Box 525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1" name="Text Box 525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2" name="Text Box 525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3" name="Text Box 526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4" name="Text Box 526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5" name="Text Box 526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6" name="Text Box 526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7" name="Text Box 526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8" name="Text Box 526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19" name="Text Box 526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0" name="Text Box 526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1" name="Text Box 5268"/>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2" name="Text Box 5269"/>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3" name="Text Box 5270"/>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4" name="Text Box 5271"/>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5" name="Text Box 5272"/>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6" name="Text Box 5273"/>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7" name="Text Box 5274"/>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8" name="Text Box 5275"/>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29" name="Text Box 5276"/>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407</xdr:row>
      <xdr:rowOff>0</xdr:rowOff>
    </xdr:from>
    <xdr:ext cx="85725" cy="205410"/>
    <xdr:sp macro="" textlink="">
      <xdr:nvSpPr>
        <xdr:cNvPr id="5230" name="Text Box 5277"/>
        <xdr:cNvSpPr txBox="1">
          <a:spLocks noChangeArrowheads="1"/>
        </xdr:cNvSpPr>
      </xdr:nvSpPr>
      <xdr:spPr bwMode="auto">
        <a:xfrm>
          <a:off x="4686300" y="7753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538</xdr:row>
      <xdr:rowOff>0</xdr:rowOff>
    </xdr:from>
    <xdr:to>
      <xdr:col>4</xdr:col>
      <xdr:colOff>85725</xdr:colOff>
      <xdr:row>539</xdr:row>
      <xdr:rowOff>19048</xdr:rowOff>
    </xdr:to>
    <xdr:sp macro="" textlink="">
      <xdr:nvSpPr>
        <xdr:cNvPr id="5231" name="Text Box 25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2" name="Text Box 25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3" name="Text Box 25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4" name="Text Box 25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5" name="Text Box 25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6" name="Text Box 25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7" name="Text Box 25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8" name="Text Box 25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39" name="Text Box 25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0" name="Text Box 25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1" name="Text Box 25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2" name="Text Box 26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3" name="Text Box 26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4" name="Text Box 26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5" name="Text Box 26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6" name="Text Box 26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7" name="Text Box 26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8" name="Text Box 26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49" name="Text Box 26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0" name="Text Box 26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1" name="Text Box 26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2" name="Text Box 26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3" name="Text Box 26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4" name="Text Box 26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5" name="Text Box 26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6" name="Text Box 26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7" name="Text Box 26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8" name="Text Box 26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59" name="Text Box 26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0" name="Text Box 26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1" name="Text Box 26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2" name="Text Box 26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3" name="Text Box 26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4" name="Text Box 26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5" name="Text Box 26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6" name="Text Box 26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7" name="Text Box 26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8" name="Text Box 26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69" name="Text Box 26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0" name="Text Box 26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1" name="Text Box 26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2" name="Text Box 26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3" name="Text Box 26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4" name="Text Box 26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5" name="Text Box 26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6" name="Text Box 26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7" name="Text Box 26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8" name="Text Box 26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79" name="Text Box 26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0" name="Text Box 26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1" name="Text Box 26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2" name="Text Box 26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3" name="Text Box 26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4" name="Text Box 26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5" name="Text Box 26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6" name="Text Box 26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7" name="Text Box 26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8" name="Text Box 26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89" name="Text Box 26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0" name="Text Box 26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1" name="Text Box 26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2" name="Text Box 26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3" name="Text Box 26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4" name="Text Box 26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5" name="Text Box 26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6" name="Text Box 26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7" name="Text Box 26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8" name="Text Box 26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299" name="Text Box 26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0" name="Text Box 27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1" name="Text Box 27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2" name="Text Box 27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3" name="Text Box 27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4" name="Text Box 27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5" name="Text Box 27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6" name="Text Box 27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7" name="Text Box 27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8" name="Text Box 27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09" name="Text Box 27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0" name="Text Box 27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1" name="Text Box 27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2" name="Text Box 27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3" name="Text Box 27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4" name="Text Box 27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5" name="Text Box 27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6" name="Text Box 27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7" name="Text Box 27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8" name="Text Box 27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19" name="Text Box 27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0" name="Text Box 27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1" name="Text Box 27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2" name="Text Box 27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3" name="Text Box 27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4" name="Text Box 27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5" name="Text Box 27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6" name="Text Box 27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7" name="Text Box 27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8" name="Text Box 27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29" name="Text Box 27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0" name="Text Box 27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1" name="Text Box 27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2" name="Text Box 27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3" name="Text Box 27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4" name="Text Box 27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5" name="Text Box 27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6" name="Text Box 27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7" name="Text Box 27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8" name="Text Box 27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39" name="Text Box 27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0" name="Text Box 27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1" name="Text Box 27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2" name="Text Box 27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3" name="Text Box 27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4" name="Text Box 27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5" name="Text Box 27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6" name="Text Box 27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7" name="Text Box 27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8" name="Text Box 27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49" name="Text Box 27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0" name="Text Box 27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1" name="Text Box 27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2" name="Text Box 27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3" name="Text Box 27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4" name="Text Box 27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5" name="Text Box 27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6" name="Text Box 27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7" name="Text Box 27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8" name="Text Box 27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59" name="Text Box 27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0" name="Text Box 27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1" name="Text Box 27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2" name="Text Box 27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3" name="Text Box 27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4" name="Text Box 27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5" name="Text Box 27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6" name="Text Box 27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7" name="Text Box 27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8" name="Text Box 27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69" name="Text Box 27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0" name="Text Box 27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1" name="Text Box 27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2" name="Text Box 27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3" name="Text Box 27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4" name="Text Box 27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5" name="Text Box 27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6" name="Text Box 27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7" name="Text Box 27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8" name="Text Box 27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79" name="Text Box 27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0" name="Text Box 27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1" name="Text Box 27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2" name="Text Box 27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3" name="Text Box 27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4" name="Text Box 27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5" name="Text Box 27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6" name="Text Box 27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7" name="Text Box 27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8" name="Text Box 27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89" name="Text Box 27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0" name="Text Box 27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1" name="Text Box 27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2" name="Text Box 27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3" name="Text Box 27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4" name="Text Box 27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5" name="Text Box 27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6" name="Text Box 27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7" name="Text Box 27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8" name="Text Box 27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399" name="Text Box 27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0" name="Text Box 28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1" name="Text Box 28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2" name="Text Box 28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3" name="Text Box 28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4" name="Text Box 28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5" name="Text Box 28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6" name="Text Box 28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7" name="Text Box 28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8" name="Text Box 28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09" name="Text Box 28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0" name="Text Box 28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1" name="Text Box 28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2" name="Text Box 28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3" name="Text Box 28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4" name="Text Box 28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5" name="Text Box 28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6" name="Text Box 28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7" name="Text Box 28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8" name="Text Box 28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19" name="Text Box 28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0" name="Text Box 28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1" name="Text Box 28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2" name="Text Box 28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3" name="Text Box 28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4" name="Text Box 28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5" name="Text Box 28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6" name="Text Box 28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7" name="Text Box 28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8" name="Text Box 28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29" name="Text Box 28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0" name="Text Box 28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1" name="Text Box 28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2" name="Text Box 28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3" name="Text Box 28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4" name="Text Box 28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5" name="Text Box 28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6" name="Text Box 28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7" name="Text Box 28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8" name="Text Box 28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39" name="Text Box 28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0" name="Text Box 28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1" name="Text Box 28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2" name="Text Box 28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3" name="Text Box 28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4" name="Text Box 28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5" name="Text Box 28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6" name="Text Box 28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7" name="Text Box 28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8" name="Text Box 28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49" name="Text Box 28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0" name="Text Box 28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1" name="Text Box 28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2" name="Text Box 28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3" name="Text Box 28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4" name="Text Box 28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5" name="Text Box 28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6" name="Text Box 28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7" name="Text Box 28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8" name="Text Box 28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59" name="Text Box 28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0" name="Text Box 28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1" name="Text Box 28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2" name="Text Box 28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3" name="Text Box 28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4" name="Text Box 28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5" name="Text Box 28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6" name="Text Box 28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7" name="Text Box 28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8" name="Text Box 28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69" name="Text Box 28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0" name="Text Box 28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1" name="Text Box 28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2" name="Text Box 28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3" name="Text Box 28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4" name="Text Box 28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5" name="Text Box 28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6" name="Text Box 28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7" name="Text Box 28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8" name="Text Box 28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79" name="Text Box 28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0" name="Text Box 28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1" name="Text Box 28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2" name="Text Box 28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3" name="Text Box 28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4" name="Text Box 28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5" name="Text Box 28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6" name="Text Box 28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7" name="Text Box 28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8" name="Text Box 28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89" name="Text Box 28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0" name="Text Box 28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1" name="Text Box 28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2" name="Text Box 28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3" name="Text Box 28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4" name="Text Box 28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5" name="Text Box 28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6" name="Text Box 28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7" name="Text Box 28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8" name="Text Box 28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499" name="Text Box 28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0" name="Text Box 29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1" name="Text Box 29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2" name="Text Box 29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3" name="Text Box 29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4" name="Text Box 29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5" name="Text Box 29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6" name="Text Box 29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7" name="Text Box 29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8" name="Text Box 29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09" name="Text Box 29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0" name="Text Box 29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1" name="Text Box 29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2" name="Text Box 29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3" name="Text Box 29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4" name="Text Box 29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5" name="Text Box 29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6" name="Text Box 29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7" name="Text Box 29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8" name="Text Box 29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19" name="Text Box 29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0" name="Text Box 29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1" name="Text Box 29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2" name="Text Box 29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3" name="Text Box 29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4" name="Text Box 29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5" name="Text Box 29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6" name="Text Box 29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7" name="Text Box 29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8" name="Text Box 29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29" name="Text Box 29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0" name="Text Box 29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1" name="Text Box 29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2" name="Text Box 29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3" name="Text Box 29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4" name="Text Box 29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5" name="Text Box 29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6" name="Text Box 29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7" name="Text Box 29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8" name="Text Box 29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39" name="Text Box 29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0" name="Text Box 29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1" name="Text Box 29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2" name="Text Box 29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3" name="Text Box 29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4" name="Text Box 29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5" name="Text Box 29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6" name="Text Box 29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7" name="Text Box 29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8" name="Text Box 29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49" name="Text Box 29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0" name="Text Box 29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1" name="Text Box 29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2" name="Text Box 29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3" name="Text Box 29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4" name="Text Box 29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5" name="Text Box 29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6" name="Text Box 29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7" name="Text Box 29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8" name="Text Box 29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59" name="Text Box 29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0" name="Text Box 29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1" name="Text Box 29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2" name="Text Box 29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3" name="Text Box 29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4" name="Text Box 29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5" name="Text Box 29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6" name="Text Box 29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7" name="Text Box 29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8" name="Text Box 29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69" name="Text Box 29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0" name="Text Box 29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1" name="Text Box 29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2" name="Text Box 29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3" name="Text Box 29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4" name="Text Box 29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5" name="Text Box 29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6" name="Text Box 29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7" name="Text Box 29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8" name="Text Box 29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79" name="Text Box 29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0" name="Text Box 29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1" name="Text Box 29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2" name="Text Box 29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3" name="Text Box 29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4" name="Text Box 29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5" name="Text Box 29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6" name="Text Box 29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7" name="Text Box 29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8" name="Text Box 29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89" name="Text Box 29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0" name="Text Box 29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1" name="Text Box 29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2" name="Text Box 29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3" name="Text Box 29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4" name="Text Box 29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5" name="Text Box 29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6" name="Text Box 29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7" name="Text Box 29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8" name="Text Box 29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599" name="Text Box 29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0" name="Text Box 30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1" name="Text Box 30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2" name="Text Box 30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3" name="Text Box 30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4" name="Text Box 30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5" name="Text Box 30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6" name="Text Box 30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7" name="Text Box 30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8" name="Text Box 30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09" name="Text Box 30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0" name="Text Box 30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1" name="Text Box 30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2" name="Text Box 30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3" name="Text Box 30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4" name="Text Box 30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5" name="Text Box 30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6" name="Text Box 30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7" name="Text Box 30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8" name="Text Box 30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19" name="Text Box 30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0" name="Text Box 30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1" name="Text Box 30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2" name="Text Box 30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3" name="Text Box 30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4" name="Text Box 30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5" name="Text Box 30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6" name="Text Box 30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7" name="Text Box 30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8" name="Text Box 30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29" name="Text Box 30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0" name="Text Box 30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1" name="Text Box 30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2" name="Text Box 30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3" name="Text Box 30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4" name="Text Box 30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5" name="Text Box 30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6" name="Text Box 30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7" name="Text Box 30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8" name="Text Box 30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39" name="Text Box 30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0" name="Text Box 30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1" name="Text Box 30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2" name="Text Box 30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3" name="Text Box 30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4" name="Text Box 30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5" name="Text Box 30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6" name="Text Box 30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7" name="Text Box 30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8" name="Text Box 30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49" name="Text Box 30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0" name="Text Box 30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1" name="Text Box 30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2" name="Text Box 30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3" name="Text Box 30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4" name="Text Box 30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5" name="Text Box 30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6" name="Text Box 30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7" name="Text Box 30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8" name="Text Box 30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59" name="Text Box 30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0" name="Text Box 30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1" name="Text Box 30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2" name="Text Box 30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3" name="Text Box 30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4" name="Text Box 30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5" name="Text Box 30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6" name="Text Box 30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7" name="Text Box 30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8" name="Text Box 30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69" name="Text Box 30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0" name="Text Box 30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1" name="Text Box 30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2" name="Text Box 30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3" name="Text Box 30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4" name="Text Box 30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5" name="Text Box 30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6" name="Text Box 30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7" name="Text Box 30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8" name="Text Box 30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79" name="Text Box 30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0" name="Text Box 30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1" name="Text Box 30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2" name="Text Box 30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3" name="Text Box 30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4" name="Text Box 30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5" name="Text Box 30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6" name="Text Box 30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7" name="Text Box 30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8" name="Text Box 30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89" name="Text Box 30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0" name="Text Box 30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1" name="Text Box 30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2" name="Text Box 30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3" name="Text Box 30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4" name="Text Box 30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5" name="Text Box 30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6" name="Text Box 30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7" name="Text Box 30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8" name="Text Box 30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699" name="Text Box 30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0" name="Text Box 31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1" name="Text Box 31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2" name="Text Box 31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3" name="Text Box 31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4" name="Text Box 31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5" name="Text Box 31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6" name="Text Box 31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7" name="Text Box 31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8" name="Text Box 31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09" name="Text Box 31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0" name="Text Box 31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1" name="Text Box 31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2" name="Text Box 31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3" name="Text Box 31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4" name="Text Box 31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5" name="Text Box 31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6" name="Text Box 31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7" name="Text Box 31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8" name="Text Box 31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19" name="Text Box 31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0" name="Text Box 31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1" name="Text Box 31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2" name="Text Box 31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3" name="Text Box 31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4" name="Text Box 31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5" name="Text Box 31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6" name="Text Box 31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7" name="Text Box 31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8" name="Text Box 31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29" name="Text Box 31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0" name="Text Box 31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1" name="Text Box 31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2" name="Text Box 31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3" name="Text Box 31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4" name="Text Box 31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5" name="Text Box 31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6" name="Text Box 31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7" name="Text Box 31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8" name="Text Box 31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39" name="Text Box 31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0" name="Text Box 31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1" name="Text Box 31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2" name="Text Box 31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3" name="Text Box 31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4" name="Text Box 31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5" name="Text Box 31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6" name="Text Box 31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7" name="Text Box 31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8" name="Text Box 31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49" name="Text Box 31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0" name="Text Box 31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1" name="Text Box 31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2" name="Text Box 31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3" name="Text Box 31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4" name="Text Box 31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5" name="Text Box 31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6" name="Text Box 31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7" name="Text Box 31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8" name="Text Box 31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59" name="Text Box 31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0" name="Text Box 31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1" name="Text Box 31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2" name="Text Box 31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3" name="Text Box 31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4" name="Text Box 31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5" name="Text Box 31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6" name="Text Box 31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7" name="Text Box 31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8" name="Text Box 31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69" name="Text Box 31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0" name="Text Box 31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1" name="Text Box 31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2" name="Text Box 31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3" name="Text Box 31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4" name="Text Box 31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5" name="Text Box 31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6" name="Text Box 31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7" name="Text Box 31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8" name="Text Box 31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79" name="Text Box 31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0" name="Text Box 31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1" name="Text Box 31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2" name="Text Box 31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3" name="Text Box 31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4" name="Text Box 31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5" name="Text Box 31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6" name="Text Box 31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7" name="Text Box 31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8" name="Text Box 31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89" name="Text Box 31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0" name="Text Box 31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1" name="Text Box 31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2" name="Text Box 31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3" name="Text Box 31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4" name="Text Box 31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5" name="Text Box 31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6" name="Text Box 31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7" name="Text Box 31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8" name="Text Box 31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799" name="Text Box 31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0" name="Text Box 32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1" name="Text Box 32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2" name="Text Box 32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3" name="Text Box 32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4" name="Text Box 32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5" name="Text Box 32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6" name="Text Box 32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7" name="Text Box 32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8" name="Text Box 32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09" name="Text Box 32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0" name="Text Box 32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1" name="Text Box 32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2" name="Text Box 32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3" name="Text Box 32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4" name="Text Box 32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5" name="Text Box 32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6" name="Text Box 32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7" name="Text Box 32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8" name="Text Box 32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19" name="Text Box 32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0" name="Text Box 32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1" name="Text Box 32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2" name="Text Box 32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3" name="Text Box 32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4" name="Text Box 32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5" name="Text Box 32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6" name="Text Box 32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7" name="Text Box 32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8" name="Text Box 32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29" name="Text Box 32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0" name="Text Box 32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1" name="Text Box 32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2" name="Text Box 32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3" name="Text Box 32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4" name="Text Box 32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5" name="Text Box 32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6" name="Text Box 32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7" name="Text Box 32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8" name="Text Box 32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39" name="Text Box 32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0" name="Text Box 32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1" name="Text Box 32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2" name="Text Box 32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3" name="Text Box 32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4" name="Text Box 32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5" name="Text Box 32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6" name="Text Box 32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7" name="Text Box 32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8" name="Text Box 32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49" name="Text Box 32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0" name="Text Box 32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1" name="Text Box 32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2" name="Text Box 32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3" name="Text Box 32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4" name="Text Box 32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5" name="Text Box 32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6" name="Text Box 32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7" name="Text Box 32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8" name="Text Box 32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59" name="Text Box 32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0" name="Text Box 32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1" name="Text Box 32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2" name="Text Box 32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3" name="Text Box 32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4" name="Text Box 32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5" name="Text Box 32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6" name="Text Box 32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7" name="Text Box 32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8" name="Text Box 32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69" name="Text Box 32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0" name="Text Box 32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1" name="Text Box 32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2" name="Text Box 32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3" name="Text Box 32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4" name="Text Box 32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5" name="Text Box 32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6" name="Text Box 32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7" name="Text Box 32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8" name="Text Box 32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79" name="Text Box 32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0" name="Text Box 32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1" name="Text Box 32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2" name="Text Box 32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3" name="Text Box 32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4" name="Text Box 32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5" name="Text Box 32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6" name="Text Box 32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7" name="Text Box 32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8" name="Text Box 32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89" name="Text Box 32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0" name="Text Box 32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1" name="Text Box 32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2" name="Text Box 32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3" name="Text Box 32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4" name="Text Box 32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5" name="Text Box 32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6" name="Text Box 32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7" name="Text Box 32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8" name="Text Box 32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899" name="Text Box 32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0" name="Text Box 33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1" name="Text Box 33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2" name="Text Box 33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3" name="Text Box 33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4" name="Text Box 33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5" name="Text Box 33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6" name="Text Box 33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7" name="Text Box 33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8" name="Text Box 33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09" name="Text Box 33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0" name="Text Box 33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1" name="Text Box 33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2" name="Text Box 33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3" name="Text Box 33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4" name="Text Box 33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5" name="Text Box 33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6" name="Text Box 33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7" name="Text Box 33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8" name="Text Box 33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19" name="Text Box 33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0" name="Text Box 33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1" name="Text Box 33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2" name="Text Box 33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3" name="Text Box 33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4" name="Text Box 33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5" name="Text Box 33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6" name="Text Box 33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7" name="Text Box 33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8" name="Text Box 33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29" name="Text Box 33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0" name="Text Box 33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1" name="Text Box 33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2" name="Text Box 33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3" name="Text Box 33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4" name="Text Box 33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5" name="Text Box 33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6" name="Text Box 33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7" name="Text Box 33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8" name="Text Box 33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39" name="Text Box 33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0" name="Text Box 33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1" name="Text Box 33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2" name="Text Box 33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3" name="Text Box 33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4" name="Text Box 33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5" name="Text Box 33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6" name="Text Box 33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7" name="Text Box 33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8" name="Text Box 33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49" name="Text Box 33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0" name="Text Box 33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1" name="Text Box 33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2" name="Text Box 33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3" name="Text Box 33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4" name="Text Box 33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5" name="Text Box 33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6" name="Text Box 33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7" name="Text Box 33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8" name="Text Box 33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59" name="Text Box 33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0" name="Text Box 33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1" name="Text Box 33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2" name="Text Box 33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3" name="Text Box 33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4" name="Text Box 33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5" name="Text Box 33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6" name="Text Box 33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7" name="Text Box 33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8" name="Text Box 33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69" name="Text Box 33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0" name="Text Box 33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1" name="Text Box 33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2" name="Text Box 33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3" name="Text Box 33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4" name="Text Box 33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5" name="Text Box 33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6" name="Text Box 33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7" name="Text Box 33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8" name="Text Box 33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79" name="Text Box 33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0" name="Text Box 33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1" name="Text Box 33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2" name="Text Box 33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3" name="Text Box 33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4" name="Text Box 33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5" name="Text Box 33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6" name="Text Box 33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7" name="Text Box 33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8" name="Text Box 33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89" name="Text Box 33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0" name="Text Box 33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1" name="Text Box 33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2" name="Text Box 33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3" name="Text Box 33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4" name="Text Box 33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5" name="Text Box 33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6" name="Text Box 33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7" name="Text Box 33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8" name="Text Box 33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5999" name="Text Box 33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0" name="Text Box 34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1" name="Text Box 34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2" name="Text Box 34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3" name="Text Box 34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4" name="Text Box 34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5" name="Text Box 34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6" name="Text Box 34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7" name="Text Box 34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8" name="Text Box 34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09" name="Text Box 34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0" name="Text Box 34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1" name="Text Box 34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2" name="Text Box 34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3" name="Text Box 34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4" name="Text Box 34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5" name="Text Box 34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6" name="Text Box 34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7" name="Text Box 34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8" name="Text Box 34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19" name="Text Box 34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0" name="Text Box 34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1" name="Text Box 34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2" name="Text Box 34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3" name="Text Box 34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4" name="Text Box 34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5" name="Text Box 34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6" name="Text Box 34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7" name="Text Box 34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8" name="Text Box 34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29" name="Text Box 34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0" name="Text Box 34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1" name="Text Box 34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2" name="Text Box 34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3" name="Text Box 34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4" name="Text Box 34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5" name="Text Box 34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6" name="Text Box 34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7" name="Text Box 34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8" name="Text Box 34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39" name="Text Box 34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0" name="Text Box 34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1" name="Text Box 34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2" name="Text Box 34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3" name="Text Box 34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4" name="Text Box 34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5" name="Text Box 34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6" name="Text Box 34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7" name="Text Box 34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8" name="Text Box 34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49" name="Text Box 34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0" name="Text Box 34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1" name="Text Box 34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2" name="Text Box 34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3" name="Text Box 34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4" name="Text Box 34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5" name="Text Box 34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6" name="Text Box 34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7" name="Text Box 34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8" name="Text Box 34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59" name="Text Box 34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0" name="Text Box 34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1" name="Text Box 34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2" name="Text Box 34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3" name="Text Box 34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4" name="Text Box 34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5" name="Text Box 34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6" name="Text Box 34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7" name="Text Box 34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8" name="Text Box 34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69" name="Text Box 34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0" name="Text Box 34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1" name="Text Box 34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2" name="Text Box 34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3" name="Text Box 34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4" name="Text Box 34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5" name="Text Box 34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6" name="Text Box 34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7" name="Text Box 34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8" name="Text Box 34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79" name="Text Box 34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0" name="Text Box 34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1" name="Text Box 34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2" name="Text Box 34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3" name="Text Box 34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4" name="Text Box 34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5" name="Text Box 34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6" name="Text Box 34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7" name="Text Box 34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8" name="Text Box 34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89" name="Text Box 34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0" name="Text Box 34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1" name="Text Box 34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2" name="Text Box 34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3" name="Text Box 34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4" name="Text Box 34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5" name="Text Box 34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6" name="Text Box 34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7" name="Text Box 34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8" name="Text Box 34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099" name="Text Box 34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0" name="Text Box 35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1" name="Text Box 35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2" name="Text Box 35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3" name="Text Box 35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4" name="Text Box 35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5" name="Text Box 35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6" name="Text Box 35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7" name="Text Box 35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8" name="Text Box 35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09" name="Text Box 35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0" name="Text Box 35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1" name="Text Box 35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2" name="Text Box 35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3" name="Text Box 35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4" name="Text Box 35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5" name="Text Box 35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6" name="Text Box 35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7" name="Text Box 35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8" name="Text Box 35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19" name="Text Box 35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0" name="Text Box 35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1" name="Text Box 35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2" name="Text Box 35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3" name="Text Box 35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4" name="Text Box 35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5" name="Text Box 35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6" name="Text Box 35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7" name="Text Box 35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8" name="Text Box 35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29" name="Text Box 35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0" name="Text Box 35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1" name="Text Box 35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2" name="Text Box 35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3" name="Text Box 35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4" name="Text Box 35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5" name="Text Box 35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6" name="Text Box 35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7" name="Text Box 35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8" name="Text Box 35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39" name="Text Box 35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0" name="Text Box 35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1" name="Text Box 35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2" name="Text Box 35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3" name="Text Box 35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4" name="Text Box 35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5" name="Text Box 35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6" name="Text Box 35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7" name="Text Box 35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8" name="Text Box 35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49" name="Text Box 35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0" name="Text Box 35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1" name="Text Box 35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2" name="Text Box 35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3" name="Text Box 35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4" name="Text Box 35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5" name="Text Box 35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6" name="Text Box 35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7" name="Text Box 35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8" name="Text Box 35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59" name="Text Box 35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0" name="Text Box 35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1" name="Text Box 35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2" name="Text Box 35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3" name="Text Box 35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4" name="Text Box 35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5" name="Text Box 35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6" name="Text Box 35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7" name="Text Box 35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8" name="Text Box 35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69" name="Text Box 35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0" name="Text Box 35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1" name="Text Box 35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2" name="Text Box 35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3" name="Text Box 35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4" name="Text Box 35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5" name="Text Box 35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6" name="Text Box 35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7" name="Text Box 35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8" name="Text Box 35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79" name="Text Box 35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0" name="Text Box 35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1" name="Text Box 35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2" name="Text Box 35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3" name="Text Box 35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4" name="Text Box 35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5" name="Text Box 35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6" name="Text Box 35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7" name="Text Box 35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8" name="Text Box 35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89" name="Text Box 35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0" name="Text Box 35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1" name="Text Box 35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2" name="Text Box 35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3" name="Text Box 35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4" name="Text Box 35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5" name="Text Box 35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6" name="Text Box 35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7" name="Text Box 35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8" name="Text Box 35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199" name="Text Box 35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0" name="Text Box 36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1" name="Text Box 36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2" name="Text Box 36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3" name="Text Box 36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4" name="Text Box 36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5" name="Text Box 36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6" name="Text Box 36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7" name="Text Box 36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8" name="Text Box 36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09" name="Text Box 36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0" name="Text Box 36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1" name="Text Box 36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2" name="Text Box 36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3" name="Text Box 36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4" name="Text Box 36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5" name="Text Box 36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6" name="Text Box 36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7" name="Text Box 36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8" name="Text Box 36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19" name="Text Box 36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0" name="Text Box 36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1" name="Text Box 36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2" name="Text Box 36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3" name="Text Box 36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4" name="Text Box 36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5" name="Text Box 36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6" name="Text Box 36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7" name="Text Box 36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8" name="Text Box 36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29" name="Text Box 36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0" name="Text Box 36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1" name="Text Box 36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2" name="Text Box 36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3" name="Text Box 36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4" name="Text Box 36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5" name="Text Box 36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6" name="Text Box 36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7" name="Text Box 36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8" name="Text Box 36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39" name="Text Box 36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0" name="Text Box 36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1" name="Text Box 36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2" name="Text Box 36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3" name="Text Box 36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4" name="Text Box 36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5" name="Text Box 36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6" name="Text Box 36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7" name="Text Box 36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8" name="Text Box 36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49" name="Text Box 36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0" name="Text Box 36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1" name="Text Box 36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2" name="Text Box 36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3" name="Text Box 36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4" name="Text Box 36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5" name="Text Box 36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6" name="Text Box 36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7" name="Text Box 36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8" name="Text Box 36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59" name="Text Box 36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0" name="Text Box 36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1" name="Text Box 36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2" name="Text Box 36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3" name="Text Box 36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4" name="Text Box 36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5" name="Text Box 36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6" name="Text Box 36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7" name="Text Box 36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8" name="Text Box 36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69" name="Text Box 36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0" name="Text Box 36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1" name="Text Box 36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2" name="Text Box 36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3" name="Text Box 36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4" name="Text Box 36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5" name="Text Box 36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6" name="Text Box 36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7" name="Text Box 36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8" name="Text Box 36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79" name="Text Box 36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0" name="Text Box 36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1" name="Text Box 36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2" name="Text Box 36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3" name="Text Box 36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4" name="Text Box 36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5" name="Text Box 36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6" name="Text Box 36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7" name="Text Box 36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8" name="Text Box 36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89" name="Text Box 36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0" name="Text Box 36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1" name="Text Box 36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2" name="Text Box 36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3" name="Text Box 36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4" name="Text Box 36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5" name="Text Box 36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6" name="Text Box 36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7" name="Text Box 36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8" name="Text Box 36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299" name="Text Box 36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0" name="Text Box 37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1" name="Text Box 37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2" name="Text Box 37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3" name="Text Box 37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4" name="Text Box 37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5" name="Text Box 37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6" name="Text Box 37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7" name="Text Box 37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8" name="Text Box 37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09" name="Text Box 37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0" name="Text Box 37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1" name="Text Box 37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2" name="Text Box 37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3" name="Text Box 37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4" name="Text Box 37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5" name="Text Box 37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6" name="Text Box 37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7" name="Text Box 37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8" name="Text Box 37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19" name="Text Box 37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0" name="Text Box 37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1" name="Text Box 37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2" name="Text Box 37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3" name="Text Box 37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4" name="Text Box 37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5" name="Text Box 37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6" name="Text Box 37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7" name="Text Box 37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8" name="Text Box 37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29" name="Text Box 37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0" name="Text Box 37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1" name="Text Box 37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2" name="Text Box 37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3" name="Text Box 37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4" name="Text Box 37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5" name="Text Box 37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6" name="Text Box 37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7" name="Text Box 37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8" name="Text Box 37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39" name="Text Box 37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0" name="Text Box 37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1" name="Text Box 37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2" name="Text Box 37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3" name="Text Box 37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4" name="Text Box 37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5" name="Text Box 37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6" name="Text Box 37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7" name="Text Box 37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8" name="Text Box 37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49" name="Text Box 37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0" name="Text Box 37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1" name="Text Box 37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2" name="Text Box 37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3" name="Text Box 37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4" name="Text Box 37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5" name="Text Box 37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6" name="Text Box 37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7" name="Text Box 37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8" name="Text Box 37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59" name="Text Box 37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0" name="Text Box 37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1" name="Text Box 37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2" name="Text Box 37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3" name="Text Box 37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4" name="Text Box 37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5" name="Text Box 37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6" name="Text Box 37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7" name="Text Box 37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8" name="Text Box 37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69" name="Text Box 37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0" name="Text Box 37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1" name="Text Box 37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2" name="Text Box 37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3" name="Text Box 37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4" name="Text Box 37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5" name="Text Box 37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6" name="Text Box 37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7" name="Text Box 37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8" name="Text Box 37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79" name="Text Box 37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0" name="Text Box 37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1" name="Text Box 37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2" name="Text Box 37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3" name="Text Box 37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4" name="Text Box 37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5" name="Text Box 37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6" name="Text Box 37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7" name="Text Box 37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8" name="Text Box 37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89" name="Text Box 37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0" name="Text Box 37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1" name="Text Box 37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2" name="Text Box 37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3" name="Text Box 37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4" name="Text Box 37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5" name="Text Box 37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6" name="Text Box 37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7" name="Text Box 37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8" name="Text Box 37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399" name="Text Box 37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0" name="Text Box 38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1" name="Text Box 38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2" name="Text Box 38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3" name="Text Box 38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4" name="Text Box 38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5" name="Text Box 38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6" name="Text Box 38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7" name="Text Box 38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8" name="Text Box 38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09" name="Text Box 38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0" name="Text Box 38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1" name="Text Box 38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2" name="Text Box 38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3" name="Text Box 38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4" name="Text Box 38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5" name="Text Box 38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6" name="Text Box 38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7" name="Text Box 38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8" name="Text Box 38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19" name="Text Box 38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0" name="Text Box 38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1" name="Text Box 38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2" name="Text Box 38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3" name="Text Box 38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4" name="Text Box 38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5" name="Text Box 38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6" name="Text Box 38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7" name="Text Box 38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8" name="Text Box 38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29" name="Text Box 38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0" name="Text Box 38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1" name="Text Box 38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2" name="Text Box 38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3" name="Text Box 38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4" name="Text Box 38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5" name="Text Box 38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6" name="Text Box 38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7" name="Text Box 38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8" name="Text Box 38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39" name="Text Box 38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0" name="Text Box 38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1" name="Text Box 38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2" name="Text Box 38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3" name="Text Box 38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4" name="Text Box 38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5" name="Text Box 38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6" name="Text Box 38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7" name="Text Box 38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8" name="Text Box 38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49" name="Text Box 38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0" name="Text Box 38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1" name="Text Box 38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2" name="Text Box 38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3" name="Text Box 38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4" name="Text Box 38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5" name="Text Box 38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6" name="Text Box 38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7" name="Text Box 38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8" name="Text Box 38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59" name="Text Box 38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0" name="Text Box 38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1" name="Text Box 38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2" name="Text Box 38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3" name="Text Box 38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4" name="Text Box 38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5" name="Text Box 38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6" name="Text Box 38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7" name="Text Box 38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8" name="Text Box 38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69" name="Text Box 38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0" name="Text Box 38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1" name="Text Box 38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2" name="Text Box 38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3" name="Text Box 38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4" name="Text Box 38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5" name="Text Box 38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6" name="Text Box 38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7" name="Text Box 38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8" name="Text Box 38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79" name="Text Box 38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0" name="Text Box 38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1" name="Text Box 38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2" name="Text Box 38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3" name="Text Box 38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4" name="Text Box 38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5" name="Text Box 38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6" name="Text Box 38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7" name="Text Box 38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8" name="Text Box 38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89" name="Text Box 38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0" name="Text Box 38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1" name="Text Box 38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2" name="Text Box 38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3" name="Text Box 38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4" name="Text Box 38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5" name="Text Box 38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6" name="Text Box 38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7" name="Text Box 38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8" name="Text Box 38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499" name="Text Box 38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0" name="Text Box 39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1" name="Text Box 39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2" name="Text Box 39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3" name="Text Box 39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4" name="Text Box 39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5" name="Text Box 39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6" name="Text Box 39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7" name="Text Box 39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8" name="Text Box 39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09" name="Text Box 39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0" name="Text Box 39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1" name="Text Box 39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2" name="Text Box 39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3" name="Text Box 39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4" name="Text Box 39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5" name="Text Box 39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6" name="Text Box 39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7" name="Text Box 39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8" name="Text Box 39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19" name="Text Box 39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0" name="Text Box 39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1" name="Text Box 39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2" name="Text Box 39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3" name="Text Box 39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4" name="Text Box 39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5" name="Text Box 39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6" name="Text Box 39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7" name="Text Box 39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8" name="Text Box 39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29" name="Text Box 39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0" name="Text Box 39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1" name="Text Box 39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2" name="Text Box 39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3" name="Text Box 39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4" name="Text Box 39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5" name="Text Box 39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6" name="Text Box 39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7" name="Text Box 39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8" name="Text Box 39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39" name="Text Box 39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0" name="Text Box 39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1" name="Text Box 39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2" name="Text Box 39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3" name="Text Box 39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4" name="Text Box 39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5" name="Text Box 39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6" name="Text Box 39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7" name="Text Box 39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8" name="Text Box 39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49" name="Text Box 39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0" name="Text Box 39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1" name="Text Box 39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2" name="Text Box 39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3" name="Text Box 39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4" name="Text Box 39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5" name="Text Box 39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6" name="Text Box 39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7" name="Text Box 39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8" name="Text Box 39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59" name="Text Box 39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0" name="Text Box 39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1" name="Text Box 39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2" name="Text Box 39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3" name="Text Box 39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4" name="Text Box 39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5" name="Text Box 39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6" name="Text Box 39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7" name="Text Box 39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8" name="Text Box 39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69" name="Text Box 39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0" name="Text Box 39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1" name="Text Box 39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2" name="Text Box 39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3" name="Text Box 39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4" name="Text Box 39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5" name="Text Box 39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6" name="Text Box 39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7" name="Text Box 39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8" name="Text Box 39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79" name="Text Box 39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0" name="Text Box 39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1" name="Text Box 39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2" name="Text Box 39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3" name="Text Box 39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4" name="Text Box 39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5" name="Text Box 39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6" name="Text Box 39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7" name="Text Box 39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8" name="Text Box 39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89" name="Text Box 39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0" name="Text Box 39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1" name="Text Box 39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2" name="Text Box 39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3" name="Text Box 39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4" name="Text Box 39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5" name="Text Box 39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6" name="Text Box 39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7" name="Text Box 39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8" name="Text Box 39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599" name="Text Box 39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0" name="Text Box 40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1" name="Text Box 40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2" name="Text Box 40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3" name="Text Box 40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4" name="Text Box 40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5" name="Text Box 40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6" name="Text Box 40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7" name="Text Box 40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8" name="Text Box 40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09" name="Text Box 40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0" name="Text Box 40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1" name="Text Box 40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2" name="Text Box 40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3" name="Text Box 40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4" name="Text Box 40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5" name="Text Box 40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6" name="Text Box 40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7" name="Text Box 40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8" name="Text Box 40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19" name="Text Box 40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0" name="Text Box 40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1" name="Text Box 40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2" name="Text Box 40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3" name="Text Box 40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4" name="Text Box 40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5" name="Text Box 40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6" name="Text Box 40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7" name="Text Box 40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8" name="Text Box 40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29" name="Text Box 40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0" name="Text Box 40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1" name="Text Box 40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2" name="Text Box 40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3" name="Text Box 40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4" name="Text Box 40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5" name="Text Box 40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6" name="Text Box 40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7" name="Text Box 40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8" name="Text Box 40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39" name="Text Box 40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0" name="Text Box 40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1" name="Text Box 40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2" name="Text Box 40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3" name="Text Box 40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4" name="Text Box 40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5" name="Text Box 40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6" name="Text Box 40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7" name="Text Box 40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8" name="Text Box 40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49" name="Text Box 40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0" name="Text Box 40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1" name="Text Box 40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2" name="Text Box 40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3" name="Text Box 40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4" name="Text Box 40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5" name="Text Box 40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6" name="Text Box 40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7" name="Text Box 40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8" name="Text Box 40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59" name="Text Box 40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0" name="Text Box 40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1" name="Text Box 40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2" name="Text Box 40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3" name="Text Box 40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4" name="Text Box 40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5" name="Text Box 40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6" name="Text Box 40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7" name="Text Box 40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8" name="Text Box 40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69" name="Text Box 40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0" name="Text Box 40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1" name="Text Box 40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2" name="Text Box 40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3" name="Text Box 40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4" name="Text Box 40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5" name="Text Box 40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6" name="Text Box 40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7" name="Text Box 40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8" name="Text Box 40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79" name="Text Box 40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0" name="Text Box 40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1" name="Text Box 40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2" name="Text Box 40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3" name="Text Box 40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4" name="Text Box 40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5" name="Text Box 40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6" name="Text Box 40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7" name="Text Box 40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8" name="Text Box 40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89" name="Text Box 40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0" name="Text Box 40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1" name="Text Box 40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2" name="Text Box 40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3" name="Text Box 40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4" name="Text Box 40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5" name="Text Box 40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6" name="Text Box 40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7" name="Text Box 40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8" name="Text Box 40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699" name="Text Box 40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0" name="Text Box 41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1" name="Text Box 41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2" name="Text Box 41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3" name="Text Box 41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4" name="Text Box 41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5" name="Text Box 41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6" name="Text Box 41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7" name="Text Box 41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8" name="Text Box 41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09" name="Text Box 41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0" name="Text Box 41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1" name="Text Box 41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2" name="Text Box 41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3" name="Text Box 41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4" name="Text Box 41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5" name="Text Box 41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6" name="Text Box 41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7" name="Text Box 41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8" name="Text Box 41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19" name="Text Box 41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0" name="Text Box 41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1" name="Text Box 41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2" name="Text Box 41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3" name="Text Box 41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4" name="Text Box 41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5" name="Text Box 41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6" name="Text Box 41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7" name="Text Box 41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8" name="Text Box 41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29" name="Text Box 41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0" name="Text Box 41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1" name="Text Box 41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2" name="Text Box 41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3" name="Text Box 41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4" name="Text Box 41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5" name="Text Box 41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6" name="Text Box 41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7" name="Text Box 41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8" name="Text Box 41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39" name="Text Box 41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0" name="Text Box 41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1" name="Text Box 41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2" name="Text Box 41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3" name="Text Box 41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4" name="Text Box 41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5" name="Text Box 41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6" name="Text Box 41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7" name="Text Box 41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8" name="Text Box 41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49" name="Text Box 41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0" name="Text Box 41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1" name="Text Box 41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2" name="Text Box 41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3" name="Text Box 41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4" name="Text Box 41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5" name="Text Box 41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6" name="Text Box 41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7" name="Text Box 41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8" name="Text Box 41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59" name="Text Box 41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0" name="Text Box 41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1" name="Text Box 41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2" name="Text Box 41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3" name="Text Box 41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4" name="Text Box 41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5" name="Text Box 41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6" name="Text Box 41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7" name="Text Box 41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8" name="Text Box 41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69" name="Text Box 41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0" name="Text Box 41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1" name="Text Box 41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2" name="Text Box 41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3" name="Text Box 41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4" name="Text Box 41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5" name="Text Box 41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6" name="Text Box 41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7" name="Text Box 41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8" name="Text Box 41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79" name="Text Box 41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0" name="Text Box 41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1" name="Text Box 41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2" name="Text Box 41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3" name="Text Box 41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4" name="Text Box 41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5" name="Text Box 41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6" name="Text Box 41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7" name="Text Box 41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8" name="Text Box 41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89" name="Text Box 41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0" name="Text Box 41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1" name="Text Box 41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2" name="Text Box 41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3" name="Text Box 41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4" name="Text Box 41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5" name="Text Box 41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6" name="Text Box 41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7" name="Text Box 41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8" name="Text Box 41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799" name="Text Box 41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0" name="Text Box 42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1" name="Text Box 42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2" name="Text Box 42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3" name="Text Box 42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4" name="Text Box 42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5" name="Text Box 42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6" name="Text Box 42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7" name="Text Box 42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8" name="Text Box 42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09" name="Text Box 42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0" name="Text Box 42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1" name="Text Box 42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2" name="Text Box 42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3" name="Text Box 42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4" name="Text Box 42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5" name="Text Box 42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6" name="Text Box 42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7" name="Text Box 42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8" name="Text Box 42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19" name="Text Box 42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0" name="Text Box 42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1" name="Text Box 42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2" name="Text Box 42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3" name="Text Box 42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4" name="Text Box 42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5" name="Text Box 42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6" name="Text Box 42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7" name="Text Box 42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8" name="Text Box 42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29" name="Text Box 42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0" name="Text Box 42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1" name="Text Box 42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2" name="Text Box 42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3" name="Text Box 42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4" name="Text Box 42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5" name="Text Box 42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6" name="Text Box 42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7" name="Text Box 42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8" name="Text Box 42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39" name="Text Box 42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0" name="Text Box 42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1" name="Text Box 42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2" name="Text Box 42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3" name="Text Box 42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4" name="Text Box 42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5" name="Text Box 42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6" name="Text Box 42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7" name="Text Box 42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8" name="Text Box 42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49" name="Text Box 42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0" name="Text Box 42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1" name="Text Box 42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2" name="Text Box 42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3" name="Text Box 42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4" name="Text Box 42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5" name="Text Box 42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6" name="Text Box 42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7" name="Text Box 42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8" name="Text Box 42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59" name="Text Box 42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0" name="Text Box 42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1" name="Text Box 42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2" name="Text Box 42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3" name="Text Box 42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4" name="Text Box 42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5" name="Text Box 42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6" name="Text Box 42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7" name="Text Box 42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8" name="Text Box 42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69" name="Text Box 42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0" name="Text Box 42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1" name="Text Box 42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2" name="Text Box 42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3" name="Text Box 42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4" name="Text Box 42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5" name="Text Box 42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6" name="Text Box 42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7" name="Text Box 42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8" name="Text Box 42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79" name="Text Box 42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0" name="Text Box 42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1" name="Text Box 42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2" name="Text Box 42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3" name="Text Box 42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4" name="Text Box 42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5" name="Text Box 42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6" name="Text Box 42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7" name="Text Box 42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8" name="Text Box 42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89" name="Text Box 42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0" name="Text Box 42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1" name="Text Box 42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2" name="Text Box 42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3" name="Text Box 42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4" name="Text Box 42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5" name="Text Box 42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6" name="Text Box 42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7" name="Text Box 42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8" name="Text Box 42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899" name="Text Box 42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0" name="Text Box 43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1" name="Text Box 43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2" name="Text Box 43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3" name="Text Box 43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4" name="Text Box 43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5" name="Text Box 43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6" name="Text Box 43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7" name="Text Box 43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8" name="Text Box 43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09" name="Text Box 43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0" name="Text Box 43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1" name="Text Box 43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2" name="Text Box 43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3" name="Text Box 43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4" name="Text Box 43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5" name="Text Box 43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6" name="Text Box 43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7" name="Text Box 43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8" name="Text Box 43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19" name="Text Box 43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0" name="Text Box 43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1" name="Text Box 43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2" name="Text Box 43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3" name="Text Box 43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4" name="Text Box 43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5" name="Text Box 43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6" name="Text Box 43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7" name="Text Box 43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8" name="Text Box 43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29" name="Text Box 43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0" name="Text Box 43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1" name="Text Box 43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2" name="Text Box 43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3" name="Text Box 43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4" name="Text Box 43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5" name="Text Box 43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6" name="Text Box 43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7" name="Text Box 43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8" name="Text Box 43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39" name="Text Box 43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0" name="Text Box 43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1" name="Text Box 43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2" name="Text Box 43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3" name="Text Box 43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4" name="Text Box 43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5" name="Text Box 43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6" name="Text Box 43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7" name="Text Box 43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8" name="Text Box 43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49" name="Text Box 43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0" name="Text Box 43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1" name="Text Box 43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2" name="Text Box 43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3" name="Text Box 43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4" name="Text Box 43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5" name="Text Box 43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6" name="Text Box 43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7" name="Text Box 43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8" name="Text Box 43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59" name="Text Box 43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0" name="Text Box 43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1" name="Text Box 43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2" name="Text Box 43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3" name="Text Box 43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4" name="Text Box 43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5" name="Text Box 43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6" name="Text Box 43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7" name="Text Box 43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8" name="Text Box 43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69" name="Text Box 43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0" name="Text Box 43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1" name="Text Box 43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2" name="Text Box 43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3" name="Text Box 43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4" name="Text Box 43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5" name="Text Box 43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6" name="Text Box 43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7" name="Text Box 43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8" name="Text Box 43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79" name="Text Box 43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0" name="Text Box 43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1" name="Text Box 43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2" name="Text Box 43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3" name="Text Box 43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4" name="Text Box 43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5" name="Text Box 43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6" name="Text Box 43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7" name="Text Box 43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8" name="Text Box 43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89" name="Text Box 43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0" name="Text Box 43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1" name="Text Box 43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2" name="Text Box 43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3" name="Text Box 43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4" name="Text Box 43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5" name="Text Box 43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6" name="Text Box 43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7" name="Text Box 43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8" name="Text Box 43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6999" name="Text Box 43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0" name="Text Box 44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1" name="Text Box 44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2" name="Text Box 44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3" name="Text Box 44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4" name="Text Box 44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5" name="Text Box 44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6" name="Text Box 44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7" name="Text Box 44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8" name="Text Box 44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09" name="Text Box 44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0" name="Text Box 44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1" name="Text Box 44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2" name="Text Box 44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3" name="Text Box 44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4" name="Text Box 44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5" name="Text Box 44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6" name="Text Box 44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7" name="Text Box 44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8" name="Text Box 44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19" name="Text Box 44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0" name="Text Box 44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1" name="Text Box 44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2" name="Text Box 44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3" name="Text Box 44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4" name="Text Box 44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5" name="Text Box 44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6" name="Text Box 44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7" name="Text Box 44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8" name="Text Box 44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29" name="Text Box 44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0" name="Text Box 44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1" name="Text Box 44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2" name="Text Box 44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3" name="Text Box 44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4" name="Text Box 44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5" name="Text Box 44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6" name="Text Box 44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7" name="Text Box 44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8" name="Text Box 44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39" name="Text Box 44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0" name="Text Box 44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1" name="Text Box 44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2" name="Text Box 44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3" name="Text Box 44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4" name="Text Box 44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5" name="Text Box 44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6" name="Text Box 44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7" name="Text Box 44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8" name="Text Box 44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49" name="Text Box 44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0" name="Text Box 44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1" name="Text Box 44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2" name="Text Box 44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3" name="Text Box 44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4" name="Text Box 44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5" name="Text Box 44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6" name="Text Box 44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7" name="Text Box 44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8" name="Text Box 44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59" name="Text Box 44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0" name="Text Box 44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1" name="Text Box 44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2" name="Text Box 44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3" name="Text Box 44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4" name="Text Box 44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5" name="Text Box 44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6" name="Text Box 44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7" name="Text Box 44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8" name="Text Box 44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69" name="Text Box 44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0" name="Text Box 44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1" name="Text Box 44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2" name="Text Box 44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3" name="Text Box 44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4" name="Text Box 44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5" name="Text Box 44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6" name="Text Box 44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7" name="Text Box 44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8" name="Text Box 44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79" name="Text Box 44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0" name="Text Box 44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1" name="Text Box 44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2" name="Text Box 44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3" name="Text Box 44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4" name="Text Box 44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5" name="Text Box 44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6" name="Text Box 44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7" name="Text Box 44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8" name="Text Box 44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89" name="Text Box 44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0" name="Text Box 44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1" name="Text Box 44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2" name="Text Box 44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3" name="Text Box 44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4" name="Text Box 44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5" name="Text Box 44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6" name="Text Box 44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7" name="Text Box 44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8" name="Text Box 44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099" name="Text Box 44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0" name="Text Box 45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1" name="Text Box 45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2" name="Text Box 45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3" name="Text Box 45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4" name="Text Box 45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5" name="Text Box 45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6" name="Text Box 45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7" name="Text Box 45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8" name="Text Box 45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09" name="Text Box 45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0" name="Text Box 45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1" name="Text Box 45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2" name="Text Box 45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3" name="Text Box 45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4" name="Text Box 45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5" name="Text Box 45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6" name="Text Box 45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7" name="Text Box 45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8" name="Text Box 45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19" name="Text Box 45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0" name="Text Box 45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1" name="Text Box 45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2" name="Text Box 45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3" name="Text Box 45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4" name="Text Box 45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5" name="Text Box 45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6" name="Text Box 45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7" name="Text Box 45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8" name="Text Box 45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29" name="Text Box 45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0" name="Text Box 45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1" name="Text Box 45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2" name="Text Box 45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3" name="Text Box 45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4" name="Text Box 45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5" name="Text Box 45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6" name="Text Box 45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7" name="Text Box 45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8" name="Text Box 45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39" name="Text Box 45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0" name="Text Box 45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1" name="Text Box 45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2" name="Text Box 45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3" name="Text Box 45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4" name="Text Box 45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5" name="Text Box 45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6" name="Text Box 45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7" name="Text Box 45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8" name="Text Box 45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49" name="Text Box 45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0" name="Text Box 45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1" name="Text Box 45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2" name="Text Box 45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3" name="Text Box 45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4" name="Text Box 45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5" name="Text Box 45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6" name="Text Box 45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7" name="Text Box 45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8" name="Text Box 45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59" name="Text Box 45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0" name="Text Box 45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1" name="Text Box 45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2" name="Text Box 45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3" name="Text Box 45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4" name="Text Box 45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5" name="Text Box 45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6" name="Text Box 45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7" name="Text Box 45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8" name="Text Box 45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69" name="Text Box 45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0" name="Text Box 45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1" name="Text Box 45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2" name="Text Box 45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3" name="Text Box 45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4" name="Text Box 45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5" name="Text Box 45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6" name="Text Box 45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7" name="Text Box 45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8" name="Text Box 45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79" name="Text Box 45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0" name="Text Box 45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1" name="Text Box 45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2" name="Text Box 45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3" name="Text Box 45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4" name="Text Box 45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5" name="Text Box 45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6" name="Text Box 45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7" name="Text Box 45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8" name="Text Box 45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89" name="Text Box 45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0" name="Text Box 45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1" name="Text Box 45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2" name="Text Box 45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3" name="Text Box 45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4" name="Text Box 45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5" name="Text Box 45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6" name="Text Box 45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7" name="Text Box 45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8" name="Text Box 45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199" name="Text Box 45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0" name="Text Box 46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1" name="Text Box 46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2" name="Text Box 46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3" name="Text Box 46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4" name="Text Box 46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5" name="Text Box 46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6" name="Text Box 46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7" name="Text Box 46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8" name="Text Box 46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09" name="Text Box 46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0" name="Text Box 46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1" name="Text Box 46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2" name="Text Box 46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3" name="Text Box 46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4" name="Text Box 46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5" name="Text Box 46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6" name="Text Box 46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7" name="Text Box 46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8" name="Text Box 46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19" name="Text Box 46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0" name="Text Box 46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1" name="Text Box 46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2" name="Text Box 46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3" name="Text Box 46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4" name="Text Box 46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5" name="Text Box 46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6" name="Text Box 46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7" name="Text Box 46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8" name="Text Box 46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29" name="Text Box 46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0" name="Text Box 46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1" name="Text Box 46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2" name="Text Box 46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3" name="Text Box 46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4" name="Text Box 46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5" name="Text Box 46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6" name="Text Box 46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7" name="Text Box 46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8" name="Text Box 46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39" name="Text Box 46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0" name="Text Box 46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1" name="Text Box 46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2" name="Text Box 46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3" name="Text Box 46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4" name="Text Box 46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5" name="Text Box 46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6" name="Text Box 46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7" name="Text Box 46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8" name="Text Box 46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49" name="Text Box 46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0" name="Text Box 46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1" name="Text Box 46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2" name="Text Box 46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3" name="Text Box 46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4" name="Text Box 46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5" name="Text Box 46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6" name="Text Box 46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7" name="Text Box 46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8" name="Text Box 46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59" name="Text Box 46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0" name="Text Box 46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1" name="Text Box 46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2" name="Text Box 46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3" name="Text Box 46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4" name="Text Box 46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5" name="Text Box 46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6" name="Text Box 46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7" name="Text Box 46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8" name="Text Box 46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69" name="Text Box 46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0" name="Text Box 46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1" name="Text Box 46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2" name="Text Box 46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3" name="Text Box 46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4" name="Text Box 46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5" name="Text Box 46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6" name="Text Box 46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7" name="Text Box 46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8" name="Text Box 46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79" name="Text Box 46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0" name="Text Box 46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1" name="Text Box 46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2" name="Text Box 46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3" name="Text Box 46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4" name="Text Box 46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5" name="Text Box 46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6" name="Text Box 46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7" name="Text Box 46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8" name="Text Box 46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89" name="Text Box 46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0" name="Text Box 46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1" name="Text Box 46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2" name="Text Box 46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3" name="Text Box 46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4" name="Text Box 46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5" name="Text Box 46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6" name="Text Box 46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7" name="Text Box 46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8" name="Text Box 46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299" name="Text Box 46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0" name="Text Box 47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1" name="Text Box 47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2" name="Text Box 47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3" name="Text Box 47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4" name="Text Box 47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5" name="Text Box 47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6" name="Text Box 47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7" name="Text Box 47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8" name="Text Box 47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09" name="Text Box 47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0" name="Text Box 47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1" name="Text Box 47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2" name="Text Box 47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3" name="Text Box 47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4" name="Text Box 47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5" name="Text Box 47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6" name="Text Box 47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7" name="Text Box 47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8" name="Text Box 47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19" name="Text Box 47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0" name="Text Box 47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1" name="Text Box 47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2" name="Text Box 47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3" name="Text Box 47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4" name="Text Box 47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5" name="Text Box 47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6" name="Text Box 47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7" name="Text Box 47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8" name="Text Box 47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29" name="Text Box 47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0" name="Text Box 47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1" name="Text Box 47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2" name="Text Box 47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3" name="Text Box 47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4" name="Text Box 47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5" name="Text Box 47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6" name="Text Box 47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7" name="Text Box 47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8" name="Text Box 47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39" name="Text Box 47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0" name="Text Box 47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1" name="Text Box 47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2" name="Text Box 47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3" name="Text Box 47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4" name="Text Box 47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5" name="Text Box 47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6" name="Text Box 47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7" name="Text Box 47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8" name="Text Box 47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49" name="Text Box 47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0" name="Text Box 47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1" name="Text Box 47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2" name="Text Box 47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3" name="Text Box 47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4" name="Text Box 47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5" name="Text Box 47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6" name="Text Box 47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7" name="Text Box 47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8" name="Text Box 47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59" name="Text Box 47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0" name="Text Box 47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1" name="Text Box 47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2" name="Text Box 47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3" name="Text Box 47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4" name="Text Box 47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5" name="Text Box 47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6" name="Text Box 47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7" name="Text Box 47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8" name="Text Box 47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69" name="Text Box 47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0" name="Text Box 47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1" name="Text Box 47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2" name="Text Box 47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3" name="Text Box 47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4" name="Text Box 47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5" name="Text Box 47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6" name="Text Box 47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7" name="Text Box 47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8" name="Text Box 47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79" name="Text Box 47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0" name="Text Box 47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1" name="Text Box 47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2" name="Text Box 47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3" name="Text Box 47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4" name="Text Box 47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5" name="Text Box 47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6" name="Text Box 47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7" name="Text Box 47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8" name="Text Box 47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89" name="Text Box 47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0" name="Text Box 47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1" name="Text Box 47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2" name="Text Box 47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3" name="Text Box 47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4" name="Text Box 47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5" name="Text Box 47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6" name="Text Box 47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7" name="Text Box 47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8" name="Text Box 47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399" name="Text Box 47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0" name="Text Box 48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1" name="Text Box 48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2" name="Text Box 48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3" name="Text Box 48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4" name="Text Box 48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5" name="Text Box 48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6" name="Text Box 48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7" name="Text Box 48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8" name="Text Box 48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09" name="Text Box 48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0" name="Text Box 48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1" name="Text Box 48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2" name="Text Box 48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3" name="Text Box 48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4" name="Text Box 48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5" name="Text Box 48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6" name="Text Box 48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7" name="Text Box 48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8" name="Text Box 48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19" name="Text Box 48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0" name="Text Box 48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1" name="Text Box 48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2" name="Text Box 48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3" name="Text Box 48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4" name="Text Box 48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5" name="Text Box 48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6" name="Text Box 48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7" name="Text Box 48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8" name="Text Box 48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29" name="Text Box 48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0" name="Text Box 48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1" name="Text Box 48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2" name="Text Box 48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3" name="Text Box 48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4" name="Text Box 48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5" name="Text Box 48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6" name="Text Box 48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7" name="Text Box 48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8" name="Text Box 48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39" name="Text Box 48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0" name="Text Box 48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1" name="Text Box 48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2" name="Text Box 48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3" name="Text Box 48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4" name="Text Box 48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5" name="Text Box 48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6" name="Text Box 48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7" name="Text Box 48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8" name="Text Box 48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49" name="Text Box 48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0" name="Text Box 48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1" name="Text Box 48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2" name="Text Box 48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3" name="Text Box 48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4" name="Text Box 48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5" name="Text Box 48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6" name="Text Box 48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7" name="Text Box 48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8" name="Text Box 48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59" name="Text Box 48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0" name="Text Box 48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1" name="Text Box 48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2" name="Text Box 48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3" name="Text Box 48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4" name="Text Box 48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5" name="Text Box 48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6" name="Text Box 48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7" name="Text Box 48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8" name="Text Box 48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69" name="Text Box 48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0" name="Text Box 48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1" name="Text Box 48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2" name="Text Box 48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3" name="Text Box 48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4" name="Text Box 48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5" name="Text Box 48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6" name="Text Box 48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7" name="Text Box 48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8" name="Text Box 48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79" name="Text Box 48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0" name="Text Box 48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1" name="Text Box 48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2" name="Text Box 48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3" name="Text Box 48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4" name="Text Box 48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5" name="Text Box 48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6" name="Text Box 48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7" name="Text Box 48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8" name="Text Box 48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89" name="Text Box 48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0" name="Text Box 48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1" name="Text Box 48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2" name="Text Box 48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3" name="Text Box 48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4" name="Text Box 48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5" name="Text Box 48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6" name="Text Box 48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7" name="Text Box 48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8" name="Text Box 48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499" name="Text Box 48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0" name="Text Box 49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1" name="Text Box 49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2" name="Text Box 49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3" name="Text Box 49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4" name="Text Box 49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5" name="Text Box 49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6" name="Text Box 49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7" name="Text Box 49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8" name="Text Box 49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09" name="Text Box 49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0" name="Text Box 49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1" name="Text Box 49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2" name="Text Box 49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3" name="Text Box 49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4" name="Text Box 49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5" name="Text Box 49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6" name="Text Box 49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7" name="Text Box 49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8" name="Text Box 49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19" name="Text Box 49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0" name="Text Box 49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1" name="Text Box 49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2" name="Text Box 49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3" name="Text Box 49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4" name="Text Box 49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5" name="Text Box 49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6" name="Text Box 49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7" name="Text Box 49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8" name="Text Box 49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29" name="Text Box 49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0" name="Text Box 49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1" name="Text Box 49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2" name="Text Box 49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3" name="Text Box 49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4" name="Text Box 49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5" name="Text Box 49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6" name="Text Box 49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7" name="Text Box 49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8" name="Text Box 49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39" name="Text Box 49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0" name="Text Box 49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1" name="Text Box 49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2" name="Text Box 49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3" name="Text Box 49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4" name="Text Box 49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5" name="Text Box 49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6" name="Text Box 49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7" name="Text Box 49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8" name="Text Box 49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49" name="Text Box 49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0" name="Text Box 49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1" name="Text Box 49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2" name="Text Box 49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3" name="Text Box 49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4" name="Text Box 49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5" name="Text Box 49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6" name="Text Box 49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7" name="Text Box 49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8" name="Text Box 49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59" name="Text Box 49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0" name="Text Box 49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1" name="Text Box 49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2" name="Text Box 49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3" name="Text Box 49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4" name="Text Box 49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5" name="Text Box 49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6" name="Text Box 49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7" name="Text Box 49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8" name="Text Box 49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69" name="Text Box 49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0" name="Text Box 49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1" name="Text Box 49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2" name="Text Box 49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3" name="Text Box 49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4" name="Text Box 49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5" name="Text Box 49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6" name="Text Box 49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7" name="Text Box 49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8" name="Text Box 49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79" name="Text Box 49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0" name="Text Box 49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1" name="Text Box 49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2" name="Text Box 49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3" name="Text Box 49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4" name="Text Box 49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5" name="Text Box 49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6" name="Text Box 49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7" name="Text Box 49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8" name="Text Box 49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89" name="Text Box 49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0" name="Text Box 49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1" name="Text Box 49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2" name="Text Box 49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3" name="Text Box 49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4" name="Text Box 49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5" name="Text Box 49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6" name="Text Box 49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7" name="Text Box 49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8" name="Text Box 49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599" name="Text Box 49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0" name="Text Box 50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1" name="Text Box 50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2" name="Text Box 50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3" name="Text Box 50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4" name="Text Box 50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5" name="Text Box 50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6" name="Text Box 50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7" name="Text Box 50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8" name="Text Box 50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09" name="Text Box 50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0" name="Text Box 50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1" name="Text Box 50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2" name="Text Box 50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3" name="Text Box 50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4" name="Text Box 50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5" name="Text Box 50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6" name="Text Box 50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7" name="Text Box 50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8" name="Text Box 50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19" name="Text Box 50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0" name="Text Box 50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1" name="Text Box 50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2" name="Text Box 50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3" name="Text Box 50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4" name="Text Box 50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5" name="Text Box 50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6" name="Text Box 50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7" name="Text Box 50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8" name="Text Box 50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29" name="Text Box 50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0" name="Text Box 50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1" name="Text Box 50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2" name="Text Box 50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3" name="Text Box 50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4" name="Text Box 50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5" name="Text Box 50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6" name="Text Box 50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7" name="Text Box 50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8" name="Text Box 50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39" name="Text Box 50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0" name="Text Box 50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1" name="Text Box 50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2" name="Text Box 50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3" name="Text Box 50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4" name="Text Box 50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5" name="Text Box 50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6" name="Text Box 50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7" name="Text Box 50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8" name="Text Box 50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49" name="Text Box 50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0" name="Text Box 50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1" name="Text Box 50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2" name="Text Box 50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3" name="Text Box 50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4" name="Text Box 50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5" name="Text Box 50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6" name="Text Box 50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7" name="Text Box 50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8" name="Text Box 50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59" name="Text Box 50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0" name="Text Box 50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1" name="Text Box 50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2" name="Text Box 50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3" name="Text Box 50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4" name="Text Box 50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5" name="Text Box 50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6" name="Text Box 50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7" name="Text Box 50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8" name="Text Box 50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69" name="Text Box 50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0" name="Text Box 50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1" name="Text Box 50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2" name="Text Box 50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3" name="Text Box 50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4" name="Text Box 50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5" name="Text Box 50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6" name="Text Box 50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7" name="Text Box 50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8" name="Text Box 50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79" name="Text Box 50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0" name="Text Box 50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1" name="Text Box 50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2" name="Text Box 50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3" name="Text Box 50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4" name="Text Box 50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5" name="Text Box 50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6" name="Text Box 50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7" name="Text Box 50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8" name="Text Box 50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89" name="Text Box 50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0" name="Text Box 50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1" name="Text Box 50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2" name="Text Box 50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3" name="Text Box 50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4" name="Text Box 50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5" name="Text Box 50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6" name="Text Box 50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7" name="Text Box 50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8" name="Text Box 50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699" name="Text Box 50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0" name="Text Box 51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1" name="Text Box 51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2" name="Text Box 51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3" name="Text Box 51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4" name="Text Box 51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5" name="Text Box 51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6" name="Text Box 51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7" name="Text Box 51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8" name="Text Box 51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09" name="Text Box 51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0" name="Text Box 51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1" name="Text Box 51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2" name="Text Box 51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3" name="Text Box 51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4" name="Text Box 51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5" name="Text Box 51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6" name="Text Box 51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7" name="Text Box 511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8" name="Text Box 511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19" name="Text Box 511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0" name="Text Box 512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1" name="Text Box 512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2" name="Text Box 512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3" name="Text Box 512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4" name="Text Box 512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5" name="Text Box 512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6" name="Text Box 512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7" name="Text Box 512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8" name="Text Box 512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29" name="Text Box 512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0" name="Text Box 513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1" name="Text Box 513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2" name="Text Box 513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3" name="Text Box 513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4" name="Text Box 513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5" name="Text Box 513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6" name="Text Box 513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7" name="Text Box 513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8" name="Text Box 513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39" name="Text Box 513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0" name="Text Box 514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1" name="Text Box 514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2" name="Text Box 514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3" name="Text Box 514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4" name="Text Box 514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5" name="Text Box 514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6" name="Text Box 514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7" name="Text Box 514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8" name="Text Box 514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49" name="Text Box 514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0" name="Text Box 515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1" name="Text Box 515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2" name="Text Box 515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3" name="Text Box 515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4" name="Text Box 515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5" name="Text Box 515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6" name="Text Box 515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7" name="Text Box 515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8" name="Text Box 515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59" name="Text Box 515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0" name="Text Box 516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1" name="Text Box 516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2" name="Text Box 516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3" name="Text Box 516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4" name="Text Box 516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5" name="Text Box 516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6" name="Text Box 516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7" name="Text Box 516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8" name="Text Box 516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69" name="Text Box 516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0" name="Text Box 517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1" name="Text Box 517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2" name="Text Box 517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3" name="Text Box 517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4" name="Text Box 517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5" name="Text Box 517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6" name="Text Box 517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7" name="Text Box 517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8" name="Text Box 517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79" name="Text Box 517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0" name="Text Box 518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1" name="Text Box 518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2" name="Text Box 518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3" name="Text Box 518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4" name="Text Box 518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5" name="Text Box 518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6" name="Text Box 518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7" name="Text Box 518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8" name="Text Box 518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89" name="Text Box 518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0" name="Text Box 519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1" name="Text Box 519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2" name="Text Box 519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3" name="Text Box 519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4" name="Text Box 519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5" name="Text Box 519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6" name="Text Box 519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7" name="Text Box 519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8" name="Text Box 519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799" name="Text Box 519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0" name="Text Box 520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1" name="Text Box 520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2" name="Text Box 520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3" name="Text Box 520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4" name="Text Box 520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5" name="Text Box 520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6" name="Text Box 520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7" name="Text Box 5207"/>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8" name="Text Box 5208"/>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09" name="Text Box 5209"/>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10" name="Text Box 5210"/>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11" name="Text Box 5211"/>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12" name="Text Box 5212"/>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13" name="Text Box 5213"/>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14" name="Text Box 5214"/>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15" name="Text Box 5215"/>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19048</xdr:rowOff>
    </xdr:to>
    <xdr:sp macro="" textlink="">
      <xdr:nvSpPr>
        <xdr:cNvPr id="7816" name="Text Box 5216"/>
        <xdr:cNvSpPr txBox="1">
          <a:spLocks noChangeArrowheads="1"/>
        </xdr:cNvSpPr>
      </xdr:nvSpPr>
      <xdr:spPr bwMode="auto">
        <a:xfrm>
          <a:off x="4686300" y="102489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17" name="Text Box 542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18" name="Text Box 542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19" name="Text Box 542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0" name="Text Box 543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1" name="Text Box 543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2" name="Text Box 543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3" name="Text Box 543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4" name="Text Box 543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5" name="Text Box 543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6" name="Text Box 543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7" name="Text Box 543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8" name="Text Box 543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29" name="Text Box 543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0" name="Text Box 544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1" name="Text Box 544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2" name="Text Box 544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3" name="Text Box 544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4" name="Text Box 544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5" name="Text Box 544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6" name="Text Box 544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7" name="Text Box 544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8" name="Text Box 544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39" name="Text Box 544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0" name="Text Box 545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1" name="Text Box 545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2" name="Text Box 545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3" name="Text Box 545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4" name="Text Box 545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5" name="Text Box 545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6" name="Text Box 545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7" name="Text Box 545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8" name="Text Box 545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49" name="Text Box 545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0" name="Text Box 546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1" name="Text Box 546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2" name="Text Box 546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3" name="Text Box 546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4" name="Text Box 546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5" name="Text Box 546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6" name="Text Box 546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7" name="Text Box 546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7858" name="Text Box 546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59" name="Text Box 25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0" name="Text Box 25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1" name="Text Box 25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2" name="Text Box 25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3" name="Text Box 25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4" name="Text Box 25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5" name="Text Box 25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6" name="Text Box 25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7" name="Text Box 25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8" name="Text Box 25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69" name="Text Box 25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0" name="Text Box 25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1" name="Text Box 25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2" name="Text Box 25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3" name="Text Box 26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4" name="Text Box 26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5" name="Text Box 26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6" name="Text Box 26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7" name="Text Box 26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8" name="Text Box 26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79" name="Text Box 26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0" name="Text Box 26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1" name="Text Box 26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2" name="Text Box 26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3" name="Text Box 26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4" name="Text Box 26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5" name="Text Box 26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6" name="Text Box 26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7" name="Text Box 26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8" name="Text Box 26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89" name="Text Box 26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0" name="Text Box 26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1" name="Text Box 26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2" name="Text Box 26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3" name="Text Box 26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4" name="Text Box 26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5" name="Text Box 26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6" name="Text Box 26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7" name="Text Box 26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8" name="Text Box 26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899" name="Text Box 26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0" name="Text Box 26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1" name="Text Box 26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2" name="Text Box 26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3" name="Text Box 26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4" name="Text Box 26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5" name="Text Box 26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6" name="Text Box 26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7" name="Text Box 26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8" name="Text Box 26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09" name="Text Box 26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0" name="Text Box 26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1" name="Text Box 26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2" name="Text Box 26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3" name="Text Box 26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4" name="Text Box 26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5" name="Text Box 26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6" name="Text Box 26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7" name="Text Box 26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8" name="Text Box 26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19" name="Text Box 26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0" name="Text Box 26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1" name="Text Box 26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2" name="Text Box 26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3" name="Text Box 26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4" name="Text Box 26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5" name="Text Box 26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6" name="Text Box 26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7" name="Text Box 26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8" name="Text Box 26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29" name="Text Box 26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0" name="Text Box 26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1" name="Text Box 27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2" name="Text Box 27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3" name="Text Box 27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4" name="Text Box 27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5" name="Text Box 27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6" name="Text Box 27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7" name="Text Box 27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8" name="Text Box 27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39" name="Text Box 27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0" name="Text Box 27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1" name="Text Box 27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2" name="Text Box 27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3" name="Text Box 27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4" name="Text Box 27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5" name="Text Box 27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6" name="Text Box 27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7" name="Text Box 27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8" name="Text Box 27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49" name="Text Box 27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0" name="Text Box 27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1" name="Text Box 27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2" name="Text Box 27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3" name="Text Box 27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4" name="Text Box 27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5" name="Text Box 27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6" name="Text Box 27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7" name="Text Box 27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8" name="Text Box 27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59" name="Text Box 27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0" name="Text Box 27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1" name="Text Box 27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2" name="Text Box 27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3" name="Text Box 27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4" name="Text Box 27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5" name="Text Box 27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6" name="Text Box 27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7" name="Text Box 27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8" name="Text Box 27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69" name="Text Box 27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0" name="Text Box 27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1" name="Text Box 27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2" name="Text Box 27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3" name="Text Box 27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4" name="Text Box 27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5" name="Text Box 27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6" name="Text Box 27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7" name="Text Box 27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8" name="Text Box 27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79" name="Text Box 27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0" name="Text Box 27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1" name="Text Box 27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2" name="Text Box 27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3" name="Text Box 27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4" name="Text Box 27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5" name="Text Box 27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6" name="Text Box 27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7" name="Text Box 27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8" name="Text Box 27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89" name="Text Box 27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0" name="Text Box 27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1" name="Text Box 27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2" name="Text Box 27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3" name="Text Box 27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4" name="Text Box 27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5" name="Text Box 27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6" name="Text Box 27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7" name="Text Box 27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8" name="Text Box 27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7999" name="Text Box 27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0" name="Text Box 27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1" name="Text Box 27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2" name="Text Box 27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3" name="Text Box 27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4" name="Text Box 27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5" name="Text Box 27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6" name="Text Box 27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7" name="Text Box 27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8" name="Text Box 27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09" name="Text Box 27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0" name="Text Box 27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1" name="Text Box 27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2" name="Text Box 27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3" name="Text Box 27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4" name="Text Box 27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5" name="Text Box 27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6" name="Text Box 27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7" name="Text Box 27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8" name="Text Box 27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19" name="Text Box 27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0" name="Text Box 27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1" name="Text Box 27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2" name="Text Box 27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3" name="Text Box 27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4" name="Text Box 27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5" name="Text Box 27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6" name="Text Box 27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7" name="Text Box 27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8" name="Text Box 27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29" name="Text Box 27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0" name="Text Box 27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1" name="Text Box 28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2" name="Text Box 28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3" name="Text Box 28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4" name="Text Box 28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5" name="Text Box 28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6" name="Text Box 28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7" name="Text Box 28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8" name="Text Box 28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39" name="Text Box 28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0" name="Text Box 28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1" name="Text Box 28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2" name="Text Box 28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3" name="Text Box 28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4" name="Text Box 28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5" name="Text Box 28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6" name="Text Box 28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7" name="Text Box 28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8" name="Text Box 28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49" name="Text Box 28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0" name="Text Box 28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1" name="Text Box 28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2" name="Text Box 28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3" name="Text Box 28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4" name="Text Box 28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5" name="Text Box 28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6" name="Text Box 28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7" name="Text Box 28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8" name="Text Box 28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59" name="Text Box 28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0" name="Text Box 28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1" name="Text Box 28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2" name="Text Box 28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3" name="Text Box 28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4" name="Text Box 28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5" name="Text Box 28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6" name="Text Box 28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7" name="Text Box 28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8" name="Text Box 28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69" name="Text Box 28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0" name="Text Box 28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1" name="Text Box 28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2" name="Text Box 28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3" name="Text Box 28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4" name="Text Box 28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5" name="Text Box 28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6" name="Text Box 28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7" name="Text Box 28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8" name="Text Box 28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79" name="Text Box 28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0" name="Text Box 28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1" name="Text Box 28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2" name="Text Box 28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3" name="Text Box 28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4" name="Text Box 28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5" name="Text Box 28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6" name="Text Box 28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7" name="Text Box 28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8" name="Text Box 28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89" name="Text Box 28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0" name="Text Box 28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1" name="Text Box 28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2" name="Text Box 28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3" name="Text Box 28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4" name="Text Box 28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5" name="Text Box 28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6" name="Text Box 28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7" name="Text Box 28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8" name="Text Box 28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099" name="Text Box 28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0" name="Text Box 28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1" name="Text Box 28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2" name="Text Box 28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3" name="Text Box 28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4" name="Text Box 28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5" name="Text Box 28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6" name="Text Box 28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7" name="Text Box 28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8" name="Text Box 28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09" name="Text Box 28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0" name="Text Box 28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1" name="Text Box 28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2" name="Text Box 28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3" name="Text Box 28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4" name="Text Box 28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5" name="Text Box 28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6" name="Text Box 28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7" name="Text Box 28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8" name="Text Box 28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19" name="Text Box 28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0" name="Text Box 28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1" name="Text Box 28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2" name="Text Box 28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3" name="Text Box 28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4" name="Text Box 28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5" name="Text Box 28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6" name="Text Box 28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7" name="Text Box 28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8" name="Text Box 28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29" name="Text Box 28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0" name="Text Box 28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1" name="Text Box 29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2" name="Text Box 29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3" name="Text Box 29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4" name="Text Box 29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5" name="Text Box 29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6" name="Text Box 29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7" name="Text Box 29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8" name="Text Box 29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39" name="Text Box 29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0" name="Text Box 29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1" name="Text Box 29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2" name="Text Box 29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3" name="Text Box 29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4" name="Text Box 29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5" name="Text Box 29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6" name="Text Box 29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7" name="Text Box 29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8" name="Text Box 29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49" name="Text Box 29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0" name="Text Box 29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1" name="Text Box 29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2" name="Text Box 29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3" name="Text Box 29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4" name="Text Box 29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5" name="Text Box 29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6" name="Text Box 29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7" name="Text Box 29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8" name="Text Box 29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59" name="Text Box 29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0" name="Text Box 29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1" name="Text Box 29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2" name="Text Box 29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3" name="Text Box 29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4" name="Text Box 29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5" name="Text Box 29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6" name="Text Box 29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7" name="Text Box 29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8" name="Text Box 29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69" name="Text Box 29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0" name="Text Box 29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1" name="Text Box 29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2" name="Text Box 29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3" name="Text Box 29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4" name="Text Box 29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5" name="Text Box 29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6" name="Text Box 29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7" name="Text Box 29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8" name="Text Box 29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79" name="Text Box 29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0" name="Text Box 29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1" name="Text Box 29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2" name="Text Box 29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3" name="Text Box 29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4" name="Text Box 29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5" name="Text Box 29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6" name="Text Box 29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7" name="Text Box 29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8" name="Text Box 29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89" name="Text Box 29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0" name="Text Box 29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1" name="Text Box 29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2" name="Text Box 29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3" name="Text Box 29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4" name="Text Box 29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5" name="Text Box 29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6" name="Text Box 29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7" name="Text Box 29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8" name="Text Box 29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199" name="Text Box 29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0" name="Text Box 29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1" name="Text Box 29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2" name="Text Box 29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3" name="Text Box 29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4" name="Text Box 29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5" name="Text Box 29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6" name="Text Box 29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7" name="Text Box 29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8" name="Text Box 29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09" name="Text Box 29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0" name="Text Box 29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1" name="Text Box 29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2" name="Text Box 29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3" name="Text Box 29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4" name="Text Box 29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5" name="Text Box 29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6" name="Text Box 29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7" name="Text Box 29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8" name="Text Box 29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19" name="Text Box 29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0" name="Text Box 29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1" name="Text Box 29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2" name="Text Box 29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3" name="Text Box 29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4" name="Text Box 29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5" name="Text Box 29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6" name="Text Box 29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7" name="Text Box 29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8" name="Text Box 29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29" name="Text Box 29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0" name="Text Box 29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1" name="Text Box 30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2" name="Text Box 30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3" name="Text Box 30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4" name="Text Box 30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5" name="Text Box 30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6" name="Text Box 30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7" name="Text Box 30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8" name="Text Box 30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39" name="Text Box 30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0" name="Text Box 30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1" name="Text Box 30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2" name="Text Box 30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3" name="Text Box 30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4" name="Text Box 30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5" name="Text Box 30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6" name="Text Box 30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7" name="Text Box 30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8" name="Text Box 30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49" name="Text Box 30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0" name="Text Box 30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1" name="Text Box 30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2" name="Text Box 30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3" name="Text Box 30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4" name="Text Box 30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5" name="Text Box 30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6" name="Text Box 30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7" name="Text Box 30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8" name="Text Box 30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59" name="Text Box 30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0" name="Text Box 30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1" name="Text Box 30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2" name="Text Box 30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3" name="Text Box 30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4" name="Text Box 30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5" name="Text Box 30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6" name="Text Box 30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7" name="Text Box 30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8" name="Text Box 30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69" name="Text Box 30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0" name="Text Box 30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1" name="Text Box 30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2" name="Text Box 30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3" name="Text Box 30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4" name="Text Box 30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5" name="Text Box 30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6" name="Text Box 30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7" name="Text Box 30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8" name="Text Box 30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79" name="Text Box 30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0" name="Text Box 30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1" name="Text Box 30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2" name="Text Box 30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3" name="Text Box 30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4" name="Text Box 30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5" name="Text Box 30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6" name="Text Box 30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7" name="Text Box 30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8" name="Text Box 30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89" name="Text Box 30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0" name="Text Box 30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1" name="Text Box 30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2" name="Text Box 30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3" name="Text Box 30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4" name="Text Box 30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5" name="Text Box 30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6" name="Text Box 30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7" name="Text Box 30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8" name="Text Box 30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299" name="Text Box 30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0" name="Text Box 30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1" name="Text Box 30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2" name="Text Box 30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3" name="Text Box 30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4" name="Text Box 30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5" name="Text Box 30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6" name="Text Box 30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7" name="Text Box 30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8" name="Text Box 30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09" name="Text Box 30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0" name="Text Box 30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1" name="Text Box 30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2" name="Text Box 30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3" name="Text Box 30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4" name="Text Box 30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5" name="Text Box 30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6" name="Text Box 30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7" name="Text Box 30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8" name="Text Box 30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19" name="Text Box 30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0" name="Text Box 30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1" name="Text Box 30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2" name="Text Box 30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3" name="Text Box 30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4" name="Text Box 30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5" name="Text Box 30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6" name="Text Box 30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7" name="Text Box 30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8" name="Text Box 30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29" name="Text Box 30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0" name="Text Box 30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1" name="Text Box 31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2" name="Text Box 31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3" name="Text Box 31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4" name="Text Box 31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5" name="Text Box 31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6" name="Text Box 31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7" name="Text Box 31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8" name="Text Box 31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39" name="Text Box 31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0" name="Text Box 31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1" name="Text Box 31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2" name="Text Box 31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3" name="Text Box 31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4" name="Text Box 31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5" name="Text Box 31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6" name="Text Box 31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7" name="Text Box 31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8" name="Text Box 31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49" name="Text Box 31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0" name="Text Box 31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1" name="Text Box 31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2" name="Text Box 31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3" name="Text Box 31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4" name="Text Box 31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5" name="Text Box 31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6" name="Text Box 31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7" name="Text Box 31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8" name="Text Box 31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59" name="Text Box 31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0" name="Text Box 31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1" name="Text Box 31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2" name="Text Box 31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3" name="Text Box 31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4" name="Text Box 31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5" name="Text Box 31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6" name="Text Box 31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7" name="Text Box 31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8" name="Text Box 31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69" name="Text Box 31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0" name="Text Box 31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1" name="Text Box 31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2" name="Text Box 31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3" name="Text Box 31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4" name="Text Box 31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5" name="Text Box 31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6" name="Text Box 31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7" name="Text Box 31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8" name="Text Box 31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79" name="Text Box 31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0" name="Text Box 31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1" name="Text Box 31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2" name="Text Box 31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3" name="Text Box 31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4" name="Text Box 31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5" name="Text Box 31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6" name="Text Box 31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7" name="Text Box 31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8" name="Text Box 31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89" name="Text Box 31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0" name="Text Box 31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1" name="Text Box 31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2" name="Text Box 31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3" name="Text Box 31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4" name="Text Box 31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5" name="Text Box 31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6" name="Text Box 31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7" name="Text Box 31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8" name="Text Box 31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399" name="Text Box 31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0" name="Text Box 31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1" name="Text Box 31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2" name="Text Box 31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3" name="Text Box 31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4" name="Text Box 31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5" name="Text Box 31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6" name="Text Box 31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7" name="Text Box 31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8" name="Text Box 31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09" name="Text Box 31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0" name="Text Box 31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1" name="Text Box 31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2" name="Text Box 31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3" name="Text Box 31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4" name="Text Box 31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5" name="Text Box 31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6" name="Text Box 31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7" name="Text Box 31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8" name="Text Box 31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19" name="Text Box 31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0" name="Text Box 31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1" name="Text Box 31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2" name="Text Box 31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3" name="Text Box 31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4" name="Text Box 31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5" name="Text Box 31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6" name="Text Box 31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7" name="Text Box 31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8" name="Text Box 31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29" name="Text Box 31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0" name="Text Box 31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1" name="Text Box 32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2" name="Text Box 32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3" name="Text Box 32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4" name="Text Box 32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5" name="Text Box 32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6" name="Text Box 32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7" name="Text Box 32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8" name="Text Box 32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39" name="Text Box 32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0" name="Text Box 32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1" name="Text Box 32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2" name="Text Box 32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3" name="Text Box 32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4" name="Text Box 32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5" name="Text Box 32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6" name="Text Box 32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7" name="Text Box 32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8" name="Text Box 32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49" name="Text Box 32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0" name="Text Box 32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1" name="Text Box 32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2" name="Text Box 32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3" name="Text Box 32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4" name="Text Box 32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5" name="Text Box 32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6" name="Text Box 32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7" name="Text Box 32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8" name="Text Box 32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59" name="Text Box 32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0" name="Text Box 32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1" name="Text Box 32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2" name="Text Box 32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3" name="Text Box 32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4" name="Text Box 32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5" name="Text Box 32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6" name="Text Box 32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7" name="Text Box 32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8" name="Text Box 32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69" name="Text Box 32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0" name="Text Box 32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1" name="Text Box 32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2" name="Text Box 32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3" name="Text Box 32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4" name="Text Box 32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5" name="Text Box 32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6" name="Text Box 32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7" name="Text Box 32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8" name="Text Box 32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79" name="Text Box 32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0" name="Text Box 32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1" name="Text Box 32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2" name="Text Box 32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3" name="Text Box 32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4" name="Text Box 32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5" name="Text Box 32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6" name="Text Box 32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7" name="Text Box 32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8" name="Text Box 32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89" name="Text Box 32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0" name="Text Box 32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1" name="Text Box 32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2" name="Text Box 32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3" name="Text Box 32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4" name="Text Box 32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5" name="Text Box 32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6" name="Text Box 32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7" name="Text Box 32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8" name="Text Box 32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499" name="Text Box 32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0" name="Text Box 32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1" name="Text Box 32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2" name="Text Box 32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3" name="Text Box 32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4" name="Text Box 32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5" name="Text Box 32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6" name="Text Box 32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7" name="Text Box 32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8" name="Text Box 32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09" name="Text Box 32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0" name="Text Box 32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1" name="Text Box 32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2" name="Text Box 32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3" name="Text Box 32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4" name="Text Box 32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5" name="Text Box 32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6" name="Text Box 32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7" name="Text Box 32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8" name="Text Box 32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19" name="Text Box 32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0" name="Text Box 32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1" name="Text Box 32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2" name="Text Box 32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3" name="Text Box 32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4" name="Text Box 32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5" name="Text Box 32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6" name="Text Box 32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7" name="Text Box 32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8" name="Text Box 32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29" name="Text Box 32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0" name="Text Box 32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1" name="Text Box 33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2" name="Text Box 33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3" name="Text Box 33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4" name="Text Box 33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5" name="Text Box 33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6" name="Text Box 33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7" name="Text Box 33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8" name="Text Box 33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39" name="Text Box 33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0" name="Text Box 33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1" name="Text Box 33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2" name="Text Box 33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3" name="Text Box 33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4" name="Text Box 33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5" name="Text Box 33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6" name="Text Box 33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7" name="Text Box 33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8" name="Text Box 33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49" name="Text Box 33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0" name="Text Box 33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1" name="Text Box 33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2" name="Text Box 33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3" name="Text Box 33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4" name="Text Box 33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5" name="Text Box 33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6" name="Text Box 33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7" name="Text Box 33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8" name="Text Box 33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59" name="Text Box 33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0" name="Text Box 33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1" name="Text Box 33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2" name="Text Box 33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3" name="Text Box 33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4" name="Text Box 33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5" name="Text Box 33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6" name="Text Box 33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7" name="Text Box 33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8" name="Text Box 33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69" name="Text Box 33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0" name="Text Box 33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1" name="Text Box 33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2" name="Text Box 33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3" name="Text Box 33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4" name="Text Box 33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5" name="Text Box 33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6" name="Text Box 33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7" name="Text Box 33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8" name="Text Box 33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79" name="Text Box 33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0" name="Text Box 33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1" name="Text Box 33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2" name="Text Box 33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3" name="Text Box 33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4" name="Text Box 33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5" name="Text Box 33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6" name="Text Box 33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7" name="Text Box 33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8" name="Text Box 33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89" name="Text Box 33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0" name="Text Box 33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1" name="Text Box 33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2" name="Text Box 33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3" name="Text Box 33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4" name="Text Box 33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5" name="Text Box 33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6" name="Text Box 33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7" name="Text Box 33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8" name="Text Box 33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599" name="Text Box 33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0" name="Text Box 33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1" name="Text Box 33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2" name="Text Box 33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3" name="Text Box 33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4" name="Text Box 33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5" name="Text Box 33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6" name="Text Box 33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7" name="Text Box 33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8" name="Text Box 33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09" name="Text Box 33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0" name="Text Box 33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1" name="Text Box 33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2" name="Text Box 33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3" name="Text Box 33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4" name="Text Box 33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5" name="Text Box 33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6" name="Text Box 33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7" name="Text Box 33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8" name="Text Box 33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19" name="Text Box 33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0" name="Text Box 33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1" name="Text Box 33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2" name="Text Box 33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3" name="Text Box 33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4" name="Text Box 33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5" name="Text Box 33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6" name="Text Box 33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7" name="Text Box 33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8" name="Text Box 33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29" name="Text Box 33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0" name="Text Box 33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1" name="Text Box 34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2" name="Text Box 34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3" name="Text Box 34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4" name="Text Box 34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5" name="Text Box 34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6" name="Text Box 34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7" name="Text Box 34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8" name="Text Box 34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39" name="Text Box 34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0" name="Text Box 34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1" name="Text Box 34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2" name="Text Box 34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3" name="Text Box 34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4" name="Text Box 34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5" name="Text Box 34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6" name="Text Box 34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7" name="Text Box 34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8" name="Text Box 34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49" name="Text Box 34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0" name="Text Box 34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1" name="Text Box 34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2" name="Text Box 34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3" name="Text Box 34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4" name="Text Box 34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5" name="Text Box 34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6" name="Text Box 34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7" name="Text Box 34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8" name="Text Box 34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59" name="Text Box 34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0" name="Text Box 34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1" name="Text Box 34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2" name="Text Box 34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3" name="Text Box 34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4" name="Text Box 34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5" name="Text Box 34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6" name="Text Box 34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7" name="Text Box 34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8" name="Text Box 34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69" name="Text Box 34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0" name="Text Box 34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1" name="Text Box 34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2" name="Text Box 34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3" name="Text Box 34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4" name="Text Box 34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5" name="Text Box 34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6" name="Text Box 34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7" name="Text Box 34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8" name="Text Box 34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79" name="Text Box 34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0" name="Text Box 34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1" name="Text Box 34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2" name="Text Box 34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3" name="Text Box 34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4" name="Text Box 34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5" name="Text Box 34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6" name="Text Box 34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7" name="Text Box 34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8" name="Text Box 34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89" name="Text Box 34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0" name="Text Box 34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1" name="Text Box 34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2" name="Text Box 34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3" name="Text Box 34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4" name="Text Box 34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5" name="Text Box 34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6" name="Text Box 34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7" name="Text Box 34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8" name="Text Box 34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699" name="Text Box 34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0" name="Text Box 34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1" name="Text Box 34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2" name="Text Box 34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3" name="Text Box 34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4" name="Text Box 34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5" name="Text Box 34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6" name="Text Box 34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7" name="Text Box 34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8" name="Text Box 34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09" name="Text Box 34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0" name="Text Box 34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1" name="Text Box 34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2" name="Text Box 34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3" name="Text Box 34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4" name="Text Box 34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5" name="Text Box 34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6" name="Text Box 34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7" name="Text Box 34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8" name="Text Box 34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19" name="Text Box 34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0" name="Text Box 34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1" name="Text Box 34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2" name="Text Box 34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3" name="Text Box 34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4" name="Text Box 34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5" name="Text Box 34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6" name="Text Box 34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7" name="Text Box 34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8" name="Text Box 34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29" name="Text Box 34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0" name="Text Box 34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1" name="Text Box 35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2" name="Text Box 35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3" name="Text Box 35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4" name="Text Box 35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5" name="Text Box 35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6" name="Text Box 35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7" name="Text Box 35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8" name="Text Box 35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39" name="Text Box 35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0" name="Text Box 35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1" name="Text Box 35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2" name="Text Box 35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3" name="Text Box 35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4" name="Text Box 35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5" name="Text Box 35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6" name="Text Box 35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7" name="Text Box 35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8" name="Text Box 35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49" name="Text Box 35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0" name="Text Box 35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1" name="Text Box 35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2" name="Text Box 35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3" name="Text Box 35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4" name="Text Box 35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5" name="Text Box 35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6" name="Text Box 35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7" name="Text Box 35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8" name="Text Box 35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59" name="Text Box 35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0" name="Text Box 35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1" name="Text Box 35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2" name="Text Box 35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3" name="Text Box 35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4" name="Text Box 35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5" name="Text Box 35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6" name="Text Box 35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7" name="Text Box 35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8" name="Text Box 35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69" name="Text Box 35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0" name="Text Box 35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1" name="Text Box 35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2" name="Text Box 35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3" name="Text Box 35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4" name="Text Box 35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5" name="Text Box 35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6" name="Text Box 35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7" name="Text Box 35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8" name="Text Box 35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79" name="Text Box 35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0" name="Text Box 35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1" name="Text Box 35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2" name="Text Box 35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3" name="Text Box 35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4" name="Text Box 35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5" name="Text Box 35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6" name="Text Box 35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7" name="Text Box 35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8" name="Text Box 35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89" name="Text Box 35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0" name="Text Box 35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1" name="Text Box 35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2" name="Text Box 35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3" name="Text Box 35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4" name="Text Box 35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5" name="Text Box 35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6" name="Text Box 35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7" name="Text Box 35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8" name="Text Box 35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799" name="Text Box 35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0" name="Text Box 35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1" name="Text Box 35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2" name="Text Box 35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3" name="Text Box 35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4" name="Text Box 35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5" name="Text Box 35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6" name="Text Box 35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7" name="Text Box 35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8" name="Text Box 35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09" name="Text Box 35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0" name="Text Box 35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1" name="Text Box 35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2" name="Text Box 35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3" name="Text Box 35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4" name="Text Box 35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5" name="Text Box 35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6" name="Text Box 35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7" name="Text Box 35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8" name="Text Box 35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19" name="Text Box 35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0" name="Text Box 35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1" name="Text Box 35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2" name="Text Box 35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3" name="Text Box 35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4" name="Text Box 35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5" name="Text Box 35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6" name="Text Box 35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7" name="Text Box 35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8" name="Text Box 35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29" name="Text Box 35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0" name="Text Box 35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1" name="Text Box 36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2" name="Text Box 36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3" name="Text Box 36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4" name="Text Box 36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5" name="Text Box 36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6" name="Text Box 36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7" name="Text Box 36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8" name="Text Box 36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39" name="Text Box 36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0" name="Text Box 36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1" name="Text Box 36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2" name="Text Box 36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3" name="Text Box 36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4" name="Text Box 36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5" name="Text Box 36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6" name="Text Box 36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7" name="Text Box 36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8" name="Text Box 36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49" name="Text Box 36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0" name="Text Box 36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1" name="Text Box 36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2" name="Text Box 36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3" name="Text Box 36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4" name="Text Box 36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5" name="Text Box 36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6" name="Text Box 36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7" name="Text Box 36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8" name="Text Box 36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59" name="Text Box 36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0" name="Text Box 36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1" name="Text Box 36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2" name="Text Box 36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3" name="Text Box 36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4" name="Text Box 36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5" name="Text Box 36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6" name="Text Box 36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7" name="Text Box 36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8" name="Text Box 36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69" name="Text Box 36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0" name="Text Box 36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1" name="Text Box 36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2" name="Text Box 36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3" name="Text Box 36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4" name="Text Box 36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5" name="Text Box 36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6" name="Text Box 36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7" name="Text Box 36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8" name="Text Box 36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79" name="Text Box 36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0" name="Text Box 36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1" name="Text Box 36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2" name="Text Box 36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3" name="Text Box 36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4" name="Text Box 36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5" name="Text Box 36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6" name="Text Box 36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7" name="Text Box 36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8" name="Text Box 36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89" name="Text Box 36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0" name="Text Box 36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1" name="Text Box 36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2" name="Text Box 36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3" name="Text Box 36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4" name="Text Box 36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5" name="Text Box 36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6" name="Text Box 36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7" name="Text Box 36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8" name="Text Box 36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899" name="Text Box 36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0" name="Text Box 36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1" name="Text Box 36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2" name="Text Box 36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3" name="Text Box 36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4" name="Text Box 36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5" name="Text Box 36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6" name="Text Box 36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7" name="Text Box 36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8" name="Text Box 36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09" name="Text Box 36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0" name="Text Box 36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1" name="Text Box 36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2" name="Text Box 36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3" name="Text Box 36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4" name="Text Box 36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5" name="Text Box 36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6" name="Text Box 36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7" name="Text Box 36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8" name="Text Box 36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19" name="Text Box 36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0" name="Text Box 36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1" name="Text Box 36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2" name="Text Box 36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3" name="Text Box 36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4" name="Text Box 36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5" name="Text Box 36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6" name="Text Box 36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7" name="Text Box 36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8" name="Text Box 36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29" name="Text Box 36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0" name="Text Box 36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1" name="Text Box 37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2" name="Text Box 37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3" name="Text Box 37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4" name="Text Box 37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5" name="Text Box 37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6" name="Text Box 37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7" name="Text Box 37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8" name="Text Box 37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39" name="Text Box 37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0" name="Text Box 37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1" name="Text Box 37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2" name="Text Box 37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3" name="Text Box 37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4" name="Text Box 37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5" name="Text Box 37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6" name="Text Box 37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7" name="Text Box 37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8" name="Text Box 37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49" name="Text Box 37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0" name="Text Box 37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1" name="Text Box 37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2" name="Text Box 37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3" name="Text Box 37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4" name="Text Box 37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5" name="Text Box 37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6" name="Text Box 37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7" name="Text Box 37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8" name="Text Box 37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59" name="Text Box 37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0" name="Text Box 37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1" name="Text Box 37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2" name="Text Box 37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3" name="Text Box 37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4" name="Text Box 37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5" name="Text Box 37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6" name="Text Box 37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7" name="Text Box 37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8" name="Text Box 37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69" name="Text Box 37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0" name="Text Box 37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1" name="Text Box 37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2" name="Text Box 37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3" name="Text Box 37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4" name="Text Box 37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5" name="Text Box 37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6" name="Text Box 37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7" name="Text Box 37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8" name="Text Box 37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79" name="Text Box 37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0" name="Text Box 37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1" name="Text Box 37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2" name="Text Box 37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3" name="Text Box 37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4" name="Text Box 37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5" name="Text Box 37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6" name="Text Box 37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7" name="Text Box 37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8" name="Text Box 37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89" name="Text Box 37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0" name="Text Box 37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1" name="Text Box 37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2" name="Text Box 37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3" name="Text Box 37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4" name="Text Box 37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5" name="Text Box 37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6" name="Text Box 37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7" name="Text Box 37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8" name="Text Box 37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8999" name="Text Box 37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0" name="Text Box 37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1" name="Text Box 37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2" name="Text Box 37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3" name="Text Box 37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4" name="Text Box 37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5" name="Text Box 37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6" name="Text Box 37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7" name="Text Box 37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8" name="Text Box 37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09" name="Text Box 37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0" name="Text Box 37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1" name="Text Box 37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2" name="Text Box 37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3" name="Text Box 37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4" name="Text Box 37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5" name="Text Box 37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6" name="Text Box 37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7" name="Text Box 37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8" name="Text Box 37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19" name="Text Box 37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0" name="Text Box 37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1" name="Text Box 37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2" name="Text Box 37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3" name="Text Box 37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4" name="Text Box 37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5" name="Text Box 37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6" name="Text Box 37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7" name="Text Box 37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8" name="Text Box 37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29" name="Text Box 37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0" name="Text Box 37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1" name="Text Box 38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2" name="Text Box 38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3" name="Text Box 38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4" name="Text Box 38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5" name="Text Box 38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6" name="Text Box 38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7" name="Text Box 38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8" name="Text Box 38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39" name="Text Box 38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0" name="Text Box 38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1" name="Text Box 38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2" name="Text Box 38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3" name="Text Box 38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4" name="Text Box 38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5" name="Text Box 38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6" name="Text Box 38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7" name="Text Box 38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8" name="Text Box 38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49" name="Text Box 38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0" name="Text Box 38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1" name="Text Box 38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2" name="Text Box 38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3" name="Text Box 38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4" name="Text Box 38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5" name="Text Box 38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6" name="Text Box 38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7" name="Text Box 38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8" name="Text Box 38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59" name="Text Box 38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0" name="Text Box 38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1" name="Text Box 38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2" name="Text Box 38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3" name="Text Box 38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4" name="Text Box 38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5" name="Text Box 38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6" name="Text Box 38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7" name="Text Box 38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8" name="Text Box 38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69" name="Text Box 38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0" name="Text Box 38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1" name="Text Box 38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2" name="Text Box 38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3" name="Text Box 38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4" name="Text Box 38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5" name="Text Box 38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6" name="Text Box 38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7" name="Text Box 38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8" name="Text Box 38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79" name="Text Box 38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0" name="Text Box 38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1" name="Text Box 38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2" name="Text Box 38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3" name="Text Box 38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4" name="Text Box 38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5" name="Text Box 38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6" name="Text Box 38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7" name="Text Box 38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8" name="Text Box 38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89" name="Text Box 38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0" name="Text Box 38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1" name="Text Box 38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2" name="Text Box 38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3" name="Text Box 38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4" name="Text Box 38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5" name="Text Box 38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6" name="Text Box 38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7" name="Text Box 38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8" name="Text Box 38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099" name="Text Box 38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0" name="Text Box 38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1" name="Text Box 38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2" name="Text Box 38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3" name="Text Box 38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4" name="Text Box 38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5" name="Text Box 38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6" name="Text Box 38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7" name="Text Box 38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8" name="Text Box 38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09" name="Text Box 38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0" name="Text Box 38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1" name="Text Box 38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2" name="Text Box 38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3" name="Text Box 38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4" name="Text Box 38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5" name="Text Box 38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6" name="Text Box 38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7" name="Text Box 38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8" name="Text Box 38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19" name="Text Box 38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0" name="Text Box 38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1" name="Text Box 38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2" name="Text Box 38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3" name="Text Box 38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4" name="Text Box 38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5" name="Text Box 38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6" name="Text Box 38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7" name="Text Box 38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8" name="Text Box 38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29" name="Text Box 38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0" name="Text Box 38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1" name="Text Box 39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2" name="Text Box 39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3" name="Text Box 39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4" name="Text Box 39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5" name="Text Box 39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6" name="Text Box 39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7" name="Text Box 39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8" name="Text Box 39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39" name="Text Box 39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0" name="Text Box 39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1" name="Text Box 39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2" name="Text Box 39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3" name="Text Box 39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4" name="Text Box 39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5" name="Text Box 39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6" name="Text Box 39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7" name="Text Box 39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8" name="Text Box 39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49" name="Text Box 39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0" name="Text Box 39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1" name="Text Box 39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2" name="Text Box 39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3" name="Text Box 39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4" name="Text Box 39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5" name="Text Box 39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6" name="Text Box 39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7" name="Text Box 39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8" name="Text Box 39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59" name="Text Box 39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0" name="Text Box 39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1" name="Text Box 39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2" name="Text Box 39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3" name="Text Box 39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4" name="Text Box 39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5" name="Text Box 39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6" name="Text Box 39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7" name="Text Box 39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8" name="Text Box 39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69" name="Text Box 39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0" name="Text Box 39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1" name="Text Box 39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2" name="Text Box 39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3" name="Text Box 39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4" name="Text Box 39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5" name="Text Box 39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6" name="Text Box 39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7" name="Text Box 39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8" name="Text Box 39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79" name="Text Box 39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0" name="Text Box 39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1" name="Text Box 39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2" name="Text Box 39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3" name="Text Box 39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4" name="Text Box 39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5" name="Text Box 39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6" name="Text Box 39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7" name="Text Box 39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8" name="Text Box 39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89" name="Text Box 39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0" name="Text Box 39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1" name="Text Box 39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2" name="Text Box 39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3" name="Text Box 39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4" name="Text Box 39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5" name="Text Box 39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6" name="Text Box 39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7" name="Text Box 39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8" name="Text Box 39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199" name="Text Box 39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0" name="Text Box 39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1" name="Text Box 39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2" name="Text Box 39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3" name="Text Box 39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4" name="Text Box 39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5" name="Text Box 39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6" name="Text Box 39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7" name="Text Box 39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8" name="Text Box 39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09" name="Text Box 39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0" name="Text Box 39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1" name="Text Box 39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2" name="Text Box 39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3" name="Text Box 39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4" name="Text Box 39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5" name="Text Box 39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6" name="Text Box 39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7" name="Text Box 39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8" name="Text Box 39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19" name="Text Box 39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0" name="Text Box 39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1" name="Text Box 39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2" name="Text Box 39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3" name="Text Box 39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4" name="Text Box 39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5" name="Text Box 39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6" name="Text Box 39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7" name="Text Box 39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8" name="Text Box 39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29" name="Text Box 39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0" name="Text Box 39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1" name="Text Box 40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2" name="Text Box 40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3" name="Text Box 40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4" name="Text Box 40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5" name="Text Box 40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6" name="Text Box 40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7" name="Text Box 40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8" name="Text Box 40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39" name="Text Box 40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0" name="Text Box 40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1" name="Text Box 40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2" name="Text Box 40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3" name="Text Box 40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4" name="Text Box 40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5" name="Text Box 40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6" name="Text Box 40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7" name="Text Box 40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8" name="Text Box 40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49" name="Text Box 40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0" name="Text Box 40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1" name="Text Box 40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2" name="Text Box 40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3" name="Text Box 40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4" name="Text Box 40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5" name="Text Box 40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6" name="Text Box 40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7" name="Text Box 40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8" name="Text Box 40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59" name="Text Box 40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0" name="Text Box 40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1" name="Text Box 40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2" name="Text Box 40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3" name="Text Box 40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4" name="Text Box 40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5" name="Text Box 40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6" name="Text Box 40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7" name="Text Box 40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8" name="Text Box 40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69" name="Text Box 40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0" name="Text Box 40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1" name="Text Box 40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2" name="Text Box 40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3" name="Text Box 40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4" name="Text Box 40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5" name="Text Box 40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6" name="Text Box 40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7" name="Text Box 40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8" name="Text Box 40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79" name="Text Box 40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0" name="Text Box 40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1" name="Text Box 40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2" name="Text Box 40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3" name="Text Box 40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4" name="Text Box 40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5" name="Text Box 40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6" name="Text Box 40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7" name="Text Box 40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8" name="Text Box 40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89" name="Text Box 40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0" name="Text Box 40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1" name="Text Box 40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2" name="Text Box 40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3" name="Text Box 40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4" name="Text Box 40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5" name="Text Box 40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6" name="Text Box 40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7" name="Text Box 40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8" name="Text Box 40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299" name="Text Box 40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0" name="Text Box 40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1" name="Text Box 40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2" name="Text Box 40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3" name="Text Box 40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4" name="Text Box 40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5" name="Text Box 40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6" name="Text Box 40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7" name="Text Box 40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8" name="Text Box 40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09" name="Text Box 40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0" name="Text Box 40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1" name="Text Box 40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2" name="Text Box 40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3" name="Text Box 40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4" name="Text Box 40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5" name="Text Box 40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6" name="Text Box 40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7" name="Text Box 40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8" name="Text Box 40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19" name="Text Box 40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0" name="Text Box 40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1" name="Text Box 40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2" name="Text Box 40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3" name="Text Box 40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4" name="Text Box 40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5" name="Text Box 40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6" name="Text Box 40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7" name="Text Box 40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8" name="Text Box 40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29" name="Text Box 40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0" name="Text Box 40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1" name="Text Box 41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2" name="Text Box 41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3" name="Text Box 41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4" name="Text Box 41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5" name="Text Box 41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6" name="Text Box 41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7" name="Text Box 41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8" name="Text Box 41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39" name="Text Box 41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0" name="Text Box 41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1" name="Text Box 41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2" name="Text Box 41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3" name="Text Box 41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4" name="Text Box 41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5" name="Text Box 41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6" name="Text Box 41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7" name="Text Box 41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8" name="Text Box 41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49" name="Text Box 41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0" name="Text Box 41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1" name="Text Box 41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2" name="Text Box 41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3" name="Text Box 41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4" name="Text Box 41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5" name="Text Box 41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6" name="Text Box 41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7" name="Text Box 41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8" name="Text Box 41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59" name="Text Box 41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0" name="Text Box 41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1" name="Text Box 41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2" name="Text Box 41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3" name="Text Box 41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4" name="Text Box 41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5" name="Text Box 41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6" name="Text Box 41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7" name="Text Box 41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8" name="Text Box 41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69" name="Text Box 41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0" name="Text Box 41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1" name="Text Box 41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2" name="Text Box 41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3" name="Text Box 41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4" name="Text Box 41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5" name="Text Box 41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6" name="Text Box 41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7" name="Text Box 41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8" name="Text Box 41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79" name="Text Box 41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0" name="Text Box 41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1" name="Text Box 41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2" name="Text Box 41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3" name="Text Box 41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4" name="Text Box 41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5" name="Text Box 41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6" name="Text Box 41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7" name="Text Box 41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8" name="Text Box 41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89" name="Text Box 41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0" name="Text Box 41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1" name="Text Box 41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2" name="Text Box 41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3" name="Text Box 41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4" name="Text Box 41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5" name="Text Box 41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6" name="Text Box 41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7" name="Text Box 41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8" name="Text Box 41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399" name="Text Box 41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0" name="Text Box 41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1" name="Text Box 41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2" name="Text Box 41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3" name="Text Box 41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4" name="Text Box 41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5" name="Text Box 41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6" name="Text Box 41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7" name="Text Box 41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8" name="Text Box 41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09" name="Text Box 41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0" name="Text Box 41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1" name="Text Box 41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2" name="Text Box 41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3" name="Text Box 41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4" name="Text Box 41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5" name="Text Box 41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6" name="Text Box 41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7" name="Text Box 41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8" name="Text Box 41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19" name="Text Box 41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0" name="Text Box 41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1" name="Text Box 41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2" name="Text Box 41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3" name="Text Box 41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4" name="Text Box 41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5" name="Text Box 41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6" name="Text Box 41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7" name="Text Box 41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8" name="Text Box 41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29" name="Text Box 41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0" name="Text Box 41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1" name="Text Box 42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2" name="Text Box 42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3" name="Text Box 42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4" name="Text Box 42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5" name="Text Box 42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6" name="Text Box 42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7" name="Text Box 42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8" name="Text Box 42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39" name="Text Box 42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0" name="Text Box 42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1" name="Text Box 42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2" name="Text Box 42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3" name="Text Box 42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4" name="Text Box 42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5" name="Text Box 42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6" name="Text Box 42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7" name="Text Box 42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8" name="Text Box 42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49" name="Text Box 42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0" name="Text Box 42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1" name="Text Box 42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2" name="Text Box 42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3" name="Text Box 42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4" name="Text Box 42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5" name="Text Box 42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6" name="Text Box 42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7" name="Text Box 42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8" name="Text Box 42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59" name="Text Box 42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0" name="Text Box 42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1" name="Text Box 42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2" name="Text Box 42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3" name="Text Box 42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4" name="Text Box 42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5" name="Text Box 42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6" name="Text Box 42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7" name="Text Box 42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8" name="Text Box 42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69" name="Text Box 42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0" name="Text Box 42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1" name="Text Box 42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2" name="Text Box 42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3" name="Text Box 42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4" name="Text Box 42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5" name="Text Box 42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6" name="Text Box 42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7" name="Text Box 42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8" name="Text Box 42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79" name="Text Box 42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0" name="Text Box 42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1" name="Text Box 42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2" name="Text Box 42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3" name="Text Box 42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4" name="Text Box 42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5" name="Text Box 42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6" name="Text Box 42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7" name="Text Box 42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8" name="Text Box 42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89" name="Text Box 42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0" name="Text Box 42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1" name="Text Box 42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2" name="Text Box 42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3" name="Text Box 42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4" name="Text Box 42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5" name="Text Box 42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6" name="Text Box 42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7" name="Text Box 42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8" name="Text Box 42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499" name="Text Box 42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0" name="Text Box 42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1" name="Text Box 42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2" name="Text Box 42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3" name="Text Box 42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4" name="Text Box 42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5" name="Text Box 42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6" name="Text Box 42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7" name="Text Box 42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8" name="Text Box 42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09" name="Text Box 42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0" name="Text Box 42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1" name="Text Box 42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2" name="Text Box 42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3" name="Text Box 42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4" name="Text Box 42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5" name="Text Box 42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6" name="Text Box 42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7" name="Text Box 42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8" name="Text Box 42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19" name="Text Box 42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0" name="Text Box 42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1" name="Text Box 42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2" name="Text Box 42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3" name="Text Box 42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4" name="Text Box 42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5" name="Text Box 42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6" name="Text Box 42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7" name="Text Box 42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8" name="Text Box 42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29" name="Text Box 42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0" name="Text Box 42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1" name="Text Box 43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2" name="Text Box 43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3" name="Text Box 43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4" name="Text Box 43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5" name="Text Box 43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6" name="Text Box 43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7" name="Text Box 43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8" name="Text Box 43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39" name="Text Box 43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0" name="Text Box 43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1" name="Text Box 43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2" name="Text Box 43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3" name="Text Box 43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4" name="Text Box 43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5" name="Text Box 43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6" name="Text Box 43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7" name="Text Box 43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8" name="Text Box 43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49" name="Text Box 43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0" name="Text Box 43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1" name="Text Box 43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2" name="Text Box 43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3" name="Text Box 43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4" name="Text Box 43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5" name="Text Box 43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6" name="Text Box 43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7" name="Text Box 43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8" name="Text Box 43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59" name="Text Box 43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0" name="Text Box 43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1" name="Text Box 43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2" name="Text Box 43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3" name="Text Box 43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4" name="Text Box 43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5" name="Text Box 43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6" name="Text Box 43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7" name="Text Box 43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8" name="Text Box 43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69" name="Text Box 43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0" name="Text Box 43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1" name="Text Box 43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2" name="Text Box 43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3" name="Text Box 43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4" name="Text Box 43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5" name="Text Box 43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6" name="Text Box 43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7" name="Text Box 43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8" name="Text Box 43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79" name="Text Box 43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0" name="Text Box 43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1" name="Text Box 43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2" name="Text Box 43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3" name="Text Box 43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4" name="Text Box 43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5" name="Text Box 43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6" name="Text Box 43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7" name="Text Box 43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8" name="Text Box 43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89" name="Text Box 43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0" name="Text Box 43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1" name="Text Box 43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2" name="Text Box 43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3" name="Text Box 43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4" name="Text Box 43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5" name="Text Box 43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6" name="Text Box 43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7" name="Text Box 43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8" name="Text Box 43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599" name="Text Box 43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0" name="Text Box 43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1" name="Text Box 43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2" name="Text Box 43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3" name="Text Box 43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4" name="Text Box 43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5" name="Text Box 43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6" name="Text Box 43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7" name="Text Box 43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8" name="Text Box 43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09" name="Text Box 43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0" name="Text Box 43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1" name="Text Box 43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2" name="Text Box 43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3" name="Text Box 43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4" name="Text Box 43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5" name="Text Box 43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6" name="Text Box 43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7" name="Text Box 43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8" name="Text Box 43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19" name="Text Box 43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0" name="Text Box 43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1" name="Text Box 43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2" name="Text Box 43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3" name="Text Box 43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4" name="Text Box 43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5" name="Text Box 43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6" name="Text Box 43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7" name="Text Box 43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8" name="Text Box 43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29" name="Text Box 43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0" name="Text Box 43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1" name="Text Box 44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2" name="Text Box 44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3" name="Text Box 44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4" name="Text Box 44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5" name="Text Box 44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6" name="Text Box 44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7" name="Text Box 44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8" name="Text Box 44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39" name="Text Box 44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0" name="Text Box 44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1" name="Text Box 44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2" name="Text Box 44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3" name="Text Box 44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4" name="Text Box 44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5" name="Text Box 44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6" name="Text Box 44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7" name="Text Box 44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8" name="Text Box 44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49" name="Text Box 44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0" name="Text Box 44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1" name="Text Box 44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2" name="Text Box 44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3" name="Text Box 44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4" name="Text Box 44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5" name="Text Box 44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6" name="Text Box 44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7" name="Text Box 44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8" name="Text Box 44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59" name="Text Box 44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0" name="Text Box 44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1" name="Text Box 44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2" name="Text Box 44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3" name="Text Box 44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4" name="Text Box 44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5" name="Text Box 44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6" name="Text Box 44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7" name="Text Box 44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8" name="Text Box 44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69" name="Text Box 44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0" name="Text Box 44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1" name="Text Box 44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2" name="Text Box 44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3" name="Text Box 44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4" name="Text Box 44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5" name="Text Box 44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6" name="Text Box 44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7" name="Text Box 44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8" name="Text Box 44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79" name="Text Box 44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0" name="Text Box 44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1" name="Text Box 44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2" name="Text Box 44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3" name="Text Box 44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4" name="Text Box 44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5" name="Text Box 44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6" name="Text Box 44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7" name="Text Box 44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8" name="Text Box 44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89" name="Text Box 44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0" name="Text Box 44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1" name="Text Box 44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2" name="Text Box 44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3" name="Text Box 44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4" name="Text Box 44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5" name="Text Box 44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6" name="Text Box 44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7" name="Text Box 44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8" name="Text Box 44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699" name="Text Box 44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0" name="Text Box 44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1" name="Text Box 44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2" name="Text Box 44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3" name="Text Box 44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4" name="Text Box 44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5" name="Text Box 44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6" name="Text Box 44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7" name="Text Box 44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8" name="Text Box 44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09" name="Text Box 44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0" name="Text Box 44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1" name="Text Box 44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2" name="Text Box 44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3" name="Text Box 44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4" name="Text Box 44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5" name="Text Box 44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6" name="Text Box 44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7" name="Text Box 44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8" name="Text Box 44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19" name="Text Box 44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0" name="Text Box 44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1" name="Text Box 44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2" name="Text Box 44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3" name="Text Box 44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4" name="Text Box 44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5" name="Text Box 44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6" name="Text Box 44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7" name="Text Box 44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8" name="Text Box 44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29" name="Text Box 44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0" name="Text Box 44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1" name="Text Box 45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2" name="Text Box 45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3" name="Text Box 45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4" name="Text Box 45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5" name="Text Box 45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6" name="Text Box 45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7" name="Text Box 45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8" name="Text Box 45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39" name="Text Box 45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0" name="Text Box 45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1" name="Text Box 45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2" name="Text Box 45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3" name="Text Box 45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4" name="Text Box 45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5" name="Text Box 45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6" name="Text Box 45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7" name="Text Box 45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8" name="Text Box 45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49" name="Text Box 45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0" name="Text Box 45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1" name="Text Box 45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2" name="Text Box 45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3" name="Text Box 45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4" name="Text Box 45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5" name="Text Box 45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6" name="Text Box 45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7" name="Text Box 45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8" name="Text Box 45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59" name="Text Box 45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0" name="Text Box 45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1" name="Text Box 45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2" name="Text Box 45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3" name="Text Box 45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4" name="Text Box 45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5" name="Text Box 45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6" name="Text Box 45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7" name="Text Box 45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8" name="Text Box 45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69" name="Text Box 45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0" name="Text Box 45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1" name="Text Box 45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2" name="Text Box 45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3" name="Text Box 45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4" name="Text Box 45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5" name="Text Box 45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6" name="Text Box 45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7" name="Text Box 45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8" name="Text Box 45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79" name="Text Box 45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0" name="Text Box 45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1" name="Text Box 45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2" name="Text Box 45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3" name="Text Box 45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4" name="Text Box 45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5" name="Text Box 45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6" name="Text Box 45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7" name="Text Box 45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8" name="Text Box 45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89" name="Text Box 45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0" name="Text Box 45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1" name="Text Box 45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2" name="Text Box 45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3" name="Text Box 45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4" name="Text Box 45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5" name="Text Box 45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6" name="Text Box 45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7" name="Text Box 45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8" name="Text Box 45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799" name="Text Box 45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0" name="Text Box 45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1" name="Text Box 45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2" name="Text Box 45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3" name="Text Box 45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4" name="Text Box 45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5" name="Text Box 45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6" name="Text Box 45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7" name="Text Box 45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8" name="Text Box 45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09" name="Text Box 45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0" name="Text Box 45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1" name="Text Box 45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2" name="Text Box 45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3" name="Text Box 45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4" name="Text Box 45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5" name="Text Box 45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6" name="Text Box 45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7" name="Text Box 45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8" name="Text Box 45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19" name="Text Box 45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0" name="Text Box 45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1" name="Text Box 45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2" name="Text Box 45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3" name="Text Box 45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4" name="Text Box 45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5" name="Text Box 45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6" name="Text Box 45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7" name="Text Box 45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8" name="Text Box 45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29" name="Text Box 45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0" name="Text Box 45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1" name="Text Box 46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2" name="Text Box 46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3" name="Text Box 46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4" name="Text Box 46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5" name="Text Box 46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6" name="Text Box 46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7" name="Text Box 46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8" name="Text Box 46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39" name="Text Box 46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0" name="Text Box 46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1" name="Text Box 46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2" name="Text Box 46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3" name="Text Box 46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4" name="Text Box 46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5" name="Text Box 46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6" name="Text Box 46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7" name="Text Box 46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8" name="Text Box 46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49" name="Text Box 46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0" name="Text Box 46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1" name="Text Box 46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2" name="Text Box 46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3" name="Text Box 46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4" name="Text Box 46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5" name="Text Box 46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6" name="Text Box 46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7" name="Text Box 46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8" name="Text Box 46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59" name="Text Box 46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0" name="Text Box 46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1" name="Text Box 46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2" name="Text Box 46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3" name="Text Box 46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4" name="Text Box 46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5" name="Text Box 46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6" name="Text Box 46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7" name="Text Box 46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8" name="Text Box 46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69" name="Text Box 46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0" name="Text Box 46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1" name="Text Box 46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2" name="Text Box 46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3" name="Text Box 46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4" name="Text Box 46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5" name="Text Box 46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6" name="Text Box 46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7" name="Text Box 46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8" name="Text Box 46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79" name="Text Box 46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0" name="Text Box 46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1" name="Text Box 46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2" name="Text Box 46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3" name="Text Box 46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4" name="Text Box 46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5" name="Text Box 46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6" name="Text Box 46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7" name="Text Box 46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8" name="Text Box 46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89" name="Text Box 46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0" name="Text Box 46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1" name="Text Box 46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2" name="Text Box 46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3" name="Text Box 46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4" name="Text Box 46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5" name="Text Box 46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6" name="Text Box 46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7" name="Text Box 46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8" name="Text Box 46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899" name="Text Box 46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0" name="Text Box 46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1" name="Text Box 46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2" name="Text Box 46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3" name="Text Box 46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4" name="Text Box 46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5" name="Text Box 46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6" name="Text Box 46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7" name="Text Box 46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8" name="Text Box 46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09" name="Text Box 46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0" name="Text Box 46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1" name="Text Box 46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2" name="Text Box 46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3" name="Text Box 46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4" name="Text Box 46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5" name="Text Box 46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6" name="Text Box 46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7" name="Text Box 46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8" name="Text Box 46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19" name="Text Box 46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0" name="Text Box 46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1" name="Text Box 46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2" name="Text Box 46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3" name="Text Box 46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4" name="Text Box 46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5" name="Text Box 46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6" name="Text Box 46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7" name="Text Box 46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8" name="Text Box 46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29" name="Text Box 46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0" name="Text Box 46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1" name="Text Box 47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2" name="Text Box 47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3" name="Text Box 47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4" name="Text Box 47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5" name="Text Box 47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6" name="Text Box 47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7" name="Text Box 47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8" name="Text Box 47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39" name="Text Box 47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0" name="Text Box 47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1" name="Text Box 47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2" name="Text Box 47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3" name="Text Box 47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4" name="Text Box 47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5" name="Text Box 47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6" name="Text Box 47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7" name="Text Box 47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8" name="Text Box 47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49" name="Text Box 47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0" name="Text Box 47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1" name="Text Box 47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2" name="Text Box 47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3" name="Text Box 47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4" name="Text Box 47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5" name="Text Box 47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6" name="Text Box 47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7" name="Text Box 47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8" name="Text Box 47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59" name="Text Box 47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0" name="Text Box 47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1" name="Text Box 47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2" name="Text Box 47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3" name="Text Box 47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4" name="Text Box 47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5" name="Text Box 47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6" name="Text Box 47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7" name="Text Box 47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8" name="Text Box 47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69" name="Text Box 47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0" name="Text Box 47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1" name="Text Box 47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2" name="Text Box 47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3" name="Text Box 47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4" name="Text Box 47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5" name="Text Box 47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6" name="Text Box 47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7" name="Text Box 47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8" name="Text Box 47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79" name="Text Box 47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0" name="Text Box 47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1" name="Text Box 47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2" name="Text Box 47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3" name="Text Box 47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4" name="Text Box 47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5" name="Text Box 47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6" name="Text Box 47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7" name="Text Box 47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8" name="Text Box 47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89" name="Text Box 47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0" name="Text Box 47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1" name="Text Box 47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2" name="Text Box 47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3" name="Text Box 47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4" name="Text Box 47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5" name="Text Box 47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6" name="Text Box 47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7" name="Text Box 47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8" name="Text Box 47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9999" name="Text Box 47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0" name="Text Box 47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1" name="Text Box 47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2" name="Text Box 47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3" name="Text Box 47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4" name="Text Box 47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5" name="Text Box 47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6" name="Text Box 47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7" name="Text Box 47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8" name="Text Box 47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09" name="Text Box 47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0" name="Text Box 47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1" name="Text Box 47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2" name="Text Box 47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3" name="Text Box 47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4" name="Text Box 47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5" name="Text Box 47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6" name="Text Box 47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7" name="Text Box 47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8" name="Text Box 47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19" name="Text Box 47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0" name="Text Box 47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1" name="Text Box 47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2" name="Text Box 47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3" name="Text Box 47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4" name="Text Box 47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5" name="Text Box 47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6" name="Text Box 47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7" name="Text Box 47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8" name="Text Box 47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29" name="Text Box 47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0" name="Text Box 47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1" name="Text Box 48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2" name="Text Box 48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3" name="Text Box 48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4" name="Text Box 48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5" name="Text Box 48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6" name="Text Box 48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7" name="Text Box 48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8" name="Text Box 48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39" name="Text Box 48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0" name="Text Box 48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1" name="Text Box 48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2" name="Text Box 48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3" name="Text Box 48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4" name="Text Box 48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5" name="Text Box 48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6" name="Text Box 48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7" name="Text Box 48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8" name="Text Box 48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49" name="Text Box 48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0" name="Text Box 48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1" name="Text Box 48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2" name="Text Box 48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3" name="Text Box 48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4" name="Text Box 48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5" name="Text Box 48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6" name="Text Box 48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7" name="Text Box 48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8" name="Text Box 48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59" name="Text Box 48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0" name="Text Box 48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1" name="Text Box 48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2" name="Text Box 48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3" name="Text Box 48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4" name="Text Box 48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5" name="Text Box 48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6" name="Text Box 48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7" name="Text Box 48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8" name="Text Box 48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69" name="Text Box 48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0" name="Text Box 48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1" name="Text Box 48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2" name="Text Box 48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3" name="Text Box 48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4" name="Text Box 48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5" name="Text Box 48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6" name="Text Box 48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7" name="Text Box 48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8" name="Text Box 48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79" name="Text Box 48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0" name="Text Box 48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1" name="Text Box 48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2" name="Text Box 48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3" name="Text Box 48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4" name="Text Box 48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5" name="Text Box 48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6" name="Text Box 48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7" name="Text Box 48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8" name="Text Box 48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89" name="Text Box 48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0" name="Text Box 48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1" name="Text Box 48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2" name="Text Box 48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3" name="Text Box 48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4" name="Text Box 48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5" name="Text Box 48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6" name="Text Box 48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7" name="Text Box 48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8" name="Text Box 48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099" name="Text Box 48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0" name="Text Box 48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1" name="Text Box 48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2" name="Text Box 48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3" name="Text Box 48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4" name="Text Box 48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5" name="Text Box 48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6" name="Text Box 48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7" name="Text Box 48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8" name="Text Box 48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09" name="Text Box 48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0" name="Text Box 48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1" name="Text Box 48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2" name="Text Box 48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3" name="Text Box 48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4" name="Text Box 48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5" name="Text Box 48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6" name="Text Box 48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7" name="Text Box 48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8" name="Text Box 48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19" name="Text Box 48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0" name="Text Box 48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1" name="Text Box 48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2" name="Text Box 48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3" name="Text Box 48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4" name="Text Box 48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5" name="Text Box 48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6" name="Text Box 48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7" name="Text Box 48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8" name="Text Box 48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29" name="Text Box 48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0" name="Text Box 48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1" name="Text Box 49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2" name="Text Box 49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3" name="Text Box 49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4" name="Text Box 49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5" name="Text Box 49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6" name="Text Box 49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7" name="Text Box 49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8" name="Text Box 49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39" name="Text Box 49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0" name="Text Box 49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1" name="Text Box 49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2" name="Text Box 49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3" name="Text Box 49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4" name="Text Box 49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5" name="Text Box 49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6" name="Text Box 49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7" name="Text Box 49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8" name="Text Box 49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49" name="Text Box 49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0" name="Text Box 49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1" name="Text Box 49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2" name="Text Box 49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3" name="Text Box 49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4" name="Text Box 49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5" name="Text Box 49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6" name="Text Box 49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7" name="Text Box 49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8" name="Text Box 49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59" name="Text Box 49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0" name="Text Box 49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1" name="Text Box 49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2" name="Text Box 49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3" name="Text Box 49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4" name="Text Box 49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5" name="Text Box 49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6" name="Text Box 49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7" name="Text Box 49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8" name="Text Box 49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69" name="Text Box 49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0" name="Text Box 49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1" name="Text Box 49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2" name="Text Box 49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3" name="Text Box 49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4" name="Text Box 49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5" name="Text Box 49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6" name="Text Box 49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7" name="Text Box 49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8" name="Text Box 49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79" name="Text Box 49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0" name="Text Box 49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1" name="Text Box 49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2" name="Text Box 49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3" name="Text Box 49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4" name="Text Box 49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5" name="Text Box 49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6" name="Text Box 49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7" name="Text Box 49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8" name="Text Box 49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89" name="Text Box 49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0" name="Text Box 49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1" name="Text Box 49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2" name="Text Box 49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3" name="Text Box 49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4" name="Text Box 49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5" name="Text Box 49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6" name="Text Box 49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7" name="Text Box 49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8" name="Text Box 49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199" name="Text Box 49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0" name="Text Box 49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1" name="Text Box 49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2" name="Text Box 49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3" name="Text Box 49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4" name="Text Box 49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5" name="Text Box 49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6" name="Text Box 49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7" name="Text Box 49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8" name="Text Box 49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09" name="Text Box 49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0" name="Text Box 49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1" name="Text Box 49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2" name="Text Box 49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3" name="Text Box 49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4" name="Text Box 49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5" name="Text Box 49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6" name="Text Box 49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7" name="Text Box 49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8" name="Text Box 49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19" name="Text Box 49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0" name="Text Box 49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1" name="Text Box 49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2" name="Text Box 49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3" name="Text Box 49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4" name="Text Box 49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5" name="Text Box 49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6" name="Text Box 49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7" name="Text Box 49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8" name="Text Box 49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29" name="Text Box 49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0" name="Text Box 49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1" name="Text Box 50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2" name="Text Box 50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3" name="Text Box 50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4" name="Text Box 50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5" name="Text Box 50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6" name="Text Box 50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7" name="Text Box 50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8" name="Text Box 50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39" name="Text Box 50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0" name="Text Box 50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1" name="Text Box 50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2" name="Text Box 50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3" name="Text Box 50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4" name="Text Box 50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5" name="Text Box 50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6" name="Text Box 50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7" name="Text Box 50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8" name="Text Box 50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49" name="Text Box 50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0" name="Text Box 50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1" name="Text Box 50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2" name="Text Box 50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3" name="Text Box 50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4" name="Text Box 50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5" name="Text Box 50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6" name="Text Box 50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7" name="Text Box 50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8" name="Text Box 50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59" name="Text Box 50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0" name="Text Box 50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1" name="Text Box 50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2" name="Text Box 50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3" name="Text Box 50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4" name="Text Box 50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5" name="Text Box 50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6" name="Text Box 50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7" name="Text Box 50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8" name="Text Box 50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69" name="Text Box 50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0" name="Text Box 50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1" name="Text Box 50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2" name="Text Box 50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3" name="Text Box 50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4" name="Text Box 50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5" name="Text Box 50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6" name="Text Box 50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7" name="Text Box 50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8" name="Text Box 50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79" name="Text Box 50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0" name="Text Box 50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1" name="Text Box 50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2" name="Text Box 50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3" name="Text Box 50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4" name="Text Box 50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5" name="Text Box 50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6" name="Text Box 50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7" name="Text Box 50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8" name="Text Box 50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89" name="Text Box 50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0" name="Text Box 50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1" name="Text Box 50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2" name="Text Box 50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3" name="Text Box 50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4" name="Text Box 50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5" name="Text Box 50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6" name="Text Box 50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7" name="Text Box 50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8" name="Text Box 50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299" name="Text Box 50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0" name="Text Box 50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1" name="Text Box 50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2" name="Text Box 50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3" name="Text Box 50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4" name="Text Box 50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5" name="Text Box 50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6" name="Text Box 50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7" name="Text Box 50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8" name="Text Box 50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09" name="Text Box 50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0" name="Text Box 50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1" name="Text Box 50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2" name="Text Box 50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3" name="Text Box 50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4" name="Text Box 50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5" name="Text Box 50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6" name="Text Box 50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7" name="Text Box 50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8" name="Text Box 50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19" name="Text Box 50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0" name="Text Box 50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1" name="Text Box 50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2" name="Text Box 50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3" name="Text Box 50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4" name="Text Box 50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5" name="Text Box 50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6" name="Text Box 50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7" name="Text Box 50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8" name="Text Box 50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29" name="Text Box 50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0" name="Text Box 50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1" name="Text Box 51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2" name="Text Box 51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3" name="Text Box 51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4" name="Text Box 51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5" name="Text Box 51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6" name="Text Box 51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7" name="Text Box 51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8" name="Text Box 51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39" name="Text Box 51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0" name="Text Box 51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1" name="Text Box 51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2" name="Text Box 51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3" name="Text Box 51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4" name="Text Box 51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5" name="Text Box 51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6" name="Text Box 51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7" name="Text Box 51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8" name="Text Box 51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49" name="Text Box 51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0" name="Text Box 51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1" name="Text Box 51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2" name="Text Box 51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3" name="Text Box 51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4" name="Text Box 51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5" name="Text Box 51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6" name="Text Box 51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7" name="Text Box 51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8" name="Text Box 51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59" name="Text Box 51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0" name="Text Box 51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1" name="Text Box 51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2" name="Text Box 51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3" name="Text Box 51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4" name="Text Box 51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5" name="Text Box 51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6" name="Text Box 51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7" name="Text Box 51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8" name="Text Box 51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69" name="Text Box 51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0" name="Text Box 51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1" name="Text Box 51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2" name="Text Box 51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3" name="Text Box 51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4" name="Text Box 51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5" name="Text Box 51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6" name="Text Box 51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7" name="Text Box 51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8" name="Text Box 51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79" name="Text Box 51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0" name="Text Box 51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1" name="Text Box 51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2" name="Text Box 51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3" name="Text Box 51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4" name="Text Box 51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5" name="Text Box 51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6" name="Text Box 51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7" name="Text Box 51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8" name="Text Box 51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89" name="Text Box 51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0" name="Text Box 51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1" name="Text Box 51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2" name="Text Box 51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3" name="Text Box 51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4" name="Text Box 51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5" name="Text Box 51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6" name="Text Box 51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7" name="Text Box 51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8" name="Text Box 51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399" name="Text Box 51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0" name="Text Box 51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1" name="Text Box 51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2" name="Text Box 51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3" name="Text Box 51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4" name="Text Box 51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5" name="Text Box 51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6" name="Text Box 51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7" name="Text Box 51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8" name="Text Box 51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09" name="Text Box 51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0" name="Text Box 51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1" name="Text Box 51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2" name="Text Box 51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3" name="Text Box 51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4" name="Text Box 51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5" name="Text Box 51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6" name="Text Box 51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7" name="Text Box 51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8" name="Text Box 51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19" name="Text Box 51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0" name="Text Box 51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1" name="Text Box 51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2" name="Text Box 51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3" name="Text Box 51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4" name="Text Box 51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5" name="Text Box 51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6" name="Text Box 51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7" name="Text Box 51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8" name="Text Box 51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29" name="Text Box 51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0" name="Text Box 51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1" name="Text Box 52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2" name="Text Box 52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3" name="Text Box 52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4" name="Text Box 52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5" name="Text Box 52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6" name="Text Box 52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7" name="Text Box 52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8" name="Text Box 52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39" name="Text Box 52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0" name="Text Box 52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1" name="Text Box 52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2" name="Text Box 52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3" name="Text Box 52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4" name="Text Box 52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5" name="Text Box 52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6" name="Text Box 52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7" name="Text Box 52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8" name="Text Box 52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49" name="Text Box 52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0" name="Text Box 52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1" name="Text Box 52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2" name="Text Box 52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3" name="Text Box 52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4" name="Text Box 52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5" name="Text Box 52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6" name="Text Box 52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7" name="Text Box 52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8" name="Text Box 52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59" name="Text Box 52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0" name="Text Box 52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1" name="Text Box 52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2" name="Text Box 52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3" name="Text Box 52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4" name="Text Box 52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5" name="Text Box 52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6" name="Text Box 52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7" name="Text Box 52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8" name="Text Box 52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69" name="Text Box 52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0" name="Text Box 52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1" name="Text Box 52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2" name="Text Box 52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3" name="Text Box 52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4" name="Text Box 52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5" name="Text Box 52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6" name="Text Box 52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7" name="Text Box 52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8" name="Text Box 52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79" name="Text Box 52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0" name="Text Box 52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1" name="Text Box 52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2" name="Text Box 52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3" name="Text Box 52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4" name="Text Box 52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5" name="Text Box 52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6" name="Text Box 52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7" name="Text Box 52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8" name="Text Box 52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89" name="Text Box 52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0" name="Text Box 52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1" name="Text Box 52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2" name="Text Box 52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3" name="Text Box 52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4" name="Text Box 52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5" name="Text Box 52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6" name="Text Box 52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7" name="Text Box 52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8" name="Text Box 52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499" name="Text Box 52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0" name="Text Box 52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1" name="Text Box 52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2" name="Text Box 52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3" name="Text Box 52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4" name="Text Box 52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5" name="Text Box 52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6" name="Text Box 52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7" name="Text Box 52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8" name="Text Box 52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09" name="Text Box 52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0" name="Text Box 52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1" name="Text Box 52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2" name="Text Box 52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3" name="Text Box 52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4" name="Text Box 52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5" name="Text Box 52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6" name="Text Box 52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7" name="Text Box 52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8" name="Text Box 52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19" name="Text Box 52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0" name="Text Box 52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1" name="Text Box 52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2" name="Text Box 52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3" name="Text Box 52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4" name="Text Box 52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5" name="Text Box 52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6" name="Text Box 52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7" name="Text Box 52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8" name="Text Box 52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29" name="Text Box 52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0" name="Text Box 52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1" name="Text Box 53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2" name="Text Box 53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3" name="Text Box 53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4" name="Text Box 53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5" name="Text Box 53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6" name="Text Box 53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7" name="Text Box 53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8" name="Text Box 53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39" name="Text Box 53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0" name="Text Box 53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1" name="Text Box 53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2" name="Text Box 53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3" name="Text Box 53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4" name="Text Box 53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5" name="Text Box 53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6" name="Text Box 53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7" name="Text Box 53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8" name="Text Box 53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49" name="Text Box 53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0" name="Text Box 53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1" name="Text Box 53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2" name="Text Box 53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3" name="Text Box 53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4" name="Text Box 53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5" name="Text Box 53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6" name="Text Box 53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7" name="Text Box 53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8" name="Text Box 53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59" name="Text Box 53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0" name="Text Box 53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1" name="Text Box 53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2" name="Text Box 53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3" name="Text Box 53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4" name="Text Box 53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5" name="Text Box 53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6" name="Text Box 53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7" name="Text Box 53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8" name="Text Box 53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69" name="Text Box 53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0" name="Text Box 53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1" name="Text Box 53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2" name="Text Box 53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3" name="Text Box 53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4" name="Text Box 53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5" name="Text Box 53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6" name="Text Box 53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7" name="Text Box 53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8" name="Text Box 53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79" name="Text Box 53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0" name="Text Box 53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1" name="Text Box 53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2" name="Text Box 53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3" name="Text Box 53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4" name="Text Box 53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5" name="Text Box 53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6" name="Text Box 53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7" name="Text Box 53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8" name="Text Box 53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89" name="Text Box 53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0" name="Text Box 53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1" name="Text Box 53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2" name="Text Box 53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3" name="Text Box 53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4" name="Text Box 53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5" name="Text Box 53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6" name="Text Box 53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7" name="Text Box 53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8" name="Text Box 53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599" name="Text Box 53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0" name="Text Box 53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1" name="Text Box 53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2" name="Text Box 53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3" name="Text Box 53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4" name="Text Box 53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5" name="Text Box 53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6" name="Text Box 53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7" name="Text Box 53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8" name="Text Box 53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09" name="Text Box 53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0" name="Text Box 53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1" name="Text Box 53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2" name="Text Box 53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3" name="Text Box 53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4" name="Text Box 53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5" name="Text Box 53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6" name="Text Box 53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7" name="Text Box 53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8" name="Text Box 53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19" name="Text Box 53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0" name="Text Box 53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1" name="Text Box 53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2" name="Text Box 53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3" name="Text Box 53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4" name="Text Box 53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5" name="Text Box 53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6" name="Text Box 53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7" name="Text Box 53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8" name="Text Box 53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29" name="Text Box 53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0" name="Text Box 53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1" name="Text Box 54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2" name="Text Box 54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3" name="Text Box 54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4" name="Text Box 54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5" name="Text Box 54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6" name="Text Box 54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7" name="Text Box 54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0638" name="Text Box 54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39" name="Text Box 542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0" name="Text Box 542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1" name="Text Box 542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2" name="Text Box 543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3" name="Text Box 543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4" name="Text Box 543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5" name="Text Box 543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6" name="Text Box 543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7" name="Text Box 543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8" name="Text Box 543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49" name="Text Box 543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0" name="Text Box 543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1" name="Text Box 543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2" name="Text Box 544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3" name="Text Box 544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4" name="Text Box 544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5" name="Text Box 544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6" name="Text Box 544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7" name="Text Box 544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8" name="Text Box 544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59" name="Text Box 544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0" name="Text Box 544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1" name="Text Box 544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2" name="Text Box 545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3" name="Text Box 545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4" name="Text Box 545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5" name="Text Box 545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6" name="Text Box 545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7" name="Text Box 545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8" name="Text Box 545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69" name="Text Box 545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0" name="Text Box 545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1" name="Text Box 5459"/>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2" name="Text Box 5460"/>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3" name="Text Box 5461"/>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4" name="Text Box 5462"/>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5" name="Text Box 5463"/>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6" name="Text Box 5464"/>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7" name="Text Box 5465"/>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8" name="Text Box 5466"/>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79" name="Text Box 5467"/>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19049</xdr:rowOff>
    </xdr:to>
    <xdr:sp macro="" textlink="">
      <xdr:nvSpPr>
        <xdr:cNvPr id="10680" name="Text Box 5468"/>
        <xdr:cNvSpPr txBox="1">
          <a:spLocks noChangeArrowheads="1"/>
        </xdr:cNvSpPr>
      </xdr:nvSpPr>
      <xdr:spPr bwMode="auto">
        <a:xfrm>
          <a:off x="4686300" y="9925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599</xdr:row>
      <xdr:rowOff>0</xdr:rowOff>
    </xdr:from>
    <xdr:ext cx="85725" cy="205409"/>
    <xdr:sp macro="" textlink="">
      <xdr:nvSpPr>
        <xdr:cNvPr id="2" name="Text Box 25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 name="Text Box 25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 name="Text Box 25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 name="Text Box 25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 name="Text Box 26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 name="Text Box 26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 name="Text Box 26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 name="Text Box 26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 name="Text Box 26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 name="Text Box 26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 name="Text Box 26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 name="Text Box 26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 name="Text Box 26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 name="Text Box 26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 name="Text Box 26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 name="Text Box 26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 name="Text Box 26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 name="Text Box 26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 name="Text Box 26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 name="Text Box 26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 name="Text Box 26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 name="Text Box 26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 name="Text Box 26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 name="Text Box 26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 name="Text Box 26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 name="Text Box 26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 name="Text Box 26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 name="Text Box 26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 name="Text Box 26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 name="Text Box 26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 name="Text Box 26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 name="Text Box 26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 name="Text Box 26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 name="Text Box 26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 name="Text Box 26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 name="Text Box 26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 name="Text Box 26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 name="Text Box 26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 name="Text Box 26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 name="Text Box 26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 name="Text Box 26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 name="Text Box 26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 name="Text Box 26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 name="Text Box 26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 name="Text Box 26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 name="Text Box 26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 name="Text Box 26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 name="Text Box 26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 name="Text Box 26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 name="Text Box 26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 name="Text Box 26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 name="Text Box 26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 name="Text Box 26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 name="Text Box 26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 name="Text Box 26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 name="Text Box 26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 name="Text Box 26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 name="Text Box 26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 name="Text Box 26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 name="Text Box 26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 name="Text Box 26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 name="Text Box 26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 name="Text Box 27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 name="Text Box 27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 name="Text Box 27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 name="Text Box 27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 name="Text Box 27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 name="Text Box 27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 name="Text Box 27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 name="Text Box 27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 name="Text Box 27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 name="Text Box 27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 name="Text Box 27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 name="Text Box 27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 name="Text Box 27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 name="Text Box 27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 name="Text Box 27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 name="Text Box 27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 name="Text Box 27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 name="Text Box 27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 name="Text Box 27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 name="Text Box 27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 name="Text Box 27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 name="Text Box 27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 name="Text Box 27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 name="Text Box 27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 name="Text Box 27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 name="Text Box 27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 name="Text Box 27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 name="Text Box 27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 name="Text Box 27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 name="Text Box 27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 name="Text Box 27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 name="Text Box 27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 name="Text Box 27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 name="Text Box 27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 name="Text Box 27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 name="Text Box 27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 name="Text Box 27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 name="Text Box 27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 name="Text Box 27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 name="Text Box 27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 name="Text Box 27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 name="Text Box 27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 name="Text Box 27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 name="Text Box 27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 name="Text Box 27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 name="Text Box 27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 name="Text Box 27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 name="Text Box 27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 name="Text Box 27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 name="Text Box 27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 name="Text Box 27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 name="Text Box 27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 name="Text Box 27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 name="Text Box 27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 name="Text Box 27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 name="Text Box 27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 name="Text Box 27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 name="Text Box 27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 name="Text Box 27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 name="Text Box 27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 name="Text Box 27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 name="Text Box 27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 name="Text Box 27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 name="Text Box 27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 name="Text Box 27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 name="Text Box 27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 name="Text Box 27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 name="Text Box 27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 name="Text Box 27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 name="Text Box 27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 name="Text Box 27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 name="Text Box 27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 name="Text Box 27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 name="Text Box 27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 name="Text Box 27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 name="Text Box 27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 name="Text Box 27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 name="Text Box 27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 name="Text Box 27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 name="Text Box 27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 name="Text Box 27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 name="Text Box 27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 name="Text Box 27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 name="Text Box 27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 name="Text Box 27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 name="Text Box 27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 name="Text Box 27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 name="Text Box 27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 name="Text Box 27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 name="Text Box 27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 name="Text Box 27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 name="Text Box 27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 name="Text Box 27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 name="Text Box 27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 name="Text Box 27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 name="Text Box 27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 name="Text Box 27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 name="Text Box 27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 name="Text Box 27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 name="Text Box 27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 name="Text Box 28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 name="Text Box 28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 name="Text Box 28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 name="Text Box 28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 name="Text Box 28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 name="Text Box 28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 name="Text Box 28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 name="Text Box 28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 name="Text Box 28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 name="Text Box 28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 name="Text Box 28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 name="Text Box 28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 name="Text Box 28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 name="Text Box 28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 name="Text Box 28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 name="Text Box 28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 name="Text Box 28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 name="Text Box 28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 name="Text Box 28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 name="Text Box 28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 name="Text Box 28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 name="Text Box 28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 name="Text Box 28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 name="Text Box 28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 name="Text Box 28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 name="Text Box 28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 name="Text Box 28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 name="Text Box 28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 name="Text Box 28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 name="Text Box 28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 name="Text Box 28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 name="Text Box 28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 name="Text Box 28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 name="Text Box 28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 name="Text Box 28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 name="Text Box 28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 name="Text Box 28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 name="Text Box 28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 name="Text Box 28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 name="Text Box 28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 name="Text Box 28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 name="Text Box 28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 name="Text Box 28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 name="Text Box 28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 name="Text Box 28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 name="Text Box 28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 name="Text Box 28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 name="Text Box 28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 name="Text Box 28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 name="Text Box 28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 name="Text Box 28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 name="Text Box 28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 name="Text Box 28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 name="Text Box 28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 name="Text Box 28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 name="Text Box 28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 name="Text Box 28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 name="Text Box 28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 name="Text Box 28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 name="Text Box 28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 name="Text Box 28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 name="Text Box 28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 name="Text Box 28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 name="Text Box 28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 name="Text Box 28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 name="Text Box 28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 name="Text Box 28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 name="Text Box 28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 name="Text Box 28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 name="Text Box 28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 name="Text Box 28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 name="Text Box 28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 name="Text Box 28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 name="Text Box 28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 name="Text Box 28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 name="Text Box 28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 name="Text Box 28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 name="Text Box 28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 name="Text Box 28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 name="Text Box 28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 name="Text Box 28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 name="Text Box 28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 name="Text Box 28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 name="Text Box 28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 name="Text Box 28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 name="Text Box 28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 name="Text Box 28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 name="Text Box 28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 name="Text Box 28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 name="Text Box 28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 name="Text Box 28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 name="Text Box 28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 name="Text Box 28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 name="Text Box 28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 name="Text Box 28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 name="Text Box 28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 name="Text Box 28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 name="Text Box 28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 name="Text Box 28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 name="Text Box 28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 name="Text Box 29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 name="Text Box 29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 name="Text Box 29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 name="Text Box 29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 name="Text Box 29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 name="Text Box 29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 name="Text Box 29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1" name="Text Box 29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2" name="Text Box 29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3" name="Text Box 29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4" name="Text Box 29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5" name="Text Box 29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6" name="Text Box 29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7" name="Text Box 29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8" name="Text Box 29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9" name="Text Box 29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0" name="Text Box 29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1" name="Text Box 29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2" name="Text Box 29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3" name="Text Box 29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4" name="Text Box 29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5" name="Text Box 29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6" name="Text Box 29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7" name="Text Box 29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8" name="Text Box 29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89" name="Text Box 29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0" name="Text Box 29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1" name="Text Box 29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2" name="Text Box 29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3" name="Text Box 29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4" name="Text Box 29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5" name="Text Box 29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6" name="Text Box 29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7" name="Text Box 29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8" name="Text Box 29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99" name="Text Box 29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0" name="Text Box 29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1" name="Text Box 29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2" name="Text Box 29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3" name="Text Box 29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4" name="Text Box 29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5" name="Text Box 29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6" name="Text Box 29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7" name="Text Box 29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8" name="Text Box 29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09" name="Text Box 29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0" name="Text Box 29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1" name="Text Box 29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2" name="Text Box 29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3" name="Text Box 29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4" name="Text Box 29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5" name="Text Box 29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6" name="Text Box 29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7" name="Text Box 29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8" name="Text Box 29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19" name="Text Box 29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0" name="Text Box 29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1" name="Text Box 29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2" name="Text Box 29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3" name="Text Box 29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4" name="Text Box 29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5" name="Text Box 29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6" name="Text Box 29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7" name="Text Box 29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8" name="Text Box 29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29" name="Text Box 29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0" name="Text Box 29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1" name="Text Box 29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2" name="Text Box 29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3" name="Text Box 29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4" name="Text Box 29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5" name="Text Box 29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6" name="Text Box 29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7" name="Text Box 29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8" name="Text Box 29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39" name="Text Box 29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0" name="Text Box 29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1" name="Text Box 29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2" name="Text Box 29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3" name="Text Box 29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4" name="Text Box 29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5" name="Text Box 29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6" name="Text Box 29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7" name="Text Box 29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8" name="Text Box 29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49" name="Text Box 29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0" name="Text Box 29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1" name="Text Box 29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2" name="Text Box 29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3" name="Text Box 29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4" name="Text Box 29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5" name="Text Box 29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6" name="Text Box 29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7" name="Text Box 29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8" name="Text Box 29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59" name="Text Box 29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0" name="Text Box 29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1" name="Text Box 29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2" name="Text Box 29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3" name="Text Box 29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4" name="Text Box 30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5" name="Text Box 30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6" name="Text Box 30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7" name="Text Box 30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8" name="Text Box 30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69" name="Text Box 30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0" name="Text Box 30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1" name="Text Box 30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2" name="Text Box 30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3" name="Text Box 30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4" name="Text Box 30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5" name="Text Box 30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6" name="Text Box 30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7" name="Text Box 30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8" name="Text Box 30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79" name="Text Box 30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0" name="Text Box 30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1" name="Text Box 30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2" name="Text Box 30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3" name="Text Box 30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4" name="Text Box 30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5" name="Text Box 30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6" name="Text Box 30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7" name="Text Box 30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8" name="Text Box 30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89" name="Text Box 30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0" name="Text Box 30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1" name="Text Box 30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2" name="Text Box 30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3" name="Text Box 30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4" name="Text Box 30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5" name="Text Box 30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6" name="Text Box 30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7" name="Text Box 30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8" name="Text Box 30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399" name="Text Box 30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0" name="Text Box 30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1" name="Text Box 30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2" name="Text Box 30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3" name="Text Box 30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4" name="Text Box 30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5" name="Text Box 30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6" name="Text Box 30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7" name="Text Box 30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8" name="Text Box 30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09" name="Text Box 30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0" name="Text Box 30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1" name="Text Box 30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2" name="Text Box 30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3" name="Text Box 30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4" name="Text Box 30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5" name="Text Box 30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6" name="Text Box 30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7" name="Text Box 30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8" name="Text Box 30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19" name="Text Box 30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0" name="Text Box 30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1" name="Text Box 30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2" name="Text Box 30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3" name="Text Box 30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4" name="Text Box 30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5" name="Text Box 30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6" name="Text Box 30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7" name="Text Box 30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8" name="Text Box 30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29" name="Text Box 30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0" name="Text Box 30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1" name="Text Box 30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2" name="Text Box 30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3" name="Text Box 30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4" name="Text Box 30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5" name="Text Box 30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6" name="Text Box 30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7" name="Text Box 30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8" name="Text Box 30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39" name="Text Box 30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0" name="Text Box 30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1" name="Text Box 30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2" name="Text Box 30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3" name="Text Box 30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4" name="Text Box 30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5" name="Text Box 30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6" name="Text Box 30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7" name="Text Box 30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8" name="Text Box 30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49" name="Text Box 30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0" name="Text Box 30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1" name="Text Box 30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2" name="Text Box 30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3" name="Text Box 30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4" name="Text Box 30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5" name="Text Box 30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6" name="Text Box 30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7" name="Text Box 30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8" name="Text Box 30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59" name="Text Box 30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0" name="Text Box 30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1" name="Text Box 30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2" name="Text Box 30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3" name="Text Box 30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4" name="Text Box 31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5" name="Text Box 31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6" name="Text Box 31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7" name="Text Box 31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8" name="Text Box 31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69" name="Text Box 31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0" name="Text Box 31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1" name="Text Box 31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2" name="Text Box 31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3" name="Text Box 31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4" name="Text Box 31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5" name="Text Box 31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6" name="Text Box 31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7" name="Text Box 31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8" name="Text Box 31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79" name="Text Box 31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0" name="Text Box 31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1" name="Text Box 31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2" name="Text Box 31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3" name="Text Box 31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4" name="Text Box 31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5" name="Text Box 31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6" name="Text Box 31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7" name="Text Box 31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8" name="Text Box 31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89" name="Text Box 31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0" name="Text Box 31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1" name="Text Box 31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2" name="Text Box 31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3" name="Text Box 31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4" name="Text Box 31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5" name="Text Box 31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6" name="Text Box 31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7" name="Text Box 31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8" name="Text Box 31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499" name="Text Box 31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0" name="Text Box 31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1" name="Text Box 31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2" name="Text Box 31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3" name="Text Box 31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4" name="Text Box 31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5" name="Text Box 31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6" name="Text Box 31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7" name="Text Box 31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8" name="Text Box 31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09" name="Text Box 31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0" name="Text Box 31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1" name="Text Box 31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2" name="Text Box 31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3" name="Text Box 31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4" name="Text Box 31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5" name="Text Box 31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6" name="Text Box 31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7" name="Text Box 31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8" name="Text Box 31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19" name="Text Box 31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0" name="Text Box 31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1" name="Text Box 31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2" name="Text Box 31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3" name="Text Box 31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4" name="Text Box 31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5" name="Text Box 31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6" name="Text Box 31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7" name="Text Box 31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8" name="Text Box 31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29" name="Text Box 31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0" name="Text Box 31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1" name="Text Box 31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2" name="Text Box 31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3" name="Text Box 31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4" name="Text Box 31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5" name="Text Box 31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6" name="Text Box 31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7" name="Text Box 31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8" name="Text Box 31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39" name="Text Box 31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0" name="Text Box 31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1" name="Text Box 31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2" name="Text Box 31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3" name="Text Box 31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4" name="Text Box 31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5" name="Text Box 31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6" name="Text Box 31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7" name="Text Box 31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8" name="Text Box 31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49" name="Text Box 31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0" name="Text Box 31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1" name="Text Box 31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2" name="Text Box 31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3" name="Text Box 31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4" name="Text Box 31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5" name="Text Box 31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6" name="Text Box 31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7" name="Text Box 31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8" name="Text Box 31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59" name="Text Box 31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0" name="Text Box 31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1" name="Text Box 31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2" name="Text Box 31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3" name="Text Box 31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4" name="Text Box 32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5" name="Text Box 32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6" name="Text Box 32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7" name="Text Box 32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8" name="Text Box 32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69" name="Text Box 32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0" name="Text Box 32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1" name="Text Box 32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2" name="Text Box 32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3" name="Text Box 32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4" name="Text Box 32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5" name="Text Box 32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6" name="Text Box 32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7" name="Text Box 32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8" name="Text Box 32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79" name="Text Box 32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0" name="Text Box 32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1" name="Text Box 32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2" name="Text Box 32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3" name="Text Box 32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4" name="Text Box 32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5" name="Text Box 32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6" name="Text Box 32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7" name="Text Box 32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8" name="Text Box 32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89" name="Text Box 32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0" name="Text Box 32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1" name="Text Box 32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2" name="Text Box 32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3" name="Text Box 32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4" name="Text Box 32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5" name="Text Box 32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6" name="Text Box 32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7" name="Text Box 32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8" name="Text Box 32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599" name="Text Box 32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0" name="Text Box 32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1" name="Text Box 32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2" name="Text Box 32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3" name="Text Box 32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4" name="Text Box 32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5" name="Text Box 32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6" name="Text Box 32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7" name="Text Box 32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8" name="Text Box 32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09" name="Text Box 32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0" name="Text Box 32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1" name="Text Box 32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2" name="Text Box 32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3" name="Text Box 32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4" name="Text Box 32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5" name="Text Box 32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6" name="Text Box 32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7" name="Text Box 32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8" name="Text Box 32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19" name="Text Box 32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0" name="Text Box 32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1" name="Text Box 32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2" name="Text Box 32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3" name="Text Box 32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4" name="Text Box 32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5" name="Text Box 32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6" name="Text Box 32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7" name="Text Box 32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8" name="Text Box 32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29" name="Text Box 32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0" name="Text Box 32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1" name="Text Box 32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2" name="Text Box 32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3" name="Text Box 32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4" name="Text Box 32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5" name="Text Box 32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6" name="Text Box 32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7" name="Text Box 32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8" name="Text Box 32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39" name="Text Box 32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0" name="Text Box 32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1" name="Text Box 32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2" name="Text Box 32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3" name="Text Box 32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4" name="Text Box 32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5" name="Text Box 32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6" name="Text Box 32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7" name="Text Box 32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8" name="Text Box 32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49" name="Text Box 32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0" name="Text Box 32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1" name="Text Box 32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2" name="Text Box 32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3" name="Text Box 32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4" name="Text Box 32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5" name="Text Box 32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6" name="Text Box 32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7" name="Text Box 32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8" name="Text Box 32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59" name="Text Box 32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0" name="Text Box 32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1" name="Text Box 32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2" name="Text Box 32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3" name="Text Box 32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4" name="Text Box 33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5" name="Text Box 33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6" name="Text Box 33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7" name="Text Box 33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8" name="Text Box 33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69" name="Text Box 33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0" name="Text Box 33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1" name="Text Box 33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2" name="Text Box 33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3" name="Text Box 33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4" name="Text Box 33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5" name="Text Box 33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6" name="Text Box 33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7" name="Text Box 33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8" name="Text Box 33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79" name="Text Box 33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0" name="Text Box 33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1" name="Text Box 33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2" name="Text Box 33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3" name="Text Box 33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4" name="Text Box 33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5" name="Text Box 33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6" name="Text Box 33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7" name="Text Box 33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8" name="Text Box 33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89" name="Text Box 33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0" name="Text Box 33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1" name="Text Box 33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2" name="Text Box 33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3" name="Text Box 33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4" name="Text Box 33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5" name="Text Box 33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6" name="Text Box 33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7" name="Text Box 33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8" name="Text Box 33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699" name="Text Box 33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0" name="Text Box 33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1" name="Text Box 33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2" name="Text Box 33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3" name="Text Box 33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4" name="Text Box 33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5" name="Text Box 33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6" name="Text Box 33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7" name="Text Box 33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8" name="Text Box 33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09" name="Text Box 33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0" name="Text Box 33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1" name="Text Box 33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2" name="Text Box 33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3" name="Text Box 33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4" name="Text Box 33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5" name="Text Box 33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6" name="Text Box 33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7" name="Text Box 33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8" name="Text Box 33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19" name="Text Box 33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0" name="Text Box 33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1" name="Text Box 33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2" name="Text Box 33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3" name="Text Box 33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4" name="Text Box 33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5" name="Text Box 33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6" name="Text Box 33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7" name="Text Box 33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8" name="Text Box 33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29" name="Text Box 33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0" name="Text Box 33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1" name="Text Box 33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2" name="Text Box 33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3" name="Text Box 33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4" name="Text Box 33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5" name="Text Box 33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6" name="Text Box 33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7" name="Text Box 33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8" name="Text Box 33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39" name="Text Box 33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0" name="Text Box 33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1" name="Text Box 33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2" name="Text Box 33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3" name="Text Box 33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4" name="Text Box 33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5" name="Text Box 33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6" name="Text Box 33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7" name="Text Box 33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8" name="Text Box 33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49" name="Text Box 33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0" name="Text Box 33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1" name="Text Box 33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2" name="Text Box 33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3" name="Text Box 33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4" name="Text Box 33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5" name="Text Box 33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6" name="Text Box 33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7" name="Text Box 33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8" name="Text Box 33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59" name="Text Box 33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0" name="Text Box 33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1" name="Text Box 33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2" name="Text Box 33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3" name="Text Box 33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4" name="Text Box 34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5" name="Text Box 34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6" name="Text Box 34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7" name="Text Box 34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8" name="Text Box 34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69" name="Text Box 34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0" name="Text Box 34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1" name="Text Box 34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2" name="Text Box 34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3" name="Text Box 34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4" name="Text Box 34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5" name="Text Box 34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6" name="Text Box 34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7" name="Text Box 34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8" name="Text Box 34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79" name="Text Box 34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0" name="Text Box 34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1" name="Text Box 34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2" name="Text Box 34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3" name="Text Box 34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4" name="Text Box 34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5" name="Text Box 34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6" name="Text Box 34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7" name="Text Box 34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8" name="Text Box 34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89" name="Text Box 34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0" name="Text Box 34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1" name="Text Box 34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2" name="Text Box 34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3" name="Text Box 34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4" name="Text Box 34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5" name="Text Box 34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6" name="Text Box 34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7" name="Text Box 34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8" name="Text Box 34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799" name="Text Box 34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0" name="Text Box 34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1" name="Text Box 34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2" name="Text Box 34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3" name="Text Box 34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4" name="Text Box 34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5" name="Text Box 34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6" name="Text Box 34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7" name="Text Box 34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8" name="Text Box 34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09" name="Text Box 34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0" name="Text Box 34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1" name="Text Box 34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2" name="Text Box 34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3" name="Text Box 34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4" name="Text Box 34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5" name="Text Box 34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6" name="Text Box 34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7" name="Text Box 34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8" name="Text Box 34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19" name="Text Box 34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0" name="Text Box 34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1" name="Text Box 34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2" name="Text Box 34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3" name="Text Box 34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4" name="Text Box 34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5" name="Text Box 34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6" name="Text Box 34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7" name="Text Box 34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8" name="Text Box 34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29" name="Text Box 34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0" name="Text Box 34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1" name="Text Box 34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2" name="Text Box 34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3" name="Text Box 34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4" name="Text Box 34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5" name="Text Box 34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6" name="Text Box 34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7" name="Text Box 34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8" name="Text Box 34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39" name="Text Box 34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0" name="Text Box 34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1" name="Text Box 34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2" name="Text Box 34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3" name="Text Box 34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4" name="Text Box 34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5" name="Text Box 34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6" name="Text Box 34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7" name="Text Box 34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8" name="Text Box 34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49" name="Text Box 34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0" name="Text Box 34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1" name="Text Box 34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2" name="Text Box 34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3" name="Text Box 34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4" name="Text Box 34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5" name="Text Box 34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6" name="Text Box 34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7" name="Text Box 34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8" name="Text Box 34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59" name="Text Box 34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0" name="Text Box 34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1" name="Text Box 34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2" name="Text Box 34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3" name="Text Box 34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4" name="Text Box 35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5" name="Text Box 35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6" name="Text Box 35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7" name="Text Box 35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8" name="Text Box 35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69" name="Text Box 35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0" name="Text Box 35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1" name="Text Box 35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2" name="Text Box 35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3" name="Text Box 35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4" name="Text Box 35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5" name="Text Box 35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6" name="Text Box 35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7" name="Text Box 35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8" name="Text Box 35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79" name="Text Box 35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0" name="Text Box 35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1" name="Text Box 35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2" name="Text Box 35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3" name="Text Box 35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4" name="Text Box 35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5" name="Text Box 35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6" name="Text Box 35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7" name="Text Box 35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8" name="Text Box 35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89" name="Text Box 35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0" name="Text Box 35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1" name="Text Box 35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2" name="Text Box 35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3" name="Text Box 35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4" name="Text Box 35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5" name="Text Box 35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6" name="Text Box 35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7" name="Text Box 35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8" name="Text Box 35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899" name="Text Box 35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0" name="Text Box 35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1" name="Text Box 35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2" name="Text Box 35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3" name="Text Box 35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4" name="Text Box 35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5" name="Text Box 35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6" name="Text Box 35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7" name="Text Box 35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8" name="Text Box 35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09" name="Text Box 35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0" name="Text Box 35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1" name="Text Box 35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2" name="Text Box 35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3" name="Text Box 35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4" name="Text Box 35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5" name="Text Box 35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6" name="Text Box 35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7" name="Text Box 35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8" name="Text Box 35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19" name="Text Box 35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0" name="Text Box 35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1" name="Text Box 35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2" name="Text Box 35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3" name="Text Box 35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4" name="Text Box 35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5" name="Text Box 35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6" name="Text Box 35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7" name="Text Box 35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8" name="Text Box 35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29" name="Text Box 35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0" name="Text Box 35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1" name="Text Box 35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2" name="Text Box 35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3" name="Text Box 35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4" name="Text Box 35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5" name="Text Box 35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6" name="Text Box 35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7" name="Text Box 35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8" name="Text Box 35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39" name="Text Box 35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0" name="Text Box 35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1" name="Text Box 35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2" name="Text Box 35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3" name="Text Box 35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4" name="Text Box 35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5" name="Text Box 35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6" name="Text Box 35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7" name="Text Box 35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8" name="Text Box 35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49" name="Text Box 35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0" name="Text Box 35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1" name="Text Box 35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2" name="Text Box 35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3" name="Text Box 35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4" name="Text Box 35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5" name="Text Box 35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6" name="Text Box 35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7" name="Text Box 35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8" name="Text Box 35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59" name="Text Box 35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0" name="Text Box 35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1" name="Text Box 35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2" name="Text Box 35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3" name="Text Box 35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4" name="Text Box 36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5" name="Text Box 36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6" name="Text Box 36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7" name="Text Box 36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8" name="Text Box 36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69" name="Text Box 36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0" name="Text Box 36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1" name="Text Box 36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2" name="Text Box 36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3" name="Text Box 36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4" name="Text Box 36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5" name="Text Box 36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6" name="Text Box 36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7" name="Text Box 36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8" name="Text Box 36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79" name="Text Box 36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0" name="Text Box 36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1" name="Text Box 36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2" name="Text Box 36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3" name="Text Box 36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4" name="Text Box 36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5" name="Text Box 36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6" name="Text Box 36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7" name="Text Box 36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8" name="Text Box 36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89" name="Text Box 36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0" name="Text Box 36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1" name="Text Box 36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2" name="Text Box 36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3" name="Text Box 36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4" name="Text Box 36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5" name="Text Box 36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6" name="Text Box 36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7" name="Text Box 36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8" name="Text Box 36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999" name="Text Box 36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0" name="Text Box 36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1" name="Text Box 36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2" name="Text Box 36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3" name="Text Box 36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4" name="Text Box 36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5" name="Text Box 36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6" name="Text Box 36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7" name="Text Box 36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8" name="Text Box 36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09" name="Text Box 36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0" name="Text Box 36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1" name="Text Box 36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2" name="Text Box 36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3" name="Text Box 36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4" name="Text Box 36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5" name="Text Box 36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6" name="Text Box 36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7" name="Text Box 36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8" name="Text Box 36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19" name="Text Box 36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0" name="Text Box 36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1" name="Text Box 36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2" name="Text Box 36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3" name="Text Box 36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4" name="Text Box 36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5" name="Text Box 36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6" name="Text Box 36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7" name="Text Box 36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8" name="Text Box 36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29" name="Text Box 36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0" name="Text Box 36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1" name="Text Box 36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2" name="Text Box 36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3" name="Text Box 36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4" name="Text Box 36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5" name="Text Box 36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6" name="Text Box 36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7" name="Text Box 36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8" name="Text Box 36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39" name="Text Box 36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0" name="Text Box 36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1" name="Text Box 36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2" name="Text Box 36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3" name="Text Box 36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4" name="Text Box 36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5" name="Text Box 36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6" name="Text Box 36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7" name="Text Box 36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8" name="Text Box 36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49" name="Text Box 36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0" name="Text Box 36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1" name="Text Box 36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2" name="Text Box 36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3" name="Text Box 36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4" name="Text Box 36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5" name="Text Box 36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6" name="Text Box 36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7" name="Text Box 36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8" name="Text Box 36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59" name="Text Box 36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0" name="Text Box 36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1" name="Text Box 36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2" name="Text Box 36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3" name="Text Box 36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4" name="Text Box 37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5" name="Text Box 37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6" name="Text Box 37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7" name="Text Box 37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8" name="Text Box 37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69" name="Text Box 37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0" name="Text Box 37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1" name="Text Box 37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2" name="Text Box 37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3" name="Text Box 37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4" name="Text Box 37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5" name="Text Box 37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6" name="Text Box 37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7" name="Text Box 37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8" name="Text Box 37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79" name="Text Box 37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0" name="Text Box 37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1" name="Text Box 37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2" name="Text Box 37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3" name="Text Box 37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4" name="Text Box 37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5" name="Text Box 37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6" name="Text Box 37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7" name="Text Box 37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8" name="Text Box 37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89" name="Text Box 37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0" name="Text Box 37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1" name="Text Box 37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2" name="Text Box 37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3" name="Text Box 37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4" name="Text Box 37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5" name="Text Box 37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6" name="Text Box 37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7" name="Text Box 37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8" name="Text Box 37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099" name="Text Box 37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0" name="Text Box 37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1" name="Text Box 37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2" name="Text Box 37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3" name="Text Box 37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4" name="Text Box 37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5" name="Text Box 37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6" name="Text Box 37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7" name="Text Box 37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8" name="Text Box 37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09" name="Text Box 37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0" name="Text Box 37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1" name="Text Box 37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2" name="Text Box 37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3" name="Text Box 37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4" name="Text Box 37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5" name="Text Box 37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6" name="Text Box 37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7" name="Text Box 37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8" name="Text Box 37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19" name="Text Box 37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0" name="Text Box 37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1" name="Text Box 37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2" name="Text Box 37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3" name="Text Box 37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4" name="Text Box 37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5" name="Text Box 37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6" name="Text Box 37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7" name="Text Box 37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8" name="Text Box 37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29" name="Text Box 37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0" name="Text Box 37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1" name="Text Box 37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2" name="Text Box 37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3" name="Text Box 37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4" name="Text Box 37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5" name="Text Box 37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6" name="Text Box 37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7" name="Text Box 37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8" name="Text Box 37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39" name="Text Box 37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0" name="Text Box 37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1" name="Text Box 37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2" name="Text Box 37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3" name="Text Box 37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4" name="Text Box 37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5" name="Text Box 37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6" name="Text Box 37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7" name="Text Box 37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8" name="Text Box 37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49" name="Text Box 37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0" name="Text Box 37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1" name="Text Box 37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2" name="Text Box 37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3" name="Text Box 37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4" name="Text Box 37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5" name="Text Box 37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6" name="Text Box 37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7" name="Text Box 37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8" name="Text Box 37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59" name="Text Box 37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0" name="Text Box 37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1" name="Text Box 37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2" name="Text Box 37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3" name="Text Box 37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4" name="Text Box 38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5" name="Text Box 38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6" name="Text Box 38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7" name="Text Box 38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8" name="Text Box 38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69" name="Text Box 38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0" name="Text Box 38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1" name="Text Box 38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2" name="Text Box 38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3" name="Text Box 38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4" name="Text Box 38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5" name="Text Box 38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6" name="Text Box 38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7" name="Text Box 38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8" name="Text Box 38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79" name="Text Box 38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0" name="Text Box 38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1" name="Text Box 38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2" name="Text Box 38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3" name="Text Box 38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4" name="Text Box 38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5" name="Text Box 38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6" name="Text Box 38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7" name="Text Box 38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8" name="Text Box 38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89" name="Text Box 38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0" name="Text Box 38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1" name="Text Box 38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2" name="Text Box 38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3" name="Text Box 38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4" name="Text Box 38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5" name="Text Box 38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6" name="Text Box 38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7" name="Text Box 38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8" name="Text Box 38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199" name="Text Box 38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0" name="Text Box 38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1" name="Text Box 38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2" name="Text Box 38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3" name="Text Box 38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4" name="Text Box 38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5" name="Text Box 38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6" name="Text Box 38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7" name="Text Box 38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8" name="Text Box 38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09" name="Text Box 38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0" name="Text Box 38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1" name="Text Box 38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2" name="Text Box 38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3" name="Text Box 38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4" name="Text Box 38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5" name="Text Box 38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6" name="Text Box 38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7" name="Text Box 38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8" name="Text Box 38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19" name="Text Box 38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0" name="Text Box 38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1" name="Text Box 38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2" name="Text Box 38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3" name="Text Box 38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4" name="Text Box 38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5" name="Text Box 38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6" name="Text Box 38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7" name="Text Box 38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8" name="Text Box 38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29" name="Text Box 38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0" name="Text Box 38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1" name="Text Box 38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2" name="Text Box 38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3" name="Text Box 38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4" name="Text Box 38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5" name="Text Box 38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6" name="Text Box 38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7" name="Text Box 38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8" name="Text Box 38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39" name="Text Box 38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0" name="Text Box 38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1" name="Text Box 38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2" name="Text Box 38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3" name="Text Box 38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4" name="Text Box 38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5" name="Text Box 38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6" name="Text Box 38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7" name="Text Box 38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8" name="Text Box 38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49" name="Text Box 38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0" name="Text Box 38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1" name="Text Box 38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2" name="Text Box 38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3" name="Text Box 38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4" name="Text Box 38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5" name="Text Box 38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6" name="Text Box 38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7" name="Text Box 38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8" name="Text Box 38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59" name="Text Box 38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0" name="Text Box 38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1" name="Text Box 38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2" name="Text Box 38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3" name="Text Box 38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4" name="Text Box 39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5" name="Text Box 39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6" name="Text Box 39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7" name="Text Box 39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8" name="Text Box 39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69" name="Text Box 39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0" name="Text Box 39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1" name="Text Box 39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2" name="Text Box 39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3" name="Text Box 39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4" name="Text Box 39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5" name="Text Box 39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6" name="Text Box 39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7" name="Text Box 39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8" name="Text Box 39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79" name="Text Box 39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0" name="Text Box 39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1" name="Text Box 39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2" name="Text Box 39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3" name="Text Box 39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4" name="Text Box 39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5" name="Text Box 39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6" name="Text Box 39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7" name="Text Box 39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8" name="Text Box 39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89" name="Text Box 39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0" name="Text Box 39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1" name="Text Box 39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2" name="Text Box 39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3" name="Text Box 39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4" name="Text Box 39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5" name="Text Box 39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6" name="Text Box 39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7" name="Text Box 39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8" name="Text Box 39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299" name="Text Box 39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0" name="Text Box 39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1" name="Text Box 39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2" name="Text Box 39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3" name="Text Box 39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4" name="Text Box 39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5" name="Text Box 39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6" name="Text Box 39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7" name="Text Box 39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8" name="Text Box 39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09" name="Text Box 39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0" name="Text Box 39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1" name="Text Box 39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2" name="Text Box 39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3" name="Text Box 39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4" name="Text Box 39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5" name="Text Box 39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6" name="Text Box 39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7" name="Text Box 39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8" name="Text Box 39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19" name="Text Box 39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0" name="Text Box 39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1" name="Text Box 39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2" name="Text Box 39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3" name="Text Box 39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4" name="Text Box 39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5" name="Text Box 39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6" name="Text Box 39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7" name="Text Box 39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8" name="Text Box 39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29" name="Text Box 39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0" name="Text Box 39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1" name="Text Box 39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2" name="Text Box 39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3" name="Text Box 39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4" name="Text Box 39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5" name="Text Box 39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6" name="Text Box 39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7" name="Text Box 39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8" name="Text Box 39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39" name="Text Box 39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0" name="Text Box 39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1" name="Text Box 39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2" name="Text Box 39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3" name="Text Box 39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4" name="Text Box 39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5" name="Text Box 39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6" name="Text Box 39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7" name="Text Box 39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8" name="Text Box 39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49" name="Text Box 39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0" name="Text Box 39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1" name="Text Box 39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2" name="Text Box 39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3" name="Text Box 39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4" name="Text Box 39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5" name="Text Box 39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6" name="Text Box 39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7" name="Text Box 39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8" name="Text Box 39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59" name="Text Box 39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0" name="Text Box 39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1" name="Text Box 39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2" name="Text Box 39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3" name="Text Box 39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4" name="Text Box 40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5" name="Text Box 40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6" name="Text Box 40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7" name="Text Box 40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8" name="Text Box 40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69" name="Text Box 40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0" name="Text Box 40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1" name="Text Box 40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2" name="Text Box 40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3" name="Text Box 40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4" name="Text Box 40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5" name="Text Box 40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6" name="Text Box 40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7" name="Text Box 40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8" name="Text Box 40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79" name="Text Box 40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0" name="Text Box 40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1" name="Text Box 40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2" name="Text Box 40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3" name="Text Box 40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4" name="Text Box 40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5" name="Text Box 40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6" name="Text Box 40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7" name="Text Box 40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8" name="Text Box 40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89" name="Text Box 40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0" name="Text Box 40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1" name="Text Box 40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2" name="Text Box 40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3" name="Text Box 40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4" name="Text Box 40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5" name="Text Box 40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6" name="Text Box 40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7" name="Text Box 40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8" name="Text Box 40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399" name="Text Box 40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0" name="Text Box 40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1" name="Text Box 40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2" name="Text Box 40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3" name="Text Box 40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4" name="Text Box 40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5" name="Text Box 40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6" name="Text Box 40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7" name="Text Box 40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8" name="Text Box 40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09" name="Text Box 40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0" name="Text Box 40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1" name="Text Box 40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2" name="Text Box 40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3" name="Text Box 40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4" name="Text Box 40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5" name="Text Box 40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6" name="Text Box 40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7" name="Text Box 40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8" name="Text Box 40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19" name="Text Box 40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0" name="Text Box 40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1" name="Text Box 40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2" name="Text Box 40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3" name="Text Box 40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4" name="Text Box 40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5" name="Text Box 40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6" name="Text Box 40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7" name="Text Box 40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8" name="Text Box 40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29" name="Text Box 40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0" name="Text Box 40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1" name="Text Box 40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2" name="Text Box 40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3" name="Text Box 40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4" name="Text Box 40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5" name="Text Box 40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6" name="Text Box 40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7" name="Text Box 40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8" name="Text Box 40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39" name="Text Box 40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0" name="Text Box 40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1" name="Text Box 40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2" name="Text Box 40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3" name="Text Box 40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4" name="Text Box 40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5" name="Text Box 40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6" name="Text Box 40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7" name="Text Box 40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8" name="Text Box 40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49" name="Text Box 40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0" name="Text Box 40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1" name="Text Box 40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2" name="Text Box 40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3" name="Text Box 40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4" name="Text Box 40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5" name="Text Box 40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6" name="Text Box 40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7" name="Text Box 40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8" name="Text Box 40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59" name="Text Box 40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0" name="Text Box 40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1" name="Text Box 40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2" name="Text Box 40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3" name="Text Box 40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4" name="Text Box 41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5" name="Text Box 41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6" name="Text Box 41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7" name="Text Box 41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8" name="Text Box 41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69" name="Text Box 41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0" name="Text Box 41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1" name="Text Box 41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2" name="Text Box 41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3" name="Text Box 41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4" name="Text Box 41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5" name="Text Box 41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6" name="Text Box 41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7" name="Text Box 41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8" name="Text Box 41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79" name="Text Box 41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0" name="Text Box 41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1" name="Text Box 41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2" name="Text Box 41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3" name="Text Box 41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4" name="Text Box 41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5" name="Text Box 41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6" name="Text Box 41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7" name="Text Box 41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8" name="Text Box 41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89" name="Text Box 41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0" name="Text Box 41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1" name="Text Box 41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2" name="Text Box 41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3" name="Text Box 41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4" name="Text Box 41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5" name="Text Box 41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6" name="Text Box 41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7" name="Text Box 41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8" name="Text Box 41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499" name="Text Box 41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0" name="Text Box 41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1" name="Text Box 41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2" name="Text Box 41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3" name="Text Box 41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4" name="Text Box 41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5" name="Text Box 41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6" name="Text Box 41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7" name="Text Box 41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8" name="Text Box 41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09" name="Text Box 41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0" name="Text Box 41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1" name="Text Box 41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2" name="Text Box 41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3" name="Text Box 41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4" name="Text Box 41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5" name="Text Box 41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6" name="Text Box 41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7" name="Text Box 41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8" name="Text Box 41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19" name="Text Box 41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0" name="Text Box 41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1" name="Text Box 41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2" name="Text Box 41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3" name="Text Box 41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4" name="Text Box 41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5" name="Text Box 41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6" name="Text Box 41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7" name="Text Box 41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8" name="Text Box 41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29" name="Text Box 41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0" name="Text Box 41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1" name="Text Box 41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2" name="Text Box 41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3" name="Text Box 41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4" name="Text Box 41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5" name="Text Box 41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6" name="Text Box 41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7" name="Text Box 41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8" name="Text Box 41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39" name="Text Box 41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0" name="Text Box 41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1" name="Text Box 41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2" name="Text Box 41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3" name="Text Box 41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4" name="Text Box 41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5" name="Text Box 41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6" name="Text Box 41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7" name="Text Box 41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8" name="Text Box 41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49" name="Text Box 41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0" name="Text Box 41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1" name="Text Box 41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2" name="Text Box 41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3" name="Text Box 41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4" name="Text Box 41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5" name="Text Box 41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6" name="Text Box 41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7" name="Text Box 41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8" name="Text Box 41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59" name="Text Box 41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0" name="Text Box 41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1" name="Text Box 41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2" name="Text Box 41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3" name="Text Box 41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4" name="Text Box 42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5" name="Text Box 42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6" name="Text Box 42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7" name="Text Box 42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8" name="Text Box 42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69" name="Text Box 42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0" name="Text Box 42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1" name="Text Box 42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2" name="Text Box 42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3" name="Text Box 42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4" name="Text Box 42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5" name="Text Box 42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6" name="Text Box 42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7" name="Text Box 42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8" name="Text Box 42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79" name="Text Box 42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0" name="Text Box 42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1" name="Text Box 42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2" name="Text Box 42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3" name="Text Box 42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4" name="Text Box 42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5" name="Text Box 42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6" name="Text Box 42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7" name="Text Box 42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8" name="Text Box 42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89" name="Text Box 42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0" name="Text Box 42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1" name="Text Box 42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2" name="Text Box 42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3" name="Text Box 42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4" name="Text Box 42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5" name="Text Box 42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6" name="Text Box 42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7" name="Text Box 42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8" name="Text Box 42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599" name="Text Box 42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0" name="Text Box 42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1" name="Text Box 42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2" name="Text Box 42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3" name="Text Box 42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4" name="Text Box 42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5" name="Text Box 42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6" name="Text Box 42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7" name="Text Box 42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8" name="Text Box 42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09" name="Text Box 42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0" name="Text Box 42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1" name="Text Box 42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2" name="Text Box 42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3" name="Text Box 42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4" name="Text Box 42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5" name="Text Box 42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6" name="Text Box 42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7" name="Text Box 42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8" name="Text Box 42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19" name="Text Box 42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0" name="Text Box 42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1" name="Text Box 42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2" name="Text Box 42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3" name="Text Box 42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4" name="Text Box 42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5" name="Text Box 42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6" name="Text Box 42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7" name="Text Box 42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8" name="Text Box 42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29" name="Text Box 42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0" name="Text Box 42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1" name="Text Box 42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2" name="Text Box 42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3" name="Text Box 42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4" name="Text Box 42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5" name="Text Box 42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6" name="Text Box 42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7" name="Text Box 42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8" name="Text Box 42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39" name="Text Box 42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0" name="Text Box 42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1" name="Text Box 42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2" name="Text Box 42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3" name="Text Box 42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4" name="Text Box 42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5" name="Text Box 42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6" name="Text Box 42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7" name="Text Box 42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8" name="Text Box 42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49" name="Text Box 42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0" name="Text Box 42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1" name="Text Box 42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2" name="Text Box 42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3" name="Text Box 42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4" name="Text Box 42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5" name="Text Box 42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6" name="Text Box 42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7" name="Text Box 42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8" name="Text Box 42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59" name="Text Box 42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0" name="Text Box 42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1" name="Text Box 42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2" name="Text Box 42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3" name="Text Box 42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4" name="Text Box 43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5" name="Text Box 43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6" name="Text Box 43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7" name="Text Box 43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8" name="Text Box 43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69" name="Text Box 43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0" name="Text Box 43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1" name="Text Box 43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2" name="Text Box 43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3" name="Text Box 43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4" name="Text Box 43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5" name="Text Box 43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6" name="Text Box 43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7" name="Text Box 43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8" name="Text Box 43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79" name="Text Box 43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0" name="Text Box 43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1" name="Text Box 43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2" name="Text Box 43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3" name="Text Box 43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4" name="Text Box 43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5" name="Text Box 43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6" name="Text Box 43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7" name="Text Box 43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8" name="Text Box 43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89" name="Text Box 43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0" name="Text Box 43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1" name="Text Box 43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2" name="Text Box 43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3" name="Text Box 43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4" name="Text Box 43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5" name="Text Box 43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6" name="Text Box 43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7" name="Text Box 43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8" name="Text Box 43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699" name="Text Box 43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0" name="Text Box 43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1" name="Text Box 43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2" name="Text Box 43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3" name="Text Box 43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4" name="Text Box 43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5" name="Text Box 43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6" name="Text Box 43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7" name="Text Box 43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8" name="Text Box 43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09" name="Text Box 43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0" name="Text Box 43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1" name="Text Box 43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2" name="Text Box 43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3" name="Text Box 43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4" name="Text Box 43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5" name="Text Box 43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6" name="Text Box 43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7" name="Text Box 43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8" name="Text Box 43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19" name="Text Box 43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0" name="Text Box 43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1" name="Text Box 43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2" name="Text Box 43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3" name="Text Box 43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4" name="Text Box 43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5" name="Text Box 43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6" name="Text Box 43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7" name="Text Box 43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8" name="Text Box 43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29" name="Text Box 43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0" name="Text Box 43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1" name="Text Box 43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2" name="Text Box 43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3" name="Text Box 43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4" name="Text Box 43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5" name="Text Box 43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6" name="Text Box 43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7" name="Text Box 43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8" name="Text Box 43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39" name="Text Box 43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0" name="Text Box 43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1" name="Text Box 43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2" name="Text Box 43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3" name="Text Box 43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4" name="Text Box 43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5" name="Text Box 43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6" name="Text Box 43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7" name="Text Box 43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8" name="Text Box 43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49" name="Text Box 43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0" name="Text Box 43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1" name="Text Box 43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2" name="Text Box 43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3" name="Text Box 43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4" name="Text Box 43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5" name="Text Box 43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6" name="Text Box 43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7" name="Text Box 43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8" name="Text Box 43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59" name="Text Box 43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0" name="Text Box 43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1" name="Text Box 43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2" name="Text Box 43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3" name="Text Box 43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4" name="Text Box 44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5" name="Text Box 44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6" name="Text Box 44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7" name="Text Box 44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8" name="Text Box 44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69" name="Text Box 44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0" name="Text Box 44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1" name="Text Box 44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2" name="Text Box 44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3" name="Text Box 44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4" name="Text Box 44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5" name="Text Box 44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6" name="Text Box 44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7" name="Text Box 44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8" name="Text Box 44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79" name="Text Box 44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0" name="Text Box 44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1" name="Text Box 44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2" name="Text Box 44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3" name="Text Box 44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4" name="Text Box 44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5" name="Text Box 44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6" name="Text Box 44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7" name="Text Box 44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8" name="Text Box 44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89" name="Text Box 44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0" name="Text Box 44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1" name="Text Box 44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2" name="Text Box 44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3" name="Text Box 44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4" name="Text Box 44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5" name="Text Box 44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6" name="Text Box 44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7" name="Text Box 44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8" name="Text Box 44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799" name="Text Box 44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0" name="Text Box 44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1" name="Text Box 44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2" name="Text Box 44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3" name="Text Box 44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4" name="Text Box 44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5" name="Text Box 44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6" name="Text Box 44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7" name="Text Box 44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8" name="Text Box 44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09" name="Text Box 44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0" name="Text Box 44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1" name="Text Box 44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2" name="Text Box 44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3" name="Text Box 44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4" name="Text Box 44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5" name="Text Box 44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6" name="Text Box 44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7" name="Text Box 44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8" name="Text Box 44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19" name="Text Box 44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0" name="Text Box 44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1" name="Text Box 44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2" name="Text Box 44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3" name="Text Box 44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4" name="Text Box 44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5" name="Text Box 44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6" name="Text Box 44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7" name="Text Box 44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8" name="Text Box 44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29" name="Text Box 44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0" name="Text Box 44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1" name="Text Box 44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2" name="Text Box 44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3" name="Text Box 44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4" name="Text Box 44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5" name="Text Box 44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6" name="Text Box 44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7" name="Text Box 44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8" name="Text Box 44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39" name="Text Box 44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0" name="Text Box 44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1" name="Text Box 44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2" name="Text Box 44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3" name="Text Box 44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4" name="Text Box 44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5" name="Text Box 44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6" name="Text Box 44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7" name="Text Box 44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8" name="Text Box 44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49" name="Text Box 44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0" name="Text Box 44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1" name="Text Box 44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2" name="Text Box 44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3" name="Text Box 44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4" name="Text Box 44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5" name="Text Box 44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6" name="Text Box 44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7" name="Text Box 44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8" name="Text Box 44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59" name="Text Box 44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0" name="Text Box 44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1" name="Text Box 44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2" name="Text Box 44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3" name="Text Box 44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4" name="Text Box 45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5" name="Text Box 45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6" name="Text Box 45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7" name="Text Box 45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8" name="Text Box 45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69" name="Text Box 45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0" name="Text Box 45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1" name="Text Box 45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2" name="Text Box 45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3" name="Text Box 45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4" name="Text Box 45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5" name="Text Box 45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6" name="Text Box 45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7" name="Text Box 45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8" name="Text Box 45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79" name="Text Box 45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0" name="Text Box 45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1" name="Text Box 45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2" name="Text Box 45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3" name="Text Box 45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4" name="Text Box 45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5" name="Text Box 45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6" name="Text Box 45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7" name="Text Box 45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8" name="Text Box 45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89" name="Text Box 45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0" name="Text Box 45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1" name="Text Box 45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2" name="Text Box 45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3" name="Text Box 45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4" name="Text Box 45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5" name="Text Box 45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6" name="Text Box 45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7" name="Text Box 45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8" name="Text Box 45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899" name="Text Box 45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0" name="Text Box 45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1" name="Text Box 45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2" name="Text Box 45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3" name="Text Box 45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4" name="Text Box 45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5" name="Text Box 45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6" name="Text Box 45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7" name="Text Box 45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8" name="Text Box 45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09" name="Text Box 45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0" name="Text Box 45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1" name="Text Box 45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2" name="Text Box 45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3" name="Text Box 45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4" name="Text Box 45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5" name="Text Box 45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6" name="Text Box 45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7" name="Text Box 45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8" name="Text Box 45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19" name="Text Box 45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0" name="Text Box 45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1" name="Text Box 45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2" name="Text Box 45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3" name="Text Box 45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4" name="Text Box 45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5" name="Text Box 45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6" name="Text Box 45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7" name="Text Box 45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8" name="Text Box 45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29" name="Text Box 45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0" name="Text Box 45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1" name="Text Box 45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2" name="Text Box 45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3" name="Text Box 45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4" name="Text Box 45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5" name="Text Box 45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6" name="Text Box 45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7" name="Text Box 45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8" name="Text Box 45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39" name="Text Box 45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0" name="Text Box 45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1" name="Text Box 45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2" name="Text Box 45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3" name="Text Box 45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4" name="Text Box 45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5" name="Text Box 45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6" name="Text Box 45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7" name="Text Box 45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8" name="Text Box 45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49" name="Text Box 45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0" name="Text Box 45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1" name="Text Box 45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2" name="Text Box 45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3" name="Text Box 45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4" name="Text Box 45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5" name="Text Box 45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6" name="Text Box 45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7" name="Text Box 45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8" name="Text Box 45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59" name="Text Box 45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0" name="Text Box 45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1" name="Text Box 45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2" name="Text Box 45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3" name="Text Box 45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4" name="Text Box 46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5" name="Text Box 46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6" name="Text Box 46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7" name="Text Box 46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8" name="Text Box 46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69" name="Text Box 46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0" name="Text Box 46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1" name="Text Box 46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2" name="Text Box 46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3" name="Text Box 46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4" name="Text Box 46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5" name="Text Box 46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6" name="Text Box 46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7" name="Text Box 46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8" name="Text Box 46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79" name="Text Box 46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0" name="Text Box 46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1" name="Text Box 46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2" name="Text Box 46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3" name="Text Box 46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4" name="Text Box 46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5" name="Text Box 46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6" name="Text Box 46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7" name="Text Box 46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8" name="Text Box 46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89" name="Text Box 46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0" name="Text Box 46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1" name="Text Box 46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2" name="Text Box 46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3" name="Text Box 46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4" name="Text Box 46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5" name="Text Box 46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6" name="Text Box 46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7" name="Text Box 46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8" name="Text Box 46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1999" name="Text Box 46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0" name="Text Box 46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1" name="Text Box 46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2" name="Text Box 46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3" name="Text Box 46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4" name="Text Box 46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5" name="Text Box 46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6" name="Text Box 46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7" name="Text Box 46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8" name="Text Box 46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09" name="Text Box 46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0" name="Text Box 46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1" name="Text Box 46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2" name="Text Box 46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3" name="Text Box 46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4" name="Text Box 46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5" name="Text Box 46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6" name="Text Box 46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7" name="Text Box 46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8" name="Text Box 46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19" name="Text Box 46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0" name="Text Box 46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1" name="Text Box 46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2" name="Text Box 46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3" name="Text Box 46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4" name="Text Box 46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5" name="Text Box 46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6" name="Text Box 46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7" name="Text Box 46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8" name="Text Box 46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29" name="Text Box 46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0" name="Text Box 46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1" name="Text Box 46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2" name="Text Box 46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3" name="Text Box 46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4" name="Text Box 46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5" name="Text Box 46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6" name="Text Box 46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7" name="Text Box 46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8" name="Text Box 46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39" name="Text Box 46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0" name="Text Box 46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1" name="Text Box 46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2" name="Text Box 46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3" name="Text Box 46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4" name="Text Box 46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5" name="Text Box 46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6" name="Text Box 46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7" name="Text Box 46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8" name="Text Box 46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49" name="Text Box 46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0" name="Text Box 46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1" name="Text Box 46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2" name="Text Box 46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3" name="Text Box 46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4" name="Text Box 46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5" name="Text Box 46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6" name="Text Box 46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7" name="Text Box 46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8" name="Text Box 46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59" name="Text Box 46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0" name="Text Box 46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1" name="Text Box 46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2" name="Text Box 46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3" name="Text Box 46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4" name="Text Box 47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5" name="Text Box 47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6" name="Text Box 47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7" name="Text Box 47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8" name="Text Box 47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69" name="Text Box 47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0" name="Text Box 47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1" name="Text Box 47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2" name="Text Box 47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3" name="Text Box 47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4" name="Text Box 47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5" name="Text Box 47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6" name="Text Box 47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7" name="Text Box 47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8" name="Text Box 47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79" name="Text Box 47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0" name="Text Box 47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1" name="Text Box 47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2" name="Text Box 47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3" name="Text Box 47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4" name="Text Box 47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5" name="Text Box 47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6" name="Text Box 47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7" name="Text Box 47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8" name="Text Box 47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89" name="Text Box 47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0" name="Text Box 47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1" name="Text Box 47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2" name="Text Box 47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3" name="Text Box 47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4" name="Text Box 47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5" name="Text Box 47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6" name="Text Box 47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7" name="Text Box 47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8" name="Text Box 47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099" name="Text Box 47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0" name="Text Box 47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1" name="Text Box 47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2" name="Text Box 47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3" name="Text Box 47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4" name="Text Box 47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5" name="Text Box 47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6" name="Text Box 47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7" name="Text Box 47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8" name="Text Box 47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09" name="Text Box 47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0" name="Text Box 47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1" name="Text Box 47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2" name="Text Box 47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3" name="Text Box 47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4" name="Text Box 47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5" name="Text Box 47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6" name="Text Box 47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7" name="Text Box 47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8" name="Text Box 47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19" name="Text Box 47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0" name="Text Box 47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1" name="Text Box 47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2" name="Text Box 47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3" name="Text Box 47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4" name="Text Box 47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5" name="Text Box 47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6" name="Text Box 47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7" name="Text Box 47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8" name="Text Box 47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29" name="Text Box 47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0" name="Text Box 47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1" name="Text Box 47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2" name="Text Box 47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3" name="Text Box 47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4" name="Text Box 47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5" name="Text Box 47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6" name="Text Box 47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7" name="Text Box 47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8" name="Text Box 47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39" name="Text Box 47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0" name="Text Box 47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1" name="Text Box 47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2" name="Text Box 47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3" name="Text Box 47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4" name="Text Box 47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5" name="Text Box 47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6" name="Text Box 47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7" name="Text Box 47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8" name="Text Box 47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49" name="Text Box 47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0" name="Text Box 47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1" name="Text Box 47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2" name="Text Box 47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3" name="Text Box 47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4" name="Text Box 47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5" name="Text Box 47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6" name="Text Box 47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7" name="Text Box 47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8" name="Text Box 47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59" name="Text Box 47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0" name="Text Box 47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1" name="Text Box 47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2" name="Text Box 47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3" name="Text Box 47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4" name="Text Box 48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5" name="Text Box 48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6" name="Text Box 48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7" name="Text Box 48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8" name="Text Box 48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69" name="Text Box 48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0" name="Text Box 48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1" name="Text Box 48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2" name="Text Box 48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3" name="Text Box 48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4" name="Text Box 48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5" name="Text Box 48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6" name="Text Box 48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7" name="Text Box 48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8" name="Text Box 48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79" name="Text Box 48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0" name="Text Box 48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1" name="Text Box 48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2" name="Text Box 48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3" name="Text Box 48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4" name="Text Box 48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5" name="Text Box 48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6" name="Text Box 48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7" name="Text Box 48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8" name="Text Box 48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89" name="Text Box 48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0" name="Text Box 48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1" name="Text Box 48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2" name="Text Box 48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3" name="Text Box 48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4" name="Text Box 48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5" name="Text Box 48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6" name="Text Box 48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7" name="Text Box 48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8" name="Text Box 48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199" name="Text Box 48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0" name="Text Box 48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1" name="Text Box 48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2" name="Text Box 48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3" name="Text Box 48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4" name="Text Box 48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5" name="Text Box 48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6" name="Text Box 48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7" name="Text Box 48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8" name="Text Box 48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09" name="Text Box 48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0" name="Text Box 48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1" name="Text Box 48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2" name="Text Box 48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3" name="Text Box 48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4" name="Text Box 48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5" name="Text Box 48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6" name="Text Box 48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7" name="Text Box 48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8" name="Text Box 48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19" name="Text Box 48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0" name="Text Box 48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1" name="Text Box 48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2" name="Text Box 48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3" name="Text Box 48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4" name="Text Box 48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5" name="Text Box 48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6" name="Text Box 48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7" name="Text Box 48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8" name="Text Box 48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29" name="Text Box 48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0" name="Text Box 48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1" name="Text Box 48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2" name="Text Box 48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3" name="Text Box 48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4" name="Text Box 48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5" name="Text Box 48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6" name="Text Box 48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7" name="Text Box 48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8" name="Text Box 48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39" name="Text Box 48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0" name="Text Box 48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1" name="Text Box 48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2" name="Text Box 48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3" name="Text Box 48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4" name="Text Box 48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5" name="Text Box 48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6" name="Text Box 48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7" name="Text Box 48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8" name="Text Box 48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49" name="Text Box 48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0" name="Text Box 48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1" name="Text Box 48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2" name="Text Box 48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3" name="Text Box 48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4" name="Text Box 48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5" name="Text Box 48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6" name="Text Box 48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7" name="Text Box 48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8" name="Text Box 48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59" name="Text Box 48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0" name="Text Box 48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1" name="Text Box 48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2" name="Text Box 48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3" name="Text Box 48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4" name="Text Box 49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5" name="Text Box 49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6" name="Text Box 49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7" name="Text Box 49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8" name="Text Box 49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69" name="Text Box 49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0" name="Text Box 49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1" name="Text Box 49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2" name="Text Box 49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3" name="Text Box 49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4" name="Text Box 49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5" name="Text Box 49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6" name="Text Box 49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7" name="Text Box 49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8" name="Text Box 49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79" name="Text Box 49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0" name="Text Box 49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1" name="Text Box 49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2" name="Text Box 49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3" name="Text Box 49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4" name="Text Box 49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5" name="Text Box 49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6" name="Text Box 49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7" name="Text Box 49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8" name="Text Box 49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89" name="Text Box 49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0" name="Text Box 49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1" name="Text Box 49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2" name="Text Box 49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3" name="Text Box 49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4" name="Text Box 49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5" name="Text Box 49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6" name="Text Box 49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7" name="Text Box 49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8" name="Text Box 49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299" name="Text Box 49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0" name="Text Box 49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1" name="Text Box 49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2" name="Text Box 49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3" name="Text Box 49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4" name="Text Box 49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5" name="Text Box 49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6" name="Text Box 49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7" name="Text Box 49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8" name="Text Box 49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09" name="Text Box 49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0" name="Text Box 49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1" name="Text Box 49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2" name="Text Box 49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3" name="Text Box 49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4" name="Text Box 49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5" name="Text Box 49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6" name="Text Box 49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7" name="Text Box 49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8" name="Text Box 49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19" name="Text Box 49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0" name="Text Box 49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1" name="Text Box 49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2" name="Text Box 49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3" name="Text Box 49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4" name="Text Box 49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5" name="Text Box 49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6" name="Text Box 49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7" name="Text Box 49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8" name="Text Box 49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29" name="Text Box 49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0" name="Text Box 49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1" name="Text Box 49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2" name="Text Box 49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3" name="Text Box 49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4" name="Text Box 49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5" name="Text Box 49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6" name="Text Box 49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7" name="Text Box 49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8" name="Text Box 49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39" name="Text Box 49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0" name="Text Box 49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1" name="Text Box 49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2" name="Text Box 49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3" name="Text Box 49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4" name="Text Box 49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5" name="Text Box 49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6" name="Text Box 49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7" name="Text Box 49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8" name="Text Box 49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49" name="Text Box 49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0" name="Text Box 49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1" name="Text Box 49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2" name="Text Box 49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3" name="Text Box 49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4" name="Text Box 49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5" name="Text Box 49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6" name="Text Box 49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7" name="Text Box 49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8" name="Text Box 49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59" name="Text Box 49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0" name="Text Box 49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1" name="Text Box 49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2" name="Text Box 49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3" name="Text Box 49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4" name="Text Box 50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5" name="Text Box 50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6" name="Text Box 50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7" name="Text Box 50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8" name="Text Box 50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69" name="Text Box 50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0" name="Text Box 50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1" name="Text Box 50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2" name="Text Box 50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3" name="Text Box 50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4" name="Text Box 50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5" name="Text Box 50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6" name="Text Box 50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7" name="Text Box 50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8" name="Text Box 50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79" name="Text Box 50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0" name="Text Box 50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1" name="Text Box 50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2" name="Text Box 50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3" name="Text Box 50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4" name="Text Box 50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5" name="Text Box 50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6" name="Text Box 50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7" name="Text Box 50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8" name="Text Box 50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89" name="Text Box 50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0" name="Text Box 50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1" name="Text Box 50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2" name="Text Box 50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3" name="Text Box 50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4" name="Text Box 50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5" name="Text Box 50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6" name="Text Box 50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7" name="Text Box 50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8" name="Text Box 50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399" name="Text Box 50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0" name="Text Box 50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1" name="Text Box 50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2" name="Text Box 50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3" name="Text Box 50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4" name="Text Box 50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5" name="Text Box 50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6" name="Text Box 50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7" name="Text Box 50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8" name="Text Box 50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09" name="Text Box 50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0" name="Text Box 50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1" name="Text Box 50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2" name="Text Box 50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3" name="Text Box 50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4" name="Text Box 50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5" name="Text Box 50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6" name="Text Box 50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7" name="Text Box 50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8" name="Text Box 50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19" name="Text Box 50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0" name="Text Box 50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1" name="Text Box 50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2" name="Text Box 50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3" name="Text Box 50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4" name="Text Box 50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5" name="Text Box 50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6" name="Text Box 50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7" name="Text Box 50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8" name="Text Box 50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29" name="Text Box 50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0" name="Text Box 50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1" name="Text Box 50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2" name="Text Box 50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3" name="Text Box 50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4" name="Text Box 50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5" name="Text Box 50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6" name="Text Box 50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7" name="Text Box 50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8" name="Text Box 50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39" name="Text Box 50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0" name="Text Box 50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1" name="Text Box 50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2" name="Text Box 50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3" name="Text Box 50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4" name="Text Box 50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5" name="Text Box 50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6" name="Text Box 50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7" name="Text Box 50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8" name="Text Box 50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49" name="Text Box 50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0" name="Text Box 50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1" name="Text Box 50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2" name="Text Box 50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3" name="Text Box 50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4" name="Text Box 50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5" name="Text Box 50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6" name="Text Box 50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7" name="Text Box 50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8" name="Text Box 50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59" name="Text Box 50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0" name="Text Box 50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1" name="Text Box 50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2" name="Text Box 50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3" name="Text Box 50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4" name="Text Box 51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5" name="Text Box 51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6" name="Text Box 51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7" name="Text Box 51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8" name="Text Box 51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69" name="Text Box 51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0" name="Text Box 51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1" name="Text Box 51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2" name="Text Box 51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3" name="Text Box 51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4" name="Text Box 51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5" name="Text Box 51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6" name="Text Box 51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7" name="Text Box 51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8" name="Text Box 51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79" name="Text Box 51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0" name="Text Box 51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1" name="Text Box 51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2" name="Text Box 51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3" name="Text Box 51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4" name="Text Box 51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5" name="Text Box 51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6" name="Text Box 51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7" name="Text Box 51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8" name="Text Box 51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89" name="Text Box 51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0" name="Text Box 51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1" name="Text Box 51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2" name="Text Box 51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3" name="Text Box 51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4" name="Text Box 51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5" name="Text Box 51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6" name="Text Box 51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7" name="Text Box 51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8" name="Text Box 51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499" name="Text Box 51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0" name="Text Box 51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1" name="Text Box 51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2" name="Text Box 51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3" name="Text Box 51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4" name="Text Box 51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5" name="Text Box 51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6" name="Text Box 51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7" name="Text Box 51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8" name="Text Box 51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09" name="Text Box 51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0" name="Text Box 51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1" name="Text Box 51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2" name="Text Box 51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3" name="Text Box 51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4" name="Text Box 51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5" name="Text Box 51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6" name="Text Box 51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7" name="Text Box 51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8" name="Text Box 51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19" name="Text Box 51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0" name="Text Box 51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1" name="Text Box 51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2" name="Text Box 51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3" name="Text Box 51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4" name="Text Box 51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5" name="Text Box 51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6" name="Text Box 51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7" name="Text Box 51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8" name="Text Box 51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29" name="Text Box 51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0" name="Text Box 51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1" name="Text Box 51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2" name="Text Box 51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3" name="Text Box 51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4" name="Text Box 51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5" name="Text Box 51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6" name="Text Box 51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7" name="Text Box 51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8" name="Text Box 51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39" name="Text Box 51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0" name="Text Box 51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1" name="Text Box 51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2" name="Text Box 51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3" name="Text Box 51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4" name="Text Box 51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5" name="Text Box 51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6" name="Text Box 51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7" name="Text Box 51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8" name="Text Box 51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49" name="Text Box 51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0" name="Text Box 51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1" name="Text Box 51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2" name="Text Box 51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3" name="Text Box 51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4" name="Text Box 51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5" name="Text Box 51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6" name="Text Box 51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7" name="Text Box 51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8" name="Text Box 51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59" name="Text Box 51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0" name="Text Box 51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1" name="Text Box 51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2" name="Text Box 51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3" name="Text Box 51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4" name="Text Box 52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5" name="Text Box 52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6" name="Text Box 52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7" name="Text Box 52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8" name="Text Box 52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69" name="Text Box 52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0" name="Text Box 52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1" name="Text Box 52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2" name="Text Box 52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3" name="Text Box 52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4" name="Text Box 52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5" name="Text Box 52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6" name="Text Box 52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7" name="Text Box 52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8" name="Text Box 52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79" name="Text Box 52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0" name="Text Box 52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1" name="Text Box 52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2" name="Text Box 52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3" name="Text Box 52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4" name="Text Box 52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5" name="Text Box 52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6" name="Text Box 52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7" name="Text Box 52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8" name="Text Box 52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89" name="Text Box 52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0" name="Text Box 52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1" name="Text Box 52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2" name="Text Box 52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3" name="Text Box 52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4" name="Text Box 52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5" name="Text Box 52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6" name="Text Box 52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7" name="Text Box 52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8" name="Text Box 52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599" name="Text Box 52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0" name="Text Box 52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1" name="Text Box 52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2" name="Text Box 52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3" name="Text Box 52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4" name="Text Box 52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5" name="Text Box 52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6" name="Text Box 52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7" name="Text Box 52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8" name="Text Box 52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09" name="Text Box 52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0" name="Text Box 52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1" name="Text Box 52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2" name="Text Box 52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3" name="Text Box 52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4" name="Text Box 52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5" name="Text Box 525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6" name="Text Box 525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7" name="Text Box 525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8" name="Text Box 525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19" name="Text Box 525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0" name="Text Box 525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1" name="Text Box 525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2" name="Text Box 525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3" name="Text Box 525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4" name="Text Box 526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5" name="Text Box 526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6" name="Text Box 526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7" name="Text Box 526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8" name="Text Box 526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29" name="Text Box 526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0" name="Text Box 526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1" name="Text Box 526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2" name="Text Box 526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3" name="Text Box 526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4" name="Text Box 527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5" name="Text Box 527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6" name="Text Box 527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7" name="Text Box 527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8" name="Text Box 527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39" name="Text Box 527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0" name="Text Box 527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1" name="Text Box 527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2" name="Text Box 527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3" name="Text Box 527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4" name="Text Box 528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5" name="Text Box 528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6" name="Text Box 528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7" name="Text Box 528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8" name="Text Box 528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49" name="Text Box 528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0" name="Text Box 528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1" name="Text Box 528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2" name="Text Box 528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3" name="Text Box 528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4" name="Text Box 529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5" name="Text Box 529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6" name="Text Box 529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7" name="Text Box 529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8" name="Text Box 529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59" name="Text Box 529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0" name="Text Box 529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1" name="Text Box 529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2" name="Text Box 529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3" name="Text Box 529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4" name="Text Box 530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5" name="Text Box 530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6" name="Text Box 530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7" name="Text Box 530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8" name="Text Box 530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69" name="Text Box 530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0" name="Text Box 530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1" name="Text Box 530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2" name="Text Box 530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3" name="Text Box 530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4" name="Text Box 531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5" name="Text Box 531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6" name="Text Box 531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7" name="Text Box 531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8" name="Text Box 531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79" name="Text Box 531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0" name="Text Box 531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1" name="Text Box 531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2" name="Text Box 531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3" name="Text Box 531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4" name="Text Box 532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5" name="Text Box 532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6" name="Text Box 532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7" name="Text Box 532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8" name="Text Box 532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89" name="Text Box 532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0" name="Text Box 532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1" name="Text Box 532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2" name="Text Box 532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3" name="Text Box 532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4" name="Text Box 533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5" name="Text Box 533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6" name="Text Box 533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7" name="Text Box 533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8" name="Text Box 533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699" name="Text Box 533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0" name="Text Box 533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1" name="Text Box 533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2" name="Text Box 533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3" name="Text Box 533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4" name="Text Box 534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5" name="Text Box 5341"/>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6" name="Text Box 5342"/>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7" name="Text Box 5343"/>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8" name="Text Box 5344"/>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09" name="Text Box 5345"/>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10" name="Text Box 5346"/>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11" name="Text Box 5347"/>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12" name="Text Box 5348"/>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13" name="Text Box 5349"/>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599</xdr:row>
      <xdr:rowOff>0</xdr:rowOff>
    </xdr:from>
    <xdr:ext cx="85725" cy="205409"/>
    <xdr:sp macro="" textlink="">
      <xdr:nvSpPr>
        <xdr:cNvPr id="2714" name="Text Box 5350"/>
        <xdr:cNvSpPr txBox="1">
          <a:spLocks noChangeArrowheads="1"/>
        </xdr:cNvSpPr>
      </xdr:nvSpPr>
      <xdr:spPr bwMode="auto">
        <a:xfrm>
          <a:off x="4686300" y="11410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15" name="Text Box 25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16" name="Text Box 25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17" name="Text Box 25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18" name="Text Box 25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19" name="Text Box 25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0" name="Text Box 25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1" name="Text Box 25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2" name="Text Box 25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3" name="Text Box 25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4" name="Text Box 25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5" name="Text Box 25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6" name="Text Box 26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7" name="Text Box 26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8" name="Text Box 26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29" name="Text Box 26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0" name="Text Box 26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1" name="Text Box 26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2" name="Text Box 26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3" name="Text Box 26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4" name="Text Box 26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5" name="Text Box 26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6" name="Text Box 26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7" name="Text Box 26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8" name="Text Box 26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39" name="Text Box 26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0" name="Text Box 26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1" name="Text Box 26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2" name="Text Box 26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3" name="Text Box 26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4" name="Text Box 26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5" name="Text Box 26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6" name="Text Box 26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7" name="Text Box 26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8" name="Text Box 26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49" name="Text Box 26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0" name="Text Box 26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1" name="Text Box 26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2" name="Text Box 26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3" name="Text Box 26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4" name="Text Box 26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5" name="Text Box 26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6" name="Text Box 26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7" name="Text Box 26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8" name="Text Box 26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59" name="Text Box 26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0" name="Text Box 26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1" name="Text Box 26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2" name="Text Box 26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3" name="Text Box 26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4" name="Text Box 26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5" name="Text Box 26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6" name="Text Box 26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7" name="Text Box 26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8" name="Text Box 26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69" name="Text Box 26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0" name="Text Box 26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1" name="Text Box 26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2" name="Text Box 26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3" name="Text Box 26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4" name="Text Box 26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5" name="Text Box 26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6" name="Text Box 26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7" name="Text Box 26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8" name="Text Box 26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79" name="Text Box 26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0" name="Text Box 26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1" name="Text Box 26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2" name="Text Box 26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3" name="Text Box 26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4" name="Text Box 27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5" name="Text Box 27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6" name="Text Box 27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7" name="Text Box 27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8" name="Text Box 27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89" name="Text Box 27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0" name="Text Box 27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1" name="Text Box 27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2" name="Text Box 27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3" name="Text Box 27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4" name="Text Box 27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5" name="Text Box 27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6" name="Text Box 27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7" name="Text Box 27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8" name="Text Box 27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799" name="Text Box 27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0" name="Text Box 27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1" name="Text Box 27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2" name="Text Box 27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3" name="Text Box 27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4" name="Text Box 27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5" name="Text Box 27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6" name="Text Box 27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7" name="Text Box 27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8" name="Text Box 27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09" name="Text Box 27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0" name="Text Box 27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1" name="Text Box 27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2" name="Text Box 27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3" name="Text Box 27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4" name="Text Box 27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5" name="Text Box 27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6" name="Text Box 27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7" name="Text Box 27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8" name="Text Box 27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19" name="Text Box 27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0" name="Text Box 27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1" name="Text Box 27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2" name="Text Box 27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3" name="Text Box 27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4" name="Text Box 27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5" name="Text Box 27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6" name="Text Box 27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7" name="Text Box 27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8" name="Text Box 27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29" name="Text Box 27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0" name="Text Box 27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1" name="Text Box 27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2" name="Text Box 27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3" name="Text Box 27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4" name="Text Box 27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5" name="Text Box 27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6" name="Text Box 27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7" name="Text Box 27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8" name="Text Box 27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39" name="Text Box 27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0" name="Text Box 27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1" name="Text Box 27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2" name="Text Box 27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3" name="Text Box 27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4" name="Text Box 27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5" name="Text Box 27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6" name="Text Box 27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7" name="Text Box 27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8" name="Text Box 27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49" name="Text Box 27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0" name="Text Box 27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1" name="Text Box 27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2" name="Text Box 27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3" name="Text Box 27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4" name="Text Box 27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5" name="Text Box 27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6" name="Text Box 27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7" name="Text Box 27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8" name="Text Box 27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59" name="Text Box 27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0" name="Text Box 27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1" name="Text Box 27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2" name="Text Box 27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3" name="Text Box 27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4" name="Text Box 27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5" name="Text Box 27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6" name="Text Box 27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7" name="Text Box 27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8" name="Text Box 27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69" name="Text Box 27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0" name="Text Box 27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1" name="Text Box 27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2" name="Text Box 27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3" name="Text Box 27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4" name="Text Box 27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5" name="Text Box 27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6" name="Text Box 27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7" name="Text Box 27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8" name="Text Box 27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79" name="Text Box 27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0" name="Text Box 27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1" name="Text Box 27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2" name="Text Box 27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3" name="Text Box 27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4" name="Text Box 28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5" name="Text Box 28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6" name="Text Box 28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7" name="Text Box 28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8" name="Text Box 28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89" name="Text Box 28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0" name="Text Box 28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1" name="Text Box 28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2" name="Text Box 28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3" name="Text Box 28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4" name="Text Box 28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5" name="Text Box 28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6" name="Text Box 28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7" name="Text Box 28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8" name="Text Box 28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899" name="Text Box 28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0" name="Text Box 28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1" name="Text Box 28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2" name="Text Box 28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3" name="Text Box 28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4" name="Text Box 28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5" name="Text Box 28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6" name="Text Box 28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7" name="Text Box 28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8" name="Text Box 28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09" name="Text Box 28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0" name="Text Box 28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1" name="Text Box 28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2" name="Text Box 28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3" name="Text Box 28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4" name="Text Box 28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5" name="Text Box 28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6" name="Text Box 28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7" name="Text Box 28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8" name="Text Box 28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19" name="Text Box 28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0" name="Text Box 28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1" name="Text Box 28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2" name="Text Box 28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3" name="Text Box 28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4" name="Text Box 28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5" name="Text Box 28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6" name="Text Box 28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7" name="Text Box 28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8" name="Text Box 28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29" name="Text Box 28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0" name="Text Box 28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1" name="Text Box 28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2" name="Text Box 28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3" name="Text Box 28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4" name="Text Box 28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5" name="Text Box 28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6" name="Text Box 28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7" name="Text Box 28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8" name="Text Box 28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39" name="Text Box 28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0" name="Text Box 28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1" name="Text Box 28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2" name="Text Box 28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3" name="Text Box 28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4" name="Text Box 28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5" name="Text Box 28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6" name="Text Box 28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7" name="Text Box 28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8" name="Text Box 28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49" name="Text Box 28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0" name="Text Box 28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1" name="Text Box 28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2" name="Text Box 28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3" name="Text Box 28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4" name="Text Box 28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5" name="Text Box 28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6" name="Text Box 28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7" name="Text Box 28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8" name="Text Box 28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59" name="Text Box 28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0" name="Text Box 28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1" name="Text Box 28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2" name="Text Box 28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3" name="Text Box 28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4" name="Text Box 28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5" name="Text Box 28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6" name="Text Box 28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7" name="Text Box 28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8" name="Text Box 28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69" name="Text Box 28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0" name="Text Box 28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1" name="Text Box 28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2" name="Text Box 28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3" name="Text Box 28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4" name="Text Box 28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5" name="Text Box 28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6" name="Text Box 28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7" name="Text Box 28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8" name="Text Box 28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79" name="Text Box 28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0" name="Text Box 28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1" name="Text Box 28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2" name="Text Box 28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3" name="Text Box 28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4" name="Text Box 29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5" name="Text Box 29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6" name="Text Box 29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7" name="Text Box 29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8" name="Text Box 29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89" name="Text Box 29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0" name="Text Box 29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1" name="Text Box 29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2" name="Text Box 29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3" name="Text Box 29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4" name="Text Box 29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5" name="Text Box 29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6" name="Text Box 29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7" name="Text Box 29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8" name="Text Box 29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2999" name="Text Box 29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0" name="Text Box 29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1" name="Text Box 29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2" name="Text Box 29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3" name="Text Box 29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4" name="Text Box 29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5" name="Text Box 29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6" name="Text Box 29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7" name="Text Box 29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8" name="Text Box 29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09" name="Text Box 29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0" name="Text Box 29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1" name="Text Box 29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2" name="Text Box 29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3" name="Text Box 29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4" name="Text Box 29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5" name="Text Box 29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6" name="Text Box 29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7" name="Text Box 29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8" name="Text Box 29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19" name="Text Box 29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0" name="Text Box 29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1" name="Text Box 29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2" name="Text Box 29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3" name="Text Box 29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4" name="Text Box 29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5" name="Text Box 29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6" name="Text Box 29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7" name="Text Box 29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8" name="Text Box 29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29" name="Text Box 29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0" name="Text Box 29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1" name="Text Box 29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2" name="Text Box 29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3" name="Text Box 29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4" name="Text Box 29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5" name="Text Box 29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6" name="Text Box 29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7" name="Text Box 29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8" name="Text Box 29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39" name="Text Box 29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0" name="Text Box 29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1" name="Text Box 29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2" name="Text Box 29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3" name="Text Box 29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4" name="Text Box 29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5" name="Text Box 29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6" name="Text Box 29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7" name="Text Box 29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8" name="Text Box 29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49" name="Text Box 29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0" name="Text Box 29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1" name="Text Box 29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2" name="Text Box 29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3" name="Text Box 29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4" name="Text Box 29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5" name="Text Box 29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6" name="Text Box 29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7" name="Text Box 29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8" name="Text Box 29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59" name="Text Box 29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0" name="Text Box 29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1" name="Text Box 29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2" name="Text Box 29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3" name="Text Box 29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4" name="Text Box 29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5" name="Text Box 29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6" name="Text Box 29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7" name="Text Box 29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8" name="Text Box 29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69" name="Text Box 29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0" name="Text Box 29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1" name="Text Box 29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2" name="Text Box 29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3" name="Text Box 29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4" name="Text Box 29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5" name="Text Box 29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6" name="Text Box 29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7" name="Text Box 29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8" name="Text Box 29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79" name="Text Box 29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0" name="Text Box 29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1" name="Text Box 29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2" name="Text Box 29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3" name="Text Box 29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4" name="Text Box 30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5" name="Text Box 30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6" name="Text Box 30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7" name="Text Box 30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8" name="Text Box 30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89" name="Text Box 30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0" name="Text Box 30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1" name="Text Box 30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2" name="Text Box 30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3" name="Text Box 30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4" name="Text Box 30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5" name="Text Box 30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6" name="Text Box 30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7" name="Text Box 30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8" name="Text Box 30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099" name="Text Box 30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0" name="Text Box 30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1" name="Text Box 30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2" name="Text Box 30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3" name="Text Box 30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4" name="Text Box 30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5" name="Text Box 30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6" name="Text Box 30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7" name="Text Box 30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8" name="Text Box 30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09" name="Text Box 30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0" name="Text Box 30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1" name="Text Box 30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2" name="Text Box 30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3" name="Text Box 30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4" name="Text Box 30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5" name="Text Box 30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6" name="Text Box 30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7" name="Text Box 30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8" name="Text Box 30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19" name="Text Box 30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0" name="Text Box 30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1" name="Text Box 30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2" name="Text Box 30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3" name="Text Box 30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4" name="Text Box 30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5" name="Text Box 30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6" name="Text Box 30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7" name="Text Box 30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8" name="Text Box 30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29" name="Text Box 30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0" name="Text Box 30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1" name="Text Box 30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2" name="Text Box 30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3" name="Text Box 30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4" name="Text Box 30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5" name="Text Box 30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6" name="Text Box 30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7" name="Text Box 30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8" name="Text Box 30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39" name="Text Box 30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0" name="Text Box 30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1" name="Text Box 30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2" name="Text Box 30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3" name="Text Box 30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4" name="Text Box 30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5" name="Text Box 30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6" name="Text Box 30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7" name="Text Box 30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8" name="Text Box 30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49" name="Text Box 30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0" name="Text Box 30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1" name="Text Box 30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2" name="Text Box 30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3" name="Text Box 30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4" name="Text Box 30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5" name="Text Box 30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6" name="Text Box 30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7" name="Text Box 30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8" name="Text Box 30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59" name="Text Box 30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0" name="Text Box 30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1" name="Text Box 30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2" name="Text Box 30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3" name="Text Box 30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4" name="Text Box 30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5" name="Text Box 30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6" name="Text Box 30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7" name="Text Box 30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8" name="Text Box 30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69" name="Text Box 30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0" name="Text Box 30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1" name="Text Box 30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2" name="Text Box 30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3" name="Text Box 30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4" name="Text Box 30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5" name="Text Box 30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6" name="Text Box 30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7" name="Text Box 30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8" name="Text Box 30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79" name="Text Box 30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0" name="Text Box 30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1" name="Text Box 30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2" name="Text Box 30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3" name="Text Box 30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4" name="Text Box 31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5" name="Text Box 31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6" name="Text Box 31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7" name="Text Box 31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8" name="Text Box 31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89" name="Text Box 31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0" name="Text Box 31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1" name="Text Box 31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2" name="Text Box 31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3" name="Text Box 31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4" name="Text Box 31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5" name="Text Box 31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6" name="Text Box 31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7" name="Text Box 31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8" name="Text Box 31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199" name="Text Box 31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0" name="Text Box 31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1" name="Text Box 31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2" name="Text Box 31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3" name="Text Box 31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4" name="Text Box 31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5" name="Text Box 31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6" name="Text Box 31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7" name="Text Box 31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8" name="Text Box 31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09" name="Text Box 31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0" name="Text Box 31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1" name="Text Box 31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2" name="Text Box 31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3" name="Text Box 31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4" name="Text Box 31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5" name="Text Box 31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6" name="Text Box 31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7" name="Text Box 31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8" name="Text Box 31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19" name="Text Box 31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0" name="Text Box 31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1" name="Text Box 31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2" name="Text Box 31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3" name="Text Box 31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4" name="Text Box 31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5" name="Text Box 31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6" name="Text Box 31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7" name="Text Box 31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8" name="Text Box 31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29" name="Text Box 31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0" name="Text Box 31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1" name="Text Box 31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2" name="Text Box 31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3" name="Text Box 31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4" name="Text Box 31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5" name="Text Box 31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6" name="Text Box 31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7" name="Text Box 31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8" name="Text Box 31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39" name="Text Box 31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0" name="Text Box 31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1" name="Text Box 31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2" name="Text Box 31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3" name="Text Box 31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4" name="Text Box 31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5" name="Text Box 31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6" name="Text Box 31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7" name="Text Box 31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8" name="Text Box 31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49" name="Text Box 31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0" name="Text Box 31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1" name="Text Box 31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2" name="Text Box 31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3" name="Text Box 31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4" name="Text Box 31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5" name="Text Box 31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6" name="Text Box 31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7" name="Text Box 31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8" name="Text Box 31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59" name="Text Box 31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0" name="Text Box 31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1" name="Text Box 31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2" name="Text Box 31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3" name="Text Box 31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4" name="Text Box 31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5" name="Text Box 31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6" name="Text Box 31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7" name="Text Box 31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8" name="Text Box 31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69" name="Text Box 31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0" name="Text Box 31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1" name="Text Box 31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2" name="Text Box 31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3" name="Text Box 31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4" name="Text Box 31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5" name="Text Box 31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6" name="Text Box 31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7" name="Text Box 31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8" name="Text Box 31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79" name="Text Box 31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0" name="Text Box 31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1" name="Text Box 31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2" name="Text Box 31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3" name="Text Box 31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4" name="Text Box 32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5" name="Text Box 32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6" name="Text Box 32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7" name="Text Box 32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8" name="Text Box 32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89" name="Text Box 32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0" name="Text Box 32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1" name="Text Box 32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2" name="Text Box 32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3" name="Text Box 32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4" name="Text Box 32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5" name="Text Box 32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6" name="Text Box 32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7" name="Text Box 32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8" name="Text Box 32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299" name="Text Box 32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0" name="Text Box 32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1" name="Text Box 32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2" name="Text Box 32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3" name="Text Box 32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4" name="Text Box 32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5" name="Text Box 32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6" name="Text Box 32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7" name="Text Box 32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8" name="Text Box 32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09" name="Text Box 32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0" name="Text Box 32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1" name="Text Box 32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2" name="Text Box 32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3" name="Text Box 32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4" name="Text Box 32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5" name="Text Box 32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6" name="Text Box 32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7" name="Text Box 32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8" name="Text Box 32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19" name="Text Box 32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0" name="Text Box 32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1" name="Text Box 32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2" name="Text Box 32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3" name="Text Box 32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4" name="Text Box 32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5" name="Text Box 32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6" name="Text Box 32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7" name="Text Box 32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8" name="Text Box 32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29" name="Text Box 32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0" name="Text Box 32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1" name="Text Box 32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2" name="Text Box 32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3" name="Text Box 32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4" name="Text Box 32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5" name="Text Box 32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6" name="Text Box 32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7" name="Text Box 32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8" name="Text Box 32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39" name="Text Box 32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0" name="Text Box 32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1" name="Text Box 32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2" name="Text Box 32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3" name="Text Box 32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4" name="Text Box 32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5" name="Text Box 32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6" name="Text Box 32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7" name="Text Box 32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8" name="Text Box 32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49" name="Text Box 32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0" name="Text Box 32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1" name="Text Box 32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2" name="Text Box 32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3" name="Text Box 32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4" name="Text Box 32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5" name="Text Box 32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6" name="Text Box 32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7" name="Text Box 32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8" name="Text Box 32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59" name="Text Box 32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0" name="Text Box 32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1" name="Text Box 32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2" name="Text Box 32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3" name="Text Box 32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4" name="Text Box 32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5" name="Text Box 32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6" name="Text Box 32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7" name="Text Box 32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8" name="Text Box 32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69" name="Text Box 32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0" name="Text Box 32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1" name="Text Box 32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2" name="Text Box 32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3" name="Text Box 32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4" name="Text Box 32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5" name="Text Box 32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6" name="Text Box 32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7" name="Text Box 32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8" name="Text Box 32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79" name="Text Box 32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0" name="Text Box 32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1" name="Text Box 32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2" name="Text Box 32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3" name="Text Box 32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4" name="Text Box 33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5" name="Text Box 33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6" name="Text Box 33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7" name="Text Box 33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8" name="Text Box 33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89" name="Text Box 33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0" name="Text Box 33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1" name="Text Box 33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2" name="Text Box 33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3" name="Text Box 33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4" name="Text Box 33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5" name="Text Box 33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6" name="Text Box 33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7" name="Text Box 33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8" name="Text Box 33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399" name="Text Box 33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0" name="Text Box 33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1" name="Text Box 33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2" name="Text Box 33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3" name="Text Box 33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4" name="Text Box 33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5" name="Text Box 33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6" name="Text Box 33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7" name="Text Box 33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8" name="Text Box 33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09" name="Text Box 33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0" name="Text Box 33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1" name="Text Box 33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2" name="Text Box 33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3" name="Text Box 33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4" name="Text Box 33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5" name="Text Box 33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6" name="Text Box 33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7" name="Text Box 33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8" name="Text Box 33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19" name="Text Box 33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0" name="Text Box 33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1" name="Text Box 33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2" name="Text Box 33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3" name="Text Box 33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4" name="Text Box 33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5" name="Text Box 33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6" name="Text Box 33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7" name="Text Box 33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8" name="Text Box 33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29" name="Text Box 33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0" name="Text Box 33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1" name="Text Box 33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2" name="Text Box 33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3" name="Text Box 33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4" name="Text Box 33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5" name="Text Box 33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6" name="Text Box 33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7" name="Text Box 33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8" name="Text Box 33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39" name="Text Box 33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0" name="Text Box 33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1" name="Text Box 33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2" name="Text Box 33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3" name="Text Box 33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4" name="Text Box 33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5" name="Text Box 33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6" name="Text Box 33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7" name="Text Box 33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8" name="Text Box 33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49" name="Text Box 33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0" name="Text Box 33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1" name="Text Box 33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2" name="Text Box 33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3" name="Text Box 33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4" name="Text Box 33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5" name="Text Box 33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6" name="Text Box 33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7" name="Text Box 33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8" name="Text Box 33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59" name="Text Box 33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0" name="Text Box 33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1" name="Text Box 33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2" name="Text Box 33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3" name="Text Box 33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4" name="Text Box 33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5" name="Text Box 33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6" name="Text Box 33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7" name="Text Box 33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8" name="Text Box 33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69" name="Text Box 33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0" name="Text Box 33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1" name="Text Box 33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2" name="Text Box 33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3" name="Text Box 33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4" name="Text Box 33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5" name="Text Box 33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6" name="Text Box 33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7" name="Text Box 33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8" name="Text Box 33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79" name="Text Box 33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0" name="Text Box 33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1" name="Text Box 33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2" name="Text Box 33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3" name="Text Box 33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4" name="Text Box 34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5" name="Text Box 34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6" name="Text Box 34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7" name="Text Box 34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8" name="Text Box 34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89" name="Text Box 34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0" name="Text Box 34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1" name="Text Box 34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2" name="Text Box 34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3" name="Text Box 34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4" name="Text Box 34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5" name="Text Box 34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6" name="Text Box 34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7" name="Text Box 34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8" name="Text Box 34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499" name="Text Box 34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0" name="Text Box 34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1" name="Text Box 34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2" name="Text Box 34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3" name="Text Box 34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4" name="Text Box 34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5" name="Text Box 34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6" name="Text Box 34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7" name="Text Box 34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8" name="Text Box 34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09" name="Text Box 34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0" name="Text Box 34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1" name="Text Box 34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2" name="Text Box 34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3" name="Text Box 34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4" name="Text Box 34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5" name="Text Box 34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6" name="Text Box 34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7" name="Text Box 34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8" name="Text Box 34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19" name="Text Box 34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0" name="Text Box 34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1" name="Text Box 34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2" name="Text Box 34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3" name="Text Box 34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4" name="Text Box 34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5" name="Text Box 34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6" name="Text Box 34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7" name="Text Box 34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8" name="Text Box 34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29" name="Text Box 34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0" name="Text Box 34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1" name="Text Box 34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2" name="Text Box 34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3" name="Text Box 34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4" name="Text Box 34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5" name="Text Box 34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6" name="Text Box 34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7" name="Text Box 34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8" name="Text Box 34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39" name="Text Box 34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0" name="Text Box 34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1" name="Text Box 34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2" name="Text Box 34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3" name="Text Box 34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4" name="Text Box 34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5" name="Text Box 34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6" name="Text Box 34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7" name="Text Box 34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8" name="Text Box 34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49" name="Text Box 34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0" name="Text Box 34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1" name="Text Box 34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2" name="Text Box 34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3" name="Text Box 34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4" name="Text Box 34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5" name="Text Box 34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6" name="Text Box 34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7" name="Text Box 34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8" name="Text Box 34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59" name="Text Box 34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0" name="Text Box 34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1" name="Text Box 34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2" name="Text Box 34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3" name="Text Box 34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4" name="Text Box 34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5" name="Text Box 34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6" name="Text Box 34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7" name="Text Box 34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8" name="Text Box 34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69" name="Text Box 34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0" name="Text Box 34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1" name="Text Box 34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2" name="Text Box 34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3" name="Text Box 34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4" name="Text Box 34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5" name="Text Box 34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6" name="Text Box 34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7" name="Text Box 34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8" name="Text Box 34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79" name="Text Box 34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0" name="Text Box 34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1" name="Text Box 34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2" name="Text Box 34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3" name="Text Box 34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4" name="Text Box 35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5" name="Text Box 35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6" name="Text Box 35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7" name="Text Box 35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8" name="Text Box 35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89" name="Text Box 35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0" name="Text Box 35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1" name="Text Box 35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2" name="Text Box 35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3" name="Text Box 35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4" name="Text Box 35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5" name="Text Box 35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6" name="Text Box 35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7" name="Text Box 35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8" name="Text Box 35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599" name="Text Box 35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0" name="Text Box 35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1" name="Text Box 35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2" name="Text Box 35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3" name="Text Box 35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4" name="Text Box 35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5" name="Text Box 35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6" name="Text Box 35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7" name="Text Box 35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8" name="Text Box 35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09" name="Text Box 35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0" name="Text Box 35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1" name="Text Box 35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2" name="Text Box 35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3" name="Text Box 35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4" name="Text Box 35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5" name="Text Box 35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6" name="Text Box 35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7" name="Text Box 35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8" name="Text Box 35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19" name="Text Box 35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0" name="Text Box 35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1" name="Text Box 35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2" name="Text Box 35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3" name="Text Box 35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4" name="Text Box 35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5" name="Text Box 35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6" name="Text Box 35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7" name="Text Box 35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8" name="Text Box 35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29" name="Text Box 35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0" name="Text Box 35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1" name="Text Box 35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2" name="Text Box 35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3" name="Text Box 35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4" name="Text Box 35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5" name="Text Box 35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6" name="Text Box 35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7" name="Text Box 35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8" name="Text Box 35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39" name="Text Box 35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0" name="Text Box 35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1" name="Text Box 35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2" name="Text Box 35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3" name="Text Box 35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4" name="Text Box 35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5" name="Text Box 35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6" name="Text Box 35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7" name="Text Box 35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8" name="Text Box 35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49" name="Text Box 35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0" name="Text Box 35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1" name="Text Box 35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2" name="Text Box 35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3" name="Text Box 35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4" name="Text Box 35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5" name="Text Box 35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6" name="Text Box 35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7" name="Text Box 35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8" name="Text Box 35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59" name="Text Box 35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0" name="Text Box 35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1" name="Text Box 35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2" name="Text Box 35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3" name="Text Box 35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4" name="Text Box 35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5" name="Text Box 35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6" name="Text Box 35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7" name="Text Box 35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8" name="Text Box 35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69" name="Text Box 35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0" name="Text Box 35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1" name="Text Box 35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2" name="Text Box 35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3" name="Text Box 35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4" name="Text Box 35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5" name="Text Box 35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6" name="Text Box 35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7" name="Text Box 35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8" name="Text Box 35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79" name="Text Box 35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0" name="Text Box 35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1" name="Text Box 35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2" name="Text Box 35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3" name="Text Box 35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4" name="Text Box 36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5" name="Text Box 36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6" name="Text Box 36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7" name="Text Box 36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8" name="Text Box 36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89" name="Text Box 36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0" name="Text Box 36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1" name="Text Box 36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2" name="Text Box 36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3" name="Text Box 36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4" name="Text Box 36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5" name="Text Box 36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6" name="Text Box 36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7" name="Text Box 36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8" name="Text Box 36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699" name="Text Box 36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0" name="Text Box 36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1" name="Text Box 36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2" name="Text Box 36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3" name="Text Box 36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4" name="Text Box 36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5" name="Text Box 36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6" name="Text Box 36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7" name="Text Box 36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8" name="Text Box 36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09" name="Text Box 36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0" name="Text Box 36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1" name="Text Box 36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2" name="Text Box 36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3" name="Text Box 36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4" name="Text Box 36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5" name="Text Box 36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6" name="Text Box 36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7" name="Text Box 36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8" name="Text Box 36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19" name="Text Box 36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0" name="Text Box 36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1" name="Text Box 36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2" name="Text Box 36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3" name="Text Box 36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4" name="Text Box 36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5" name="Text Box 36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6" name="Text Box 36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7" name="Text Box 36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8" name="Text Box 36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29" name="Text Box 36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0" name="Text Box 36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1" name="Text Box 36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2" name="Text Box 36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3" name="Text Box 36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4" name="Text Box 36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5" name="Text Box 36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6" name="Text Box 36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7" name="Text Box 36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8" name="Text Box 36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39" name="Text Box 36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0" name="Text Box 36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1" name="Text Box 36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2" name="Text Box 36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3" name="Text Box 36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4" name="Text Box 36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5" name="Text Box 36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6" name="Text Box 36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7" name="Text Box 36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8" name="Text Box 36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49" name="Text Box 36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0" name="Text Box 36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1" name="Text Box 36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2" name="Text Box 36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3" name="Text Box 36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4" name="Text Box 36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5" name="Text Box 36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6" name="Text Box 36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7" name="Text Box 36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8" name="Text Box 36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59" name="Text Box 36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0" name="Text Box 36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1" name="Text Box 36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2" name="Text Box 36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3" name="Text Box 36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4" name="Text Box 36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5" name="Text Box 36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6" name="Text Box 36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7" name="Text Box 36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8" name="Text Box 36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69" name="Text Box 36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0" name="Text Box 36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1" name="Text Box 36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2" name="Text Box 36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3" name="Text Box 36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4" name="Text Box 36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5" name="Text Box 36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6" name="Text Box 36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7" name="Text Box 36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8" name="Text Box 36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79" name="Text Box 36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0" name="Text Box 36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1" name="Text Box 36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2" name="Text Box 36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3" name="Text Box 36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4" name="Text Box 37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5" name="Text Box 37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6" name="Text Box 37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7" name="Text Box 37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8" name="Text Box 37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89" name="Text Box 37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0" name="Text Box 37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1" name="Text Box 37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2" name="Text Box 37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3" name="Text Box 37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4" name="Text Box 37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5" name="Text Box 37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6" name="Text Box 37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7" name="Text Box 37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8" name="Text Box 37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799" name="Text Box 37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0" name="Text Box 37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1" name="Text Box 37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2" name="Text Box 37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3" name="Text Box 37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4" name="Text Box 37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5" name="Text Box 37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6" name="Text Box 37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7" name="Text Box 37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8" name="Text Box 37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09" name="Text Box 37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0" name="Text Box 37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1" name="Text Box 37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2" name="Text Box 37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3" name="Text Box 37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4" name="Text Box 37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5" name="Text Box 37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6" name="Text Box 37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7" name="Text Box 37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8" name="Text Box 37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19" name="Text Box 37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0" name="Text Box 37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1" name="Text Box 37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2" name="Text Box 37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3" name="Text Box 37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4" name="Text Box 37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5" name="Text Box 37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6" name="Text Box 37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7" name="Text Box 37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8" name="Text Box 37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29" name="Text Box 37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0" name="Text Box 37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1" name="Text Box 37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2" name="Text Box 37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3" name="Text Box 37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4" name="Text Box 37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5" name="Text Box 37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6" name="Text Box 37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7" name="Text Box 37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8" name="Text Box 37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39" name="Text Box 37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0" name="Text Box 37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1" name="Text Box 37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2" name="Text Box 37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3" name="Text Box 37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4" name="Text Box 37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5" name="Text Box 37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6" name="Text Box 37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7" name="Text Box 37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8" name="Text Box 37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49" name="Text Box 37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0" name="Text Box 37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1" name="Text Box 37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2" name="Text Box 37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3" name="Text Box 37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4" name="Text Box 37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5" name="Text Box 37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6" name="Text Box 37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7" name="Text Box 37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8" name="Text Box 37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59" name="Text Box 37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0" name="Text Box 37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1" name="Text Box 37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2" name="Text Box 37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3" name="Text Box 37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4" name="Text Box 37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5" name="Text Box 37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6" name="Text Box 37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7" name="Text Box 37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8" name="Text Box 37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69" name="Text Box 37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0" name="Text Box 37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1" name="Text Box 37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2" name="Text Box 37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3" name="Text Box 37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4" name="Text Box 37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5" name="Text Box 37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6" name="Text Box 37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7" name="Text Box 37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8" name="Text Box 37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79" name="Text Box 37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0" name="Text Box 37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1" name="Text Box 37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2" name="Text Box 37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3" name="Text Box 37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4" name="Text Box 38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5" name="Text Box 38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6" name="Text Box 38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7" name="Text Box 38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8" name="Text Box 38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89" name="Text Box 38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0" name="Text Box 38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1" name="Text Box 38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2" name="Text Box 38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3" name="Text Box 38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4" name="Text Box 38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5" name="Text Box 38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6" name="Text Box 38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7" name="Text Box 38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8" name="Text Box 38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899" name="Text Box 38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0" name="Text Box 38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1" name="Text Box 38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2" name="Text Box 38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3" name="Text Box 38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4" name="Text Box 38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5" name="Text Box 38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6" name="Text Box 38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7" name="Text Box 38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8" name="Text Box 38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09" name="Text Box 38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0" name="Text Box 38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1" name="Text Box 38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2" name="Text Box 38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3" name="Text Box 38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4" name="Text Box 38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5" name="Text Box 38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6" name="Text Box 38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7" name="Text Box 38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8" name="Text Box 38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19" name="Text Box 38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0" name="Text Box 38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1" name="Text Box 38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2" name="Text Box 38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3" name="Text Box 38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4" name="Text Box 38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5" name="Text Box 38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6" name="Text Box 38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7" name="Text Box 38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8" name="Text Box 38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29" name="Text Box 38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0" name="Text Box 38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1" name="Text Box 38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2" name="Text Box 38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3" name="Text Box 38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4" name="Text Box 38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5" name="Text Box 38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6" name="Text Box 38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7" name="Text Box 38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8" name="Text Box 38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39" name="Text Box 38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0" name="Text Box 38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1" name="Text Box 38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2" name="Text Box 38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3" name="Text Box 38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4" name="Text Box 38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5" name="Text Box 38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6" name="Text Box 38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7" name="Text Box 38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8" name="Text Box 38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49" name="Text Box 38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0" name="Text Box 38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1" name="Text Box 38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2" name="Text Box 38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3" name="Text Box 38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4" name="Text Box 38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5" name="Text Box 38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6" name="Text Box 38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7" name="Text Box 38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8" name="Text Box 38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59" name="Text Box 38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0" name="Text Box 38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1" name="Text Box 38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2" name="Text Box 38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3" name="Text Box 38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4" name="Text Box 38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5" name="Text Box 38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6" name="Text Box 38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7" name="Text Box 38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8" name="Text Box 38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69" name="Text Box 38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0" name="Text Box 38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1" name="Text Box 38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2" name="Text Box 38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3" name="Text Box 38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4" name="Text Box 38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5" name="Text Box 38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6" name="Text Box 38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7" name="Text Box 38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8" name="Text Box 38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79" name="Text Box 38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0" name="Text Box 38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1" name="Text Box 38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2" name="Text Box 38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3" name="Text Box 38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4" name="Text Box 39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5" name="Text Box 39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6" name="Text Box 39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7" name="Text Box 39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8" name="Text Box 39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89" name="Text Box 39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0" name="Text Box 39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1" name="Text Box 39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2" name="Text Box 39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3" name="Text Box 39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4" name="Text Box 39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5" name="Text Box 39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6" name="Text Box 39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7" name="Text Box 39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8" name="Text Box 39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3999" name="Text Box 39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0" name="Text Box 39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1" name="Text Box 39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2" name="Text Box 39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3" name="Text Box 39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4" name="Text Box 39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5" name="Text Box 39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6" name="Text Box 39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7" name="Text Box 39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8" name="Text Box 39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09" name="Text Box 39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0" name="Text Box 39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1" name="Text Box 39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2" name="Text Box 39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3" name="Text Box 39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4" name="Text Box 39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5" name="Text Box 39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6" name="Text Box 39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7" name="Text Box 39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8" name="Text Box 39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19" name="Text Box 39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0" name="Text Box 39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1" name="Text Box 39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2" name="Text Box 39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3" name="Text Box 39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4" name="Text Box 39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5" name="Text Box 39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6" name="Text Box 39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7" name="Text Box 39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8" name="Text Box 39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29" name="Text Box 39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0" name="Text Box 39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1" name="Text Box 39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2" name="Text Box 39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3" name="Text Box 39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4" name="Text Box 39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5" name="Text Box 39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6" name="Text Box 39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7" name="Text Box 39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8" name="Text Box 39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39" name="Text Box 39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0" name="Text Box 39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1" name="Text Box 39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2" name="Text Box 39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3" name="Text Box 39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4" name="Text Box 39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5" name="Text Box 39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6" name="Text Box 39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7" name="Text Box 39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8" name="Text Box 39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49" name="Text Box 39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0" name="Text Box 39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1" name="Text Box 39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2" name="Text Box 39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3" name="Text Box 39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4" name="Text Box 39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5" name="Text Box 39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6" name="Text Box 39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7" name="Text Box 39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8" name="Text Box 39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59" name="Text Box 39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0" name="Text Box 39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1" name="Text Box 39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2" name="Text Box 39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3" name="Text Box 39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4" name="Text Box 39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5" name="Text Box 39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6" name="Text Box 39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7" name="Text Box 39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8" name="Text Box 39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69" name="Text Box 39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0" name="Text Box 39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1" name="Text Box 39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2" name="Text Box 39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3" name="Text Box 39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4" name="Text Box 39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5" name="Text Box 39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6" name="Text Box 39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7" name="Text Box 39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8" name="Text Box 39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79" name="Text Box 39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0" name="Text Box 39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1" name="Text Box 39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2" name="Text Box 39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3" name="Text Box 39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4" name="Text Box 40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5" name="Text Box 40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6" name="Text Box 40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7" name="Text Box 40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8" name="Text Box 40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89" name="Text Box 40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0" name="Text Box 40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1" name="Text Box 40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2" name="Text Box 40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3" name="Text Box 40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4" name="Text Box 40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5" name="Text Box 40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6" name="Text Box 40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7" name="Text Box 40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8" name="Text Box 40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099" name="Text Box 40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0" name="Text Box 40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1" name="Text Box 40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2" name="Text Box 40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3" name="Text Box 40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4" name="Text Box 40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5" name="Text Box 40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6" name="Text Box 40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7" name="Text Box 40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8" name="Text Box 40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09" name="Text Box 40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0" name="Text Box 40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1" name="Text Box 40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2" name="Text Box 40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3" name="Text Box 40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4" name="Text Box 40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5" name="Text Box 40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6" name="Text Box 40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7" name="Text Box 40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8" name="Text Box 40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19" name="Text Box 40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0" name="Text Box 40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1" name="Text Box 40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2" name="Text Box 40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3" name="Text Box 40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4" name="Text Box 40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5" name="Text Box 40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6" name="Text Box 40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7" name="Text Box 40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8" name="Text Box 40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29" name="Text Box 40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0" name="Text Box 40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1" name="Text Box 40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2" name="Text Box 40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3" name="Text Box 40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4" name="Text Box 40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5" name="Text Box 40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6" name="Text Box 40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7" name="Text Box 40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8" name="Text Box 40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39" name="Text Box 40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0" name="Text Box 40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1" name="Text Box 40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2" name="Text Box 40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3" name="Text Box 40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4" name="Text Box 40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5" name="Text Box 40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6" name="Text Box 40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7" name="Text Box 40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8" name="Text Box 40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49" name="Text Box 40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0" name="Text Box 40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1" name="Text Box 40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2" name="Text Box 40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3" name="Text Box 40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4" name="Text Box 40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5" name="Text Box 40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6" name="Text Box 40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7" name="Text Box 40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8" name="Text Box 40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59" name="Text Box 40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0" name="Text Box 40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1" name="Text Box 40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2" name="Text Box 40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3" name="Text Box 40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4" name="Text Box 40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5" name="Text Box 40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6" name="Text Box 40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7" name="Text Box 40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8" name="Text Box 40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69" name="Text Box 40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0" name="Text Box 40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1" name="Text Box 40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2" name="Text Box 40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3" name="Text Box 40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4" name="Text Box 40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5" name="Text Box 40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6" name="Text Box 40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7" name="Text Box 40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8" name="Text Box 40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79" name="Text Box 40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0" name="Text Box 40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1" name="Text Box 40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2" name="Text Box 40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3" name="Text Box 40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4" name="Text Box 41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5" name="Text Box 41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6" name="Text Box 41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7" name="Text Box 41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8" name="Text Box 41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89" name="Text Box 41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0" name="Text Box 41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1" name="Text Box 41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2" name="Text Box 41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3" name="Text Box 41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4" name="Text Box 41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5" name="Text Box 41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6" name="Text Box 41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7" name="Text Box 41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8" name="Text Box 41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199" name="Text Box 41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0" name="Text Box 41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1" name="Text Box 41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2" name="Text Box 41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3" name="Text Box 41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4" name="Text Box 41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5" name="Text Box 41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6" name="Text Box 41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7" name="Text Box 41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8" name="Text Box 41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09" name="Text Box 41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0" name="Text Box 41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1" name="Text Box 41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2" name="Text Box 41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3" name="Text Box 41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4" name="Text Box 41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5" name="Text Box 41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6" name="Text Box 41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7" name="Text Box 41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8" name="Text Box 41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19" name="Text Box 41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0" name="Text Box 41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1" name="Text Box 41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2" name="Text Box 41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3" name="Text Box 41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4" name="Text Box 41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5" name="Text Box 41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6" name="Text Box 41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7" name="Text Box 41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8" name="Text Box 41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29" name="Text Box 41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0" name="Text Box 41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1" name="Text Box 41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2" name="Text Box 41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3" name="Text Box 41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4" name="Text Box 41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5" name="Text Box 41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6" name="Text Box 41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7" name="Text Box 41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8" name="Text Box 41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39" name="Text Box 41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0" name="Text Box 41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1" name="Text Box 41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2" name="Text Box 41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3" name="Text Box 41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4" name="Text Box 41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5" name="Text Box 41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6" name="Text Box 41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7" name="Text Box 41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8" name="Text Box 41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49" name="Text Box 41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0" name="Text Box 41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1" name="Text Box 41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2" name="Text Box 41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3" name="Text Box 41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4" name="Text Box 41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5" name="Text Box 41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6" name="Text Box 41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7" name="Text Box 41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8" name="Text Box 41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59" name="Text Box 41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0" name="Text Box 41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1" name="Text Box 41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2" name="Text Box 41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3" name="Text Box 41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4" name="Text Box 41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5" name="Text Box 41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6" name="Text Box 41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7" name="Text Box 41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8" name="Text Box 41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69" name="Text Box 41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0" name="Text Box 41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1" name="Text Box 41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2" name="Text Box 41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3" name="Text Box 41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4" name="Text Box 41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5" name="Text Box 41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6" name="Text Box 41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7" name="Text Box 41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8" name="Text Box 41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79" name="Text Box 41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0" name="Text Box 41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1" name="Text Box 41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2" name="Text Box 41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3" name="Text Box 41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4" name="Text Box 42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5" name="Text Box 42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6" name="Text Box 42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7" name="Text Box 42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8" name="Text Box 42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89" name="Text Box 42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0" name="Text Box 42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1" name="Text Box 42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2" name="Text Box 42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3" name="Text Box 42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4" name="Text Box 42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5" name="Text Box 42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6" name="Text Box 42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7" name="Text Box 42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8" name="Text Box 42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299" name="Text Box 42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0" name="Text Box 42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1" name="Text Box 42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2" name="Text Box 42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3" name="Text Box 42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4" name="Text Box 42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5" name="Text Box 42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6" name="Text Box 42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7" name="Text Box 42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8" name="Text Box 42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09" name="Text Box 42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0" name="Text Box 42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1" name="Text Box 42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2" name="Text Box 42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3" name="Text Box 42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4" name="Text Box 42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5" name="Text Box 42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6" name="Text Box 42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7" name="Text Box 42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8" name="Text Box 42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19" name="Text Box 42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0" name="Text Box 42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1" name="Text Box 42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2" name="Text Box 42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3" name="Text Box 42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4" name="Text Box 42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5" name="Text Box 42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6" name="Text Box 42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7" name="Text Box 42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8" name="Text Box 42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29" name="Text Box 42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0" name="Text Box 42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1" name="Text Box 42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2" name="Text Box 42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3" name="Text Box 42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4" name="Text Box 42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5" name="Text Box 42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6" name="Text Box 42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7" name="Text Box 42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8" name="Text Box 42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39" name="Text Box 42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0" name="Text Box 42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1" name="Text Box 42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2" name="Text Box 42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3" name="Text Box 42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4" name="Text Box 42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5" name="Text Box 42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6" name="Text Box 42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7" name="Text Box 42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8" name="Text Box 42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49" name="Text Box 42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0" name="Text Box 42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1" name="Text Box 42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2" name="Text Box 42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3" name="Text Box 42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4" name="Text Box 42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5" name="Text Box 42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6" name="Text Box 42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7" name="Text Box 42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8" name="Text Box 42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59" name="Text Box 42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0" name="Text Box 42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1" name="Text Box 42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2" name="Text Box 42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3" name="Text Box 42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4" name="Text Box 42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5" name="Text Box 42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6" name="Text Box 42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7" name="Text Box 42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8" name="Text Box 42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69" name="Text Box 42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0" name="Text Box 42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1" name="Text Box 42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2" name="Text Box 42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3" name="Text Box 42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4" name="Text Box 42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5" name="Text Box 42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6" name="Text Box 42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7" name="Text Box 42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8" name="Text Box 42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79" name="Text Box 42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0" name="Text Box 42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1" name="Text Box 42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2" name="Text Box 42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3" name="Text Box 42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4" name="Text Box 43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5" name="Text Box 43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6" name="Text Box 43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7" name="Text Box 43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8" name="Text Box 43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89" name="Text Box 43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0" name="Text Box 43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1" name="Text Box 43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2" name="Text Box 43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3" name="Text Box 43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4" name="Text Box 43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5" name="Text Box 43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6" name="Text Box 43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7" name="Text Box 43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8" name="Text Box 43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399" name="Text Box 43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0" name="Text Box 43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1" name="Text Box 43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2" name="Text Box 43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3" name="Text Box 43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4" name="Text Box 43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5" name="Text Box 43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6" name="Text Box 43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7" name="Text Box 43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8" name="Text Box 43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09" name="Text Box 43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0" name="Text Box 43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1" name="Text Box 43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2" name="Text Box 43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3" name="Text Box 43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4" name="Text Box 43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5" name="Text Box 43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6" name="Text Box 43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7" name="Text Box 43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8" name="Text Box 43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19" name="Text Box 43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0" name="Text Box 43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1" name="Text Box 43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2" name="Text Box 43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3" name="Text Box 43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4" name="Text Box 43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5" name="Text Box 43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6" name="Text Box 43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7" name="Text Box 43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8" name="Text Box 43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29" name="Text Box 43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0" name="Text Box 43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1" name="Text Box 43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2" name="Text Box 43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3" name="Text Box 43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4" name="Text Box 43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5" name="Text Box 43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6" name="Text Box 43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7" name="Text Box 43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8" name="Text Box 43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39" name="Text Box 43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0" name="Text Box 43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1" name="Text Box 43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2" name="Text Box 43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3" name="Text Box 43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4" name="Text Box 43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5" name="Text Box 43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6" name="Text Box 43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7" name="Text Box 43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8" name="Text Box 43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49" name="Text Box 43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0" name="Text Box 43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1" name="Text Box 43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2" name="Text Box 43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3" name="Text Box 43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4" name="Text Box 43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5" name="Text Box 43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6" name="Text Box 43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7" name="Text Box 43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8" name="Text Box 43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59" name="Text Box 43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0" name="Text Box 43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1" name="Text Box 43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2" name="Text Box 43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3" name="Text Box 43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4" name="Text Box 43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5" name="Text Box 43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6" name="Text Box 43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7" name="Text Box 43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8" name="Text Box 43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69" name="Text Box 43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0" name="Text Box 43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1" name="Text Box 43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2" name="Text Box 43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3" name="Text Box 43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4" name="Text Box 43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5" name="Text Box 43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6" name="Text Box 43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7" name="Text Box 43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8" name="Text Box 43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79" name="Text Box 43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0" name="Text Box 43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1" name="Text Box 43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2" name="Text Box 43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3" name="Text Box 43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4" name="Text Box 44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5" name="Text Box 44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6" name="Text Box 44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7" name="Text Box 44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8" name="Text Box 44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89" name="Text Box 44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0" name="Text Box 44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1" name="Text Box 44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2" name="Text Box 44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3" name="Text Box 44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4" name="Text Box 44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5" name="Text Box 44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6" name="Text Box 44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7" name="Text Box 44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8" name="Text Box 44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499" name="Text Box 44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0" name="Text Box 44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1" name="Text Box 44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2" name="Text Box 44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3" name="Text Box 44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4" name="Text Box 44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5" name="Text Box 44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6" name="Text Box 44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7" name="Text Box 44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8" name="Text Box 44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09" name="Text Box 44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0" name="Text Box 44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1" name="Text Box 44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2" name="Text Box 44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3" name="Text Box 44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4" name="Text Box 44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5" name="Text Box 44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6" name="Text Box 44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7" name="Text Box 44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8" name="Text Box 44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19" name="Text Box 44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0" name="Text Box 44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1" name="Text Box 44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2" name="Text Box 44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3" name="Text Box 44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4" name="Text Box 44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5" name="Text Box 44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6" name="Text Box 44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7" name="Text Box 44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8" name="Text Box 44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29" name="Text Box 44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0" name="Text Box 44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1" name="Text Box 44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2" name="Text Box 44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3" name="Text Box 44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4" name="Text Box 44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5" name="Text Box 44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6" name="Text Box 44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7" name="Text Box 44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8" name="Text Box 44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39" name="Text Box 44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0" name="Text Box 44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1" name="Text Box 44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2" name="Text Box 44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3" name="Text Box 44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4" name="Text Box 44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5" name="Text Box 44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6" name="Text Box 44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7" name="Text Box 44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8" name="Text Box 44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49" name="Text Box 44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0" name="Text Box 44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1" name="Text Box 44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2" name="Text Box 44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3" name="Text Box 44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4" name="Text Box 44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5" name="Text Box 44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6" name="Text Box 44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7" name="Text Box 44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8" name="Text Box 44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59" name="Text Box 44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0" name="Text Box 44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1" name="Text Box 44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2" name="Text Box 44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3" name="Text Box 44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4" name="Text Box 44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5" name="Text Box 44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6" name="Text Box 44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7" name="Text Box 44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8" name="Text Box 44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69" name="Text Box 44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0" name="Text Box 44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1" name="Text Box 44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2" name="Text Box 44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3" name="Text Box 44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4" name="Text Box 44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5" name="Text Box 44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6" name="Text Box 44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7" name="Text Box 44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8" name="Text Box 44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79" name="Text Box 44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0" name="Text Box 44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1" name="Text Box 44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2" name="Text Box 44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3" name="Text Box 44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4" name="Text Box 45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5" name="Text Box 45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6" name="Text Box 45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7" name="Text Box 45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8" name="Text Box 45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89" name="Text Box 45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0" name="Text Box 45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1" name="Text Box 45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2" name="Text Box 45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3" name="Text Box 45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4" name="Text Box 45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5" name="Text Box 45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6" name="Text Box 45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7" name="Text Box 45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8" name="Text Box 45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599" name="Text Box 45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0" name="Text Box 45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1" name="Text Box 45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2" name="Text Box 45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3" name="Text Box 45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4" name="Text Box 45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5" name="Text Box 45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6" name="Text Box 45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7" name="Text Box 45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8" name="Text Box 45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09" name="Text Box 45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0" name="Text Box 45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1" name="Text Box 45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2" name="Text Box 45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3" name="Text Box 45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4" name="Text Box 45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5" name="Text Box 45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6" name="Text Box 45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7" name="Text Box 45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8" name="Text Box 45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19" name="Text Box 45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0" name="Text Box 45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1" name="Text Box 45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2" name="Text Box 45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3" name="Text Box 45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4" name="Text Box 45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5" name="Text Box 45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6" name="Text Box 45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7" name="Text Box 45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8" name="Text Box 45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29" name="Text Box 45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0" name="Text Box 45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1" name="Text Box 45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2" name="Text Box 45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3" name="Text Box 45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4" name="Text Box 45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5" name="Text Box 45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6" name="Text Box 45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7" name="Text Box 45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8" name="Text Box 45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39" name="Text Box 45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0" name="Text Box 45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1" name="Text Box 45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2" name="Text Box 45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3" name="Text Box 45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4" name="Text Box 45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5" name="Text Box 45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6" name="Text Box 45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7" name="Text Box 45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8" name="Text Box 45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49" name="Text Box 45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0" name="Text Box 45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1" name="Text Box 45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2" name="Text Box 45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3" name="Text Box 45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4" name="Text Box 45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5" name="Text Box 45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6" name="Text Box 45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7" name="Text Box 45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8" name="Text Box 45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59" name="Text Box 45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0" name="Text Box 45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1" name="Text Box 45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2" name="Text Box 45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3" name="Text Box 45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4" name="Text Box 45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5" name="Text Box 45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6" name="Text Box 45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7" name="Text Box 45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8" name="Text Box 45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69" name="Text Box 45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0" name="Text Box 45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1" name="Text Box 45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2" name="Text Box 45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3" name="Text Box 45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4" name="Text Box 45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5" name="Text Box 45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6" name="Text Box 45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7" name="Text Box 45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8" name="Text Box 45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79" name="Text Box 45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0" name="Text Box 45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1" name="Text Box 45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2" name="Text Box 45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3" name="Text Box 45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4" name="Text Box 46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5" name="Text Box 46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6" name="Text Box 46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7" name="Text Box 46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8" name="Text Box 46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89" name="Text Box 46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0" name="Text Box 46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1" name="Text Box 46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2" name="Text Box 46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3" name="Text Box 46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4" name="Text Box 46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5" name="Text Box 46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6" name="Text Box 46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7" name="Text Box 46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8" name="Text Box 46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699" name="Text Box 46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0" name="Text Box 46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1" name="Text Box 46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2" name="Text Box 46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3" name="Text Box 46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4" name="Text Box 46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5" name="Text Box 46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6" name="Text Box 46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7" name="Text Box 46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8" name="Text Box 46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09" name="Text Box 46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0" name="Text Box 46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1" name="Text Box 46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2" name="Text Box 46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3" name="Text Box 46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4" name="Text Box 46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5" name="Text Box 46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6" name="Text Box 46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7" name="Text Box 46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8" name="Text Box 46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19" name="Text Box 46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0" name="Text Box 46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1" name="Text Box 46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2" name="Text Box 46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3" name="Text Box 46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4" name="Text Box 46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5" name="Text Box 46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6" name="Text Box 46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7" name="Text Box 46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8" name="Text Box 46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29" name="Text Box 46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0" name="Text Box 46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1" name="Text Box 46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2" name="Text Box 46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3" name="Text Box 46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4" name="Text Box 46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5" name="Text Box 46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6" name="Text Box 46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7" name="Text Box 46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8" name="Text Box 46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39" name="Text Box 46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0" name="Text Box 46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1" name="Text Box 46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2" name="Text Box 46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3" name="Text Box 46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4" name="Text Box 46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5" name="Text Box 46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6" name="Text Box 46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7" name="Text Box 46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8" name="Text Box 46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49" name="Text Box 46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0" name="Text Box 46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1" name="Text Box 46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2" name="Text Box 46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3" name="Text Box 46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4" name="Text Box 46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5" name="Text Box 46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6" name="Text Box 46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7" name="Text Box 46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8" name="Text Box 46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59" name="Text Box 46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0" name="Text Box 46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1" name="Text Box 46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2" name="Text Box 46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3" name="Text Box 46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4" name="Text Box 46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5" name="Text Box 46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6" name="Text Box 46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7" name="Text Box 46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8" name="Text Box 46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69" name="Text Box 46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0" name="Text Box 46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1" name="Text Box 46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2" name="Text Box 46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3" name="Text Box 46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4" name="Text Box 46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5" name="Text Box 46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6" name="Text Box 46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7" name="Text Box 46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8" name="Text Box 46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79" name="Text Box 46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0" name="Text Box 46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1" name="Text Box 46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2" name="Text Box 46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3" name="Text Box 46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4" name="Text Box 47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5" name="Text Box 47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6" name="Text Box 47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7" name="Text Box 47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8" name="Text Box 47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89" name="Text Box 47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0" name="Text Box 47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1" name="Text Box 47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2" name="Text Box 47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3" name="Text Box 47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4" name="Text Box 47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5" name="Text Box 47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6" name="Text Box 47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7" name="Text Box 47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8" name="Text Box 47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799" name="Text Box 47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0" name="Text Box 47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1" name="Text Box 47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2" name="Text Box 47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3" name="Text Box 47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4" name="Text Box 47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5" name="Text Box 47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6" name="Text Box 47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7" name="Text Box 47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8" name="Text Box 47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09" name="Text Box 47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0" name="Text Box 47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1" name="Text Box 47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2" name="Text Box 47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3" name="Text Box 47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4" name="Text Box 47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5" name="Text Box 47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6" name="Text Box 47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7" name="Text Box 47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8" name="Text Box 47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19" name="Text Box 47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0" name="Text Box 47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1" name="Text Box 47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2" name="Text Box 47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3" name="Text Box 47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4" name="Text Box 47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5" name="Text Box 47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6" name="Text Box 47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7" name="Text Box 47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8" name="Text Box 47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29" name="Text Box 47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0" name="Text Box 47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1" name="Text Box 47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2" name="Text Box 47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3" name="Text Box 47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4" name="Text Box 47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5" name="Text Box 47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6" name="Text Box 47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7" name="Text Box 47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8" name="Text Box 47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39" name="Text Box 47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0" name="Text Box 47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1" name="Text Box 47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2" name="Text Box 47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3" name="Text Box 47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4" name="Text Box 47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5" name="Text Box 47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6" name="Text Box 47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7" name="Text Box 47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8" name="Text Box 47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49" name="Text Box 47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0" name="Text Box 47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1" name="Text Box 47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2" name="Text Box 47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3" name="Text Box 47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4" name="Text Box 47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5" name="Text Box 47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6" name="Text Box 47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7" name="Text Box 47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8" name="Text Box 47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59" name="Text Box 47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0" name="Text Box 47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1" name="Text Box 47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2" name="Text Box 47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3" name="Text Box 47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4" name="Text Box 47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5" name="Text Box 47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6" name="Text Box 47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7" name="Text Box 47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8" name="Text Box 47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69" name="Text Box 47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0" name="Text Box 47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1" name="Text Box 47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2" name="Text Box 47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3" name="Text Box 47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4" name="Text Box 47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5" name="Text Box 47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6" name="Text Box 47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7" name="Text Box 47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8" name="Text Box 47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79" name="Text Box 47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0" name="Text Box 47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1" name="Text Box 47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2" name="Text Box 47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3" name="Text Box 47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4" name="Text Box 48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5" name="Text Box 48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6" name="Text Box 48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7" name="Text Box 48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8" name="Text Box 48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89" name="Text Box 48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0" name="Text Box 48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1" name="Text Box 48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2" name="Text Box 48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3" name="Text Box 48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4" name="Text Box 48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5" name="Text Box 48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6" name="Text Box 48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7" name="Text Box 48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8" name="Text Box 48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899" name="Text Box 48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0" name="Text Box 48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1" name="Text Box 48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2" name="Text Box 48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3" name="Text Box 48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4" name="Text Box 48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5" name="Text Box 48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6" name="Text Box 48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7" name="Text Box 48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8" name="Text Box 48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09" name="Text Box 48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0" name="Text Box 48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1" name="Text Box 48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2" name="Text Box 48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3" name="Text Box 48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4" name="Text Box 48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5" name="Text Box 48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6" name="Text Box 48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7" name="Text Box 48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8" name="Text Box 48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19" name="Text Box 48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0" name="Text Box 48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1" name="Text Box 48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2" name="Text Box 48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3" name="Text Box 48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4" name="Text Box 48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5" name="Text Box 48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6" name="Text Box 48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7" name="Text Box 48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8" name="Text Box 48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29" name="Text Box 48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0" name="Text Box 48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1" name="Text Box 48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2" name="Text Box 48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3" name="Text Box 48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4" name="Text Box 48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5" name="Text Box 48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6" name="Text Box 48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7" name="Text Box 48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8" name="Text Box 48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39" name="Text Box 48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0" name="Text Box 48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1" name="Text Box 48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2" name="Text Box 48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3" name="Text Box 48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4" name="Text Box 48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5" name="Text Box 48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6" name="Text Box 48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7" name="Text Box 48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8" name="Text Box 48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49" name="Text Box 48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0" name="Text Box 48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1" name="Text Box 48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2" name="Text Box 48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3" name="Text Box 48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4" name="Text Box 48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5" name="Text Box 48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6" name="Text Box 48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7" name="Text Box 48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8" name="Text Box 48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59" name="Text Box 48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0" name="Text Box 48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1" name="Text Box 48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2" name="Text Box 48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3" name="Text Box 48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4" name="Text Box 48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5" name="Text Box 48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6" name="Text Box 48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7" name="Text Box 48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8" name="Text Box 48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69" name="Text Box 48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0" name="Text Box 48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1" name="Text Box 48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2" name="Text Box 48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3" name="Text Box 48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4" name="Text Box 48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5" name="Text Box 48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6" name="Text Box 48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7" name="Text Box 48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8" name="Text Box 48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79" name="Text Box 48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0" name="Text Box 48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1" name="Text Box 48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2" name="Text Box 48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3" name="Text Box 48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4" name="Text Box 49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5" name="Text Box 49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6" name="Text Box 49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7" name="Text Box 49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8" name="Text Box 49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89" name="Text Box 49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0" name="Text Box 49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1" name="Text Box 49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2" name="Text Box 49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3" name="Text Box 49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4" name="Text Box 49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5" name="Text Box 49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6" name="Text Box 49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7" name="Text Box 49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8" name="Text Box 49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4999" name="Text Box 49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0" name="Text Box 49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1" name="Text Box 49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2" name="Text Box 49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3" name="Text Box 49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4" name="Text Box 49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5" name="Text Box 49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6" name="Text Box 49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7" name="Text Box 49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8" name="Text Box 49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09" name="Text Box 49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0" name="Text Box 49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1" name="Text Box 49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2" name="Text Box 49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3" name="Text Box 49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4" name="Text Box 49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5" name="Text Box 49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6" name="Text Box 49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7" name="Text Box 49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8" name="Text Box 49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19" name="Text Box 49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0" name="Text Box 49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1" name="Text Box 49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2" name="Text Box 49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3" name="Text Box 49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4" name="Text Box 49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5" name="Text Box 49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6" name="Text Box 49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7" name="Text Box 49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8" name="Text Box 49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29" name="Text Box 49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0" name="Text Box 49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1" name="Text Box 49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2" name="Text Box 49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3" name="Text Box 49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4" name="Text Box 49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5" name="Text Box 49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6" name="Text Box 49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7" name="Text Box 49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8" name="Text Box 49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39" name="Text Box 49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0" name="Text Box 49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1" name="Text Box 49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2" name="Text Box 49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3" name="Text Box 49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4" name="Text Box 49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5" name="Text Box 49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6" name="Text Box 49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7" name="Text Box 49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8" name="Text Box 49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49" name="Text Box 49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0" name="Text Box 49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1" name="Text Box 49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2" name="Text Box 49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3" name="Text Box 49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4" name="Text Box 49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5" name="Text Box 49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6" name="Text Box 49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7" name="Text Box 49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8" name="Text Box 49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59" name="Text Box 49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0" name="Text Box 49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1" name="Text Box 49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2" name="Text Box 49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3" name="Text Box 49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4" name="Text Box 49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5" name="Text Box 49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6" name="Text Box 49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7" name="Text Box 49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8" name="Text Box 49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69" name="Text Box 49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0" name="Text Box 49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1" name="Text Box 49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2" name="Text Box 49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3" name="Text Box 49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4" name="Text Box 49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5" name="Text Box 49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6" name="Text Box 49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7" name="Text Box 49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8" name="Text Box 49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79" name="Text Box 49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0" name="Text Box 49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1" name="Text Box 49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2" name="Text Box 49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3" name="Text Box 49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4" name="Text Box 50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5" name="Text Box 50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6" name="Text Box 50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7" name="Text Box 50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8" name="Text Box 50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89" name="Text Box 50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0" name="Text Box 50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1" name="Text Box 50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2" name="Text Box 50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3" name="Text Box 50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4" name="Text Box 50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5" name="Text Box 50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6" name="Text Box 50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7" name="Text Box 50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8" name="Text Box 50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099" name="Text Box 50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0" name="Text Box 50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1" name="Text Box 50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2" name="Text Box 50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3" name="Text Box 50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4" name="Text Box 50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5" name="Text Box 50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6" name="Text Box 50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7" name="Text Box 50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8" name="Text Box 50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09" name="Text Box 50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0" name="Text Box 50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1" name="Text Box 50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2" name="Text Box 50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3" name="Text Box 50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4" name="Text Box 50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5" name="Text Box 50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6" name="Text Box 50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7" name="Text Box 50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8" name="Text Box 50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19" name="Text Box 50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0" name="Text Box 50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1" name="Text Box 50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2" name="Text Box 50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3" name="Text Box 50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4" name="Text Box 50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5" name="Text Box 50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6" name="Text Box 50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7" name="Text Box 50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8" name="Text Box 50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29" name="Text Box 50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0" name="Text Box 50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1" name="Text Box 50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2" name="Text Box 50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3" name="Text Box 50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4" name="Text Box 50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5" name="Text Box 50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6" name="Text Box 50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7" name="Text Box 50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8" name="Text Box 50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39" name="Text Box 50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0" name="Text Box 50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1" name="Text Box 50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2" name="Text Box 50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3" name="Text Box 50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4" name="Text Box 50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5" name="Text Box 50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6" name="Text Box 50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7" name="Text Box 50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8" name="Text Box 50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49" name="Text Box 50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0" name="Text Box 50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1" name="Text Box 506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2" name="Text Box 506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3" name="Text Box 506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4" name="Text Box 507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5" name="Text Box 507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6" name="Text Box 507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7" name="Text Box 507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8" name="Text Box 507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59" name="Text Box 507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0" name="Text Box 507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1" name="Text Box 507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2" name="Text Box 507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3" name="Text Box 507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4" name="Text Box 508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5" name="Text Box 508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6" name="Text Box 508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7" name="Text Box 508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8" name="Text Box 508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69" name="Text Box 508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0" name="Text Box 508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1" name="Text Box 508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2" name="Text Box 508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3" name="Text Box 508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4" name="Text Box 509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5" name="Text Box 509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6" name="Text Box 509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7" name="Text Box 509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8" name="Text Box 509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79" name="Text Box 509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0" name="Text Box 509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1" name="Text Box 509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2" name="Text Box 509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3" name="Text Box 509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4" name="Text Box 510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5" name="Text Box 510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6" name="Text Box 510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7" name="Text Box 510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8" name="Text Box 510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89" name="Text Box 510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0" name="Text Box 510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1" name="Text Box 510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2" name="Text Box 510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3" name="Text Box 510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4" name="Text Box 511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5" name="Text Box 511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6" name="Text Box 511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7" name="Text Box 511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8" name="Text Box 511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199" name="Text Box 511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0" name="Text Box 511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1" name="Text Box 511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2" name="Text Box 511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3" name="Text Box 511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4" name="Text Box 512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5" name="Text Box 512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6" name="Text Box 512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7" name="Text Box 512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8" name="Text Box 512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09" name="Text Box 512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0" name="Text Box 512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1" name="Text Box 512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2" name="Text Box 512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3" name="Text Box 512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4" name="Text Box 513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5" name="Text Box 513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6" name="Text Box 513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7" name="Text Box 513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8" name="Text Box 513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19" name="Text Box 513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0" name="Text Box 513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1" name="Text Box 513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2" name="Text Box 513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3" name="Text Box 513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4" name="Text Box 514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5" name="Text Box 514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6" name="Text Box 514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7" name="Text Box 514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8" name="Text Box 514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29" name="Text Box 514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0" name="Text Box 514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1" name="Text Box 514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2" name="Text Box 514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3" name="Text Box 514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4" name="Text Box 515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5" name="Text Box 515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6" name="Text Box 515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7" name="Text Box 515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8" name="Text Box 515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39" name="Text Box 515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0" name="Text Box 515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1" name="Text Box 5157"/>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2" name="Text Box 5158"/>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3" name="Text Box 5159"/>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4" name="Text Box 5160"/>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5" name="Text Box 5161"/>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6" name="Text Box 5162"/>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7" name="Text Box 5163"/>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8" name="Text Box 5164"/>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49" name="Text Box 5165"/>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666</xdr:row>
      <xdr:rowOff>0</xdr:rowOff>
    </xdr:from>
    <xdr:ext cx="85725" cy="205409"/>
    <xdr:sp macro="" textlink="">
      <xdr:nvSpPr>
        <xdr:cNvPr id="5250" name="Text Box 5166"/>
        <xdr:cNvSpPr txBox="1">
          <a:spLocks noChangeArrowheads="1"/>
        </xdr:cNvSpPr>
      </xdr:nvSpPr>
      <xdr:spPr bwMode="auto">
        <a:xfrm>
          <a:off x="4686300" y="12687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367</xdr:row>
      <xdr:rowOff>0</xdr:rowOff>
    </xdr:from>
    <xdr:to>
      <xdr:col>4</xdr:col>
      <xdr:colOff>85725</xdr:colOff>
      <xdr:row>368</xdr:row>
      <xdr:rowOff>19049</xdr:rowOff>
    </xdr:to>
    <xdr:sp macro="" textlink="">
      <xdr:nvSpPr>
        <xdr:cNvPr id="2" name="Text Box 11003"/>
        <xdr:cNvSpPr txBox="1">
          <a:spLocks noChangeArrowheads="1"/>
        </xdr:cNvSpPr>
      </xdr:nvSpPr>
      <xdr:spPr bwMode="auto">
        <a:xfrm>
          <a:off x="4686300" y="6991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367</xdr:row>
      <xdr:rowOff>0</xdr:rowOff>
    </xdr:from>
    <xdr:to>
      <xdr:col>4</xdr:col>
      <xdr:colOff>85725</xdr:colOff>
      <xdr:row>368</xdr:row>
      <xdr:rowOff>19049</xdr:rowOff>
    </xdr:to>
    <xdr:sp macro="" textlink="">
      <xdr:nvSpPr>
        <xdr:cNvPr id="3" name="Text Box 11004"/>
        <xdr:cNvSpPr txBox="1">
          <a:spLocks noChangeArrowheads="1"/>
        </xdr:cNvSpPr>
      </xdr:nvSpPr>
      <xdr:spPr bwMode="auto">
        <a:xfrm>
          <a:off x="4686300" y="6991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367</xdr:row>
      <xdr:rowOff>0</xdr:rowOff>
    </xdr:from>
    <xdr:to>
      <xdr:col>4</xdr:col>
      <xdr:colOff>85725</xdr:colOff>
      <xdr:row>368</xdr:row>
      <xdr:rowOff>19049</xdr:rowOff>
    </xdr:to>
    <xdr:sp macro="" textlink="">
      <xdr:nvSpPr>
        <xdr:cNvPr id="4" name="Text Box 11005"/>
        <xdr:cNvSpPr txBox="1">
          <a:spLocks noChangeArrowheads="1"/>
        </xdr:cNvSpPr>
      </xdr:nvSpPr>
      <xdr:spPr bwMode="auto">
        <a:xfrm>
          <a:off x="4686300" y="6991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367</xdr:row>
      <xdr:rowOff>0</xdr:rowOff>
    </xdr:from>
    <xdr:to>
      <xdr:col>4</xdr:col>
      <xdr:colOff>85725</xdr:colOff>
      <xdr:row>368</xdr:row>
      <xdr:rowOff>19049</xdr:rowOff>
    </xdr:to>
    <xdr:sp macro="" textlink="">
      <xdr:nvSpPr>
        <xdr:cNvPr id="5" name="Text Box 11006"/>
        <xdr:cNvSpPr txBox="1">
          <a:spLocks noChangeArrowheads="1"/>
        </xdr:cNvSpPr>
      </xdr:nvSpPr>
      <xdr:spPr bwMode="auto">
        <a:xfrm>
          <a:off x="4686300" y="6991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365</xdr:row>
      <xdr:rowOff>0</xdr:rowOff>
    </xdr:from>
    <xdr:ext cx="85725" cy="205408"/>
    <xdr:sp macro="" textlink="">
      <xdr:nvSpPr>
        <xdr:cNvPr id="6" name="Text Box 94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 name="Text Box 94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 name="Text Box 94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 name="Text Box 94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 name="Text Box 94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 name="Text Box 94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 name="Text Box 94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 name="Text Box 94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 name="Text Box 94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 name="Text Box 94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 name="Text Box 94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 name="Text Box 94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 name="Text Box 94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 name="Text Box 94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 name="Text Box 94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 name="Text Box 94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 name="Text Box 94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 name="Text Box 94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 name="Text Box 94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 name="Text Box 94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 name="Text Box 94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 name="Text Box 94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 name="Text Box 94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 name="Text Box 95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 name="Text Box 95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 name="Text Box 95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 name="Text Box 95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 name="Text Box 95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 name="Text Box 95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 name="Text Box 95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 name="Text Box 95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 name="Text Box 95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 name="Text Box 95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 name="Text Box 95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 name="Text Box 95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 name="Text Box 95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 name="Text Box 95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 name="Text Box 95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 name="Text Box 95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 name="Text Box 95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 name="Text Box 95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 name="Text Box 95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 name="Text Box 95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 name="Text Box 95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 name="Text Box 95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 name="Text Box 95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 name="Text Box 95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3" name="Text Box 95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 name="Text Box 95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 name="Text Box 95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 name="Text Box 95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 name="Text Box 95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 name="Text Box 95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 name="Text Box 95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 name="Text Box 95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 name="Text Box 95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 name="Text Box 95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 name="Text Box 95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 name="Text Box 95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 name="Text Box 95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 name="Text Box 95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 name="Text Box 95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 name="Text Box 95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 name="Text Box 95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 name="Text Box 95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 name="Text Box 95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 name="Text Box 95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 name="Text Box 95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 name="Text Box 95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 name="Text Box 95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 name="Text Box 95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 name="Text Box 95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 name="Text Box 95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 name="Text Box 95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 name="Text Box 95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 name="Text Box 95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 name="Text Box 95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 name="Text Box 95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 name="Text Box 95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 name="Text Box 95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 name="Text Box 95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 name="Text Box 95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 name="Text Box 95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 name="Text Box 95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 name="Text Box 95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 name="Text Box 95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 name="Text Box 95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 name="Text Box 95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 name="Text Box 95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 name="Text Box 95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 name="Text Box 95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 name="Text Box 95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 name="Text Box 95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 name="Text Box 95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 name="Text Box 95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 name="Text Box 95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 name="Text Box 95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 name="Text Box 95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 name="Text Box 95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 name="Text Box 95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 name="Text Box 95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 name="Text Box 95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 name="Text Box 95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 name="Text Box 95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 name="Text Box 95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 name="Text Box 95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 name="Text Box 95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 name="Text Box 95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 name="Text Box 95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 name="Text Box 95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 name="Text Box 95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 name="Text Box 95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 name="Text Box 95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 name="Text Box 95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 name="Text Box 95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 name="Text Box 95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 name="Text Box 95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 name="Text Box 95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 name="Text Box 95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 name="Text Box 95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 name="Text Box 95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 name="Text Box 95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 name="Text Box 95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 name="Text Box 96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 name="Text Box 96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 name="Text Box 96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 name="Text Box 96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 name="Text Box 96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 name="Text Box 96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 name="Text Box 96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 name="Text Box 96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 name="Text Box 96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 name="Text Box 96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 name="Text Box 96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 name="Text Box 96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 name="Text Box 96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 name="Text Box 96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 name="Text Box 96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 name="Text Box 96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 name="Text Box 96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 name="Text Box 96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 name="Text Box 96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 name="Text Box 96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 name="Text Box 96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 name="Text Box 96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 name="Text Box 96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 name="Text Box 96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 name="Text Box 96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 name="Text Box 96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 name="Text Box 96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 name="Text Box 96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 name="Text Box 96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 name="Text Box 96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 name="Text Box 96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 name="Text Box 96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 name="Text Box 96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 name="Text Box 96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 name="Text Box 96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64" name="Text Box 963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65" name="Text Box 963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66" name="Text Box 963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67" name="Text Box 963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68" name="Text Box 963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69" name="Text Box 964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70" name="Text Box 964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71" name="Text Box 964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 name="Text Box 96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 name="Text Box 96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 name="Text Box 96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 name="Text Box 96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 name="Text Box 96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 name="Text Box 96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 name="Text Box 96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 name="Text Box 96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0" name="Text Box 965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1" name="Text Box 965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2" name="Text Box 965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3" name="Text Box 965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4" name="Text Box 965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5" name="Text Box 965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 name="Text Box 96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 name="Text Box 96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8" name="Text Box 965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89" name="Text Box 966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0" name="Text Box 966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1" name="Text Box 966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2" name="Text Box 966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3" name="Text Box 966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4" name="Text Box 966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5" name="Text Box 966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6" name="Text Box 966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7" name="Text Box 966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8" name="Text Box 966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199" name="Text Box 967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0" name="Text Box 967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1" name="Text Box 967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2" name="Text Box 967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3" name="Text Box 967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4" name="Text Box 967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5" name="Text Box 967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6" name="Text Box 967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7" name="Text Box 967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8" name="Text Box 967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09" name="Text Box 968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0" name="Text Box 968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1" name="Text Box 968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2" name="Text Box 968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3" name="Text Box 968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4" name="Text Box 968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5" name="Text Box 968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6" name="Text Box 968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7" name="Text Box 968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8" name="Text Box 968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19" name="Text Box 969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20" name="Text Box 969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21" name="Text Box 969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22" name="Text Box 969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23" name="Text Box 969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224" name="Text Box 969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 name="Text Box 102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 name="Text Box 102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 name="Text Box 102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 name="Text Box 102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 name="Text Box 102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 name="Text Box 102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 name="Text Box 102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 name="Text Box 102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 name="Text Box 102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 name="Text Box 102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 name="Text Box 103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 name="Text Box 103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 name="Text Box 103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 name="Text Box 103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 name="Text Box 103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 name="Text Box 103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 name="Text Box 103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 name="Text Box 103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 name="Text Box 103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 name="Text Box 103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 name="Text Box 103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 name="Text Box 103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 name="Text Box 103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 name="Text Box 103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 name="Text Box 103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 name="Text Box 103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 name="Text Box 103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 name="Text Box 103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 name="Text Box 103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 name="Text Box 103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 name="Text Box 103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 name="Text Box 103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 name="Text Box 103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 name="Text Box 103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 name="Text Box 103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 name="Text Box 103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 name="Text Box 103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 name="Text Box 103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 name="Text Box 103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 name="Text Box 103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 name="Text Box 103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 name="Text Box 103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 name="Text Box 112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 name="Text Box 112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 name="Text Box 112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 name="Text Box 112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 name="Text Box 112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 name="Text Box 112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 name="Text Box 112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 name="Text Box 112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 name="Text Box 112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 name="Text Box 112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 name="Text Box 112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 name="Text Box 112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 name="Text Box 112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 name="Text Box 112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 name="Text Box 113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 name="Text Box 113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 name="Text Box 113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 name="Text Box 113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 name="Text Box 113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 name="Text Box 113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 name="Text Box 113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 name="Text Box 113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 name="Text Box 113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 name="Text Box 113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 name="Text Box 113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 name="Text Box 113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 name="Text Box 113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 name="Text Box 113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 name="Text Box 113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 name="Text Box 113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 name="Text Box 113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 name="Text Box 113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 name="Text Box 113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 name="Text Box 113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 name="Text Box 113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 name="Text Box 113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 name="Text Box 113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 name="Text Box 113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 name="Text Box 113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 name="Text Box 113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 name="Text Box 113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 name="Text Box 113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 name="Text Box 113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 name="Text Box 113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 name="Text Box 113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 name="Text Box 113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 name="Text Box 113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 name="Text Box 113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 name="Text Box 113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 name="Text Box 113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 name="Text Box 113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 name="Text Box 113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 name="Text Box 113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 name="Text Box 113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 name="Text Box 113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 name="Text Box 113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 name="Text Box 113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 name="Text Box 113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 name="Text Box 113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 name="Text Box 113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 name="Text Box 113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 name="Text Box 113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 name="Text Box 113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 name="Text Box 113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 name="Text Box 113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 name="Text Box 113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 name="Text Box 113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4" name="Text Box 113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5" name="Text Box 113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6" name="Text Box 113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7" name="Text Box 113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8" name="Text Box 113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9" name="Text Box 113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0" name="Text Box 113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1" name="Text Box 113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2" name="Text Box 113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3" name="Text Box 113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4" name="Text Box 113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5" name="Text Box 113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6" name="Text Box 113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7" name="Text Box 113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8" name="Text Box 113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49" name="Text Box 113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0" name="Text Box 113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1" name="Text Box 113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2" name="Text Box 113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3" name="Text Box 113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4" name="Text Box 113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5" name="Text Box 113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6" name="Text Box 113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7" name="Text Box 113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8" name="Text Box 113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59" name="Text Box 113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0" name="Text Box 113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1" name="Text Box 113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2" name="Text Box 113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3" name="Text Box 113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4" name="Text Box 113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5" name="Text Box 113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6" name="Text Box 113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7" name="Text Box 113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8" name="Text Box 113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69" name="Text Box 113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0" name="Text Box 113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1" name="Text Box 113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2" name="Text Box 113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3" name="Text Box 113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4" name="Text Box 113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5" name="Text Box 113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6" name="Text Box 113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7" name="Text Box 113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8" name="Text Box 113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79" name="Text Box 113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0" name="Text Box 113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1" name="Text Box 114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2" name="Text Box 114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3" name="Text Box 114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4" name="Text Box 114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5" name="Text Box 114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6" name="Text Box 114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7" name="Text Box 114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8" name="Text Box 114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89" name="Text Box 114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0" name="Text Box 114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1" name="Text Box 114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2" name="Text Box 114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3" name="Text Box 114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4" name="Text Box 114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5" name="Text Box 114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6" name="Text Box 114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7" name="Text Box 114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8" name="Text Box 114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99" name="Text Box 114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0" name="Text Box 114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1" name="Text Box 114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2" name="Text Box 114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3" name="Text Box 114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4" name="Text Box 114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5" name="Text Box 114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6" name="Text Box 114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7" name="Text Box 114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8" name="Text Box 114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09" name="Text Box 114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0" name="Text Box 114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1" name="Text Box 114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2" name="Text Box 114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3" name="Text Box 114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4" name="Text Box 114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5" name="Text Box 114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6" name="Text Box 114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7" name="Text Box 114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8" name="Text Box 114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19" name="Text Box 114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0" name="Text Box 114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1" name="Text Box 114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2" name="Text Box 114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3" name="Text Box 114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4" name="Text Box 114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5" name="Text Box 114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6" name="Text Box 114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7" name="Text Box 114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8" name="Text Box 114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29" name="Text Box 114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0" name="Text Box 114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1" name="Text Box 114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2" name="Text Box 114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3" name="Text Box 114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4" name="Text Box 114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5" name="Text Box 114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6" name="Text Box 114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7" name="Text Box 114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8" name="Text Box 114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39" name="Text Box 114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0" name="Text Box 114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1" name="Text Box 114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2" name="Text Box 114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3" name="Text Box 114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4" name="Text Box 114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5" name="Text Box 114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6" name="Text Box 114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7" name="Text Box 114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8" name="Text Box 114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49" name="Text Box 114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0" name="Text Box 114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1" name="Text Box 114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2" name="Text Box 114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3" name="Text Box 114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4" name="Text Box 114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5" name="Text Box 114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6" name="Text Box 114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7" name="Text Box 114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8" name="Text Box 114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59" name="Text Box 114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0" name="Text Box 114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1" name="Text Box 114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2" name="Text Box 114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3" name="Text Box 114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4" name="Text Box 114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5" name="Text Box 114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6" name="Text Box 114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7" name="Text Box 114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8" name="Text Box 114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69" name="Text Box 114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0" name="Text Box 114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1" name="Text Box 114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2" name="Text Box 114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3" name="Text Box 114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4" name="Text Box 114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5" name="Text Box 114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6" name="Text Box 114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7" name="Text Box 114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8" name="Text Box 114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79" name="Text Box 114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0" name="Text Box 114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1" name="Text Box 115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2" name="Text Box 115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3" name="Text Box 115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4" name="Text Box 115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5" name="Text Box 115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6" name="Text Box 115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7" name="Text Box 115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8" name="Text Box 115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89" name="Text Box 115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0" name="Text Box 115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1" name="Text Box 115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2" name="Text Box 115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3" name="Text Box 115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4" name="Text Box 115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5" name="Text Box 115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6" name="Text Box 115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7" name="Text Box 115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8" name="Text Box 115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499" name="Text Box 115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0" name="Text Box 115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1" name="Text Box 115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2" name="Text Box 115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3" name="Text Box 115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4" name="Text Box 115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5" name="Text Box 115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6" name="Text Box 115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7" name="Text Box 115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8" name="Text Box 115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09" name="Text Box 115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0" name="Text Box 115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1" name="Text Box 115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2" name="Text Box 115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3" name="Text Box 115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4" name="Text Box 115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5" name="Text Box 115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6" name="Text Box 115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7" name="Text Box 115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8" name="Text Box 115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19" name="Text Box 115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0" name="Text Box 115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1" name="Text Box 115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2" name="Text Box 115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3" name="Text Box 115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4" name="Text Box 115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5" name="Text Box 115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6" name="Text Box 115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7" name="Text Box 115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8" name="Text Box 115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29" name="Text Box 115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30" name="Text Box 115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531" name="Text Box 963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532" name="Text Box 964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533" name="Text Box 964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534" name="Text Box 964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35" name="Text Box 96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36" name="Text Box 96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37" name="Text Box 96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38" name="Text Box 96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39" name="Text Box 155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0" name="Text Box 155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1" name="Text Box 155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2" name="Text Box 155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3" name="Text Box 155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4" name="Text Box 155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5" name="Text Box 155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6" name="Text Box 155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7" name="Text Box 155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8" name="Text Box 155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49" name="Text Box 11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0" name="Text Box 11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1" name="Text Box 11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2" name="Text Box 11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3" name="Text Box 11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4" name="Text Box 11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5" name="Text Box 11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6" name="Text Box 11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7" name="Text Box 11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8" name="Text Box 11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59" name="Text Box 11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0" name="Text Box 11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1" name="Text Box 11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2" name="Text Box 11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3" name="Text Box 11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4" name="Text Box 11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5" name="Text Box 11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6" name="Text Box 11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7" name="Text Box 11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8" name="Text Box 11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69" name="Text Box 11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0" name="Text Box 11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1" name="Text Box 11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2" name="Text Box 11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3" name="Text Box 11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4" name="Text Box 11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5" name="Text Box 11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6" name="Text Box 11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7" name="Text Box 11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8" name="Text Box 11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79" name="Text Box 11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0" name="Text Box 11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1" name="Text Box 11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2" name="Text Box 11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3" name="Text Box 11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4" name="Text Box 11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5" name="Text Box 11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6" name="Text Box 11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7" name="Text Box 11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8" name="Text Box 11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89" name="Text Box 11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0" name="Text Box 11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1" name="Text Box 11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2" name="Text Box 11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3" name="Text Box 11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4" name="Text Box 11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5" name="Text Box 11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6" name="Text Box 11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7" name="Text Box 11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8" name="Text Box 11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599" name="Text Box 12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0" name="Text Box 12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1" name="Text Box 12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2" name="Text Box 12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3" name="Text Box 12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4" name="Text Box 12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5" name="Text Box 12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6" name="Text Box 12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7" name="Text Box 12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8" name="Text Box 12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09" name="Text Box 12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0" name="Text Box 12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1" name="Text Box 12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2" name="Text Box 12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3" name="Text Box 12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4" name="Text Box 12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5" name="Text Box 12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6" name="Text Box 12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7" name="Text Box 12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8" name="Text Box 12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19" name="Text Box 12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0" name="Text Box 12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1" name="Text Box 12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2" name="Text Box 12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3" name="Text Box 12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4" name="Text Box 12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5" name="Text Box 12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6" name="Text Box 12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7" name="Text Box 12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8" name="Text Box 12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29" name="Text Box 12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0" name="Text Box 12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1" name="Text Box 12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2" name="Text Box 12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3" name="Text Box 12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4" name="Text Box 12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5" name="Text Box 12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6" name="Text Box 12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7" name="Text Box 12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8" name="Text Box 12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39" name="Text Box 12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0" name="Text Box 12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1" name="Text Box 12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2" name="Text Box 12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3" name="Text Box 12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4" name="Text Box 12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5" name="Text Box 12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6" name="Text Box 12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7" name="Text Box 12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8" name="Text Box 12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49" name="Text Box 12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0" name="Text Box 12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1" name="Text Box 12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2" name="Text Box 12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3" name="Text Box 12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4" name="Text Box 12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5" name="Text Box 12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6" name="Text Box 12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7" name="Text Box 12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8" name="Text Box 12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59" name="Text Box 12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0" name="Text Box 12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1" name="Text Box 12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2" name="Text Box 12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3" name="Text Box 12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4" name="Text Box 12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5" name="Text Box 12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6" name="Text Box 12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7" name="Text Box 12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8" name="Text Box 12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69" name="Text Box 12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0" name="Text Box 12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1" name="Text Box 12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2" name="Text Box 12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3" name="Text Box 12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4" name="Text Box 12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5" name="Text Box 12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6" name="Text Box 12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7" name="Text Box 12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8" name="Text Box 12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79" name="Text Box 12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0" name="Text Box 12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1" name="Text Box 12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2" name="Text Box 12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3" name="Text Box 12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4" name="Text Box 12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5" name="Text Box 12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6" name="Text Box 12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7" name="Text Box 12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8" name="Text Box 12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89" name="Text Box 12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0" name="Text Box 12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1" name="Text Box 12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2" name="Text Box 12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3" name="Text Box 12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4" name="Text Box 12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5" name="Text Box 12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6" name="Text Box 12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7" name="Text Box 12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8" name="Text Box 12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699" name="Text Box 13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0" name="Text Box 13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1" name="Text Box 13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2" name="Text Box 13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3" name="Text Box 13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4" name="Text Box 13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5" name="Text Box 13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6" name="Text Box 13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7" name="Text Box 13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8" name="Text Box 13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09" name="Text Box 13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0" name="Text Box 13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1" name="Text Box 13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2" name="Text Box 13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3" name="Text Box 13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4" name="Text Box 13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5" name="Text Box 13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6" name="Text Box 13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7" name="Text Box 13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8" name="Text Box 13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19" name="Text Box 13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0" name="Text Box 13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1" name="Text Box 13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2" name="Text Box 13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3" name="Text Box 13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4" name="Text Box 13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5" name="Text Box 13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6" name="Text Box 13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7" name="Text Box 13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8" name="Text Box 13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29" name="Text Box 13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0" name="Text Box 13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1" name="Text Box 13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2" name="Text Box 13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3" name="Text Box 13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4" name="Text Box 13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5" name="Text Box 13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6" name="Text Box 13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7" name="Text Box 13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8" name="Text Box 13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39" name="Text Box 13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0" name="Text Box 13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1" name="Text Box 13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2" name="Text Box 13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3" name="Text Box 13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4" name="Text Box 13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5" name="Text Box 13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6" name="Text Box 13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7" name="Text Box 13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8" name="Text Box 13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49" name="Text Box 13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0" name="Text Box 13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1" name="Text Box 13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2" name="Text Box 13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3" name="Text Box 13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4" name="Text Box 13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5" name="Text Box 13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6" name="Text Box 13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7" name="Text Box 13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8" name="Text Box 13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59" name="Text Box 13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0" name="Text Box 13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1" name="Text Box 13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2" name="Text Box 13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3" name="Text Box 13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4" name="Text Box 13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5" name="Text Box 13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6" name="Text Box 13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7" name="Text Box 13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8" name="Text Box 13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69" name="Text Box 13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0" name="Text Box 13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1" name="Text Box 13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2" name="Text Box 13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3" name="Text Box 13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4" name="Text Box 13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5" name="Text Box 13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6" name="Text Box 13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7" name="Text Box 13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8" name="Text Box 13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79" name="Text Box 13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0" name="Text Box 13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1" name="Text Box 13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2" name="Text Box 13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3" name="Text Box 13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4" name="Text Box 13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5" name="Text Box 13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6" name="Text Box 13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7" name="Text Box 13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8" name="Text Box 13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89" name="Text Box 13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0" name="Text Box 13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1" name="Text Box 13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2" name="Text Box 13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3" name="Text Box 13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4" name="Text Box 13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5" name="Text Box 13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6" name="Text Box 13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7" name="Text Box 13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8" name="Text Box 13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799" name="Text Box 14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0" name="Text Box 14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1" name="Text Box 14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2" name="Text Box 14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3" name="Text Box 14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4" name="Text Box 14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5" name="Text Box 14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6" name="Text Box 14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7" name="Text Box 14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8" name="Text Box 14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09" name="Text Box 14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0" name="Text Box 14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1" name="Text Box 14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2" name="Text Box 14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3" name="Text Box 14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4" name="Text Box 14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5" name="Text Box 14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6" name="Text Box 14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7" name="Text Box 14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8" name="Text Box 14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19" name="Text Box 14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0" name="Text Box 14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1" name="Text Box 14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2" name="Text Box 14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3" name="Text Box 14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4" name="Text Box 14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5" name="Text Box 14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6" name="Text Box 14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7" name="Text Box 14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8" name="Text Box 14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29" name="Text Box 14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0" name="Text Box 14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1" name="Text Box 14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2" name="Text Box 14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3" name="Text Box 14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4" name="Text Box 14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5" name="Text Box 14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6" name="Text Box 14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7" name="Text Box 14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8" name="Text Box 14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39" name="Text Box 14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0" name="Text Box 14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1" name="Text Box 14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2" name="Text Box 14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3" name="Text Box 14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4" name="Text Box 14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5" name="Text Box 14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6" name="Text Box 14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7" name="Text Box 14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8" name="Text Box 14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49" name="Text Box 14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0" name="Text Box 14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1" name="Text Box 14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2" name="Text Box 14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3" name="Text Box 14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4" name="Text Box 14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5" name="Text Box 14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6" name="Text Box 14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7" name="Text Box 14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8" name="Text Box 14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59" name="Text Box 14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0" name="Text Box 14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1" name="Text Box 14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2" name="Text Box 14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3" name="Text Box 14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4" name="Text Box 14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5" name="Text Box 14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6" name="Text Box 14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7" name="Text Box 14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8" name="Text Box 14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69" name="Text Box 14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0" name="Text Box 14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1" name="Text Box 14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2" name="Text Box 14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3" name="Text Box 14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4" name="Text Box 14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5" name="Text Box 14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6" name="Text Box 14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7" name="Text Box 14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8" name="Text Box 14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79" name="Text Box 14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0" name="Text Box 14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1" name="Text Box 14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2" name="Text Box 14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3" name="Text Box 14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4" name="Text Box 14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5" name="Text Box 14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6" name="Text Box 14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7" name="Text Box 14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8" name="Text Box 14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89" name="Text Box 14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0" name="Text Box 14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1" name="Text Box 14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2" name="Text Box 14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3" name="Text Box 14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4" name="Text Box 14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5" name="Text Box 14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6" name="Text Box 14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7" name="Text Box 14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8" name="Text Box 14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899" name="Text Box 15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0" name="Text Box 15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1" name="Text Box 15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2" name="Text Box 15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3" name="Text Box 15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4" name="Text Box 15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5" name="Text Box 15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6" name="Text Box 15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7" name="Text Box 15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8" name="Text Box 15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09" name="Text Box 15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0" name="Text Box 15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1" name="Text Box 15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2" name="Text Box 15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3" name="Text Box 15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4" name="Text Box 15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5" name="Text Box 15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6" name="Text Box 15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7" name="Text Box 15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8" name="Text Box 15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19" name="Text Box 15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0" name="Text Box 15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1" name="Text Box 15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2" name="Text Box 15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3" name="Text Box 15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4" name="Text Box 15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5" name="Text Box 15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6" name="Text Box 15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7" name="Text Box 15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8" name="Text Box 15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29" name="Text Box 15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0" name="Text Box 15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1" name="Text Box 15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2" name="Text Box 15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3" name="Text Box 15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4" name="Text Box 15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5" name="Text Box 15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6" name="Text Box 15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7" name="Text Box 15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8" name="Text Box 15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39" name="Text Box 15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0" name="Text Box 15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1" name="Text Box 15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2" name="Text Box 15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3" name="Text Box 15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4" name="Text Box 15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5" name="Text Box 15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6" name="Text Box 15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7" name="Text Box 15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8" name="Text Box 15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49" name="Text Box 15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0" name="Text Box 15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1" name="Text Box 15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2" name="Text Box 15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3" name="Text Box 15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4" name="Text Box 15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5" name="Text Box 15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6" name="Text Box 15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7" name="Text Box 15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8" name="Text Box 15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59" name="Text Box 15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0" name="Text Box 15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1" name="Text Box 15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2" name="Text Box 15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3" name="Text Box 15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4" name="Text Box 15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5" name="Text Box 15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6" name="Text Box 15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7" name="Text Box 15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8" name="Text Box 15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69" name="Text Box 15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0" name="Text Box 15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1" name="Text Box 15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2" name="Text Box 15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3" name="Text Box 15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4" name="Text Box 15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5" name="Text Box 15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6" name="Text Box 15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7" name="Text Box 15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8" name="Text Box 15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79" name="Text Box 15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0" name="Text Box 15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1" name="Text Box 15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2" name="Text Box 15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3" name="Text Box 15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4" name="Text Box 15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5" name="Text Box 15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6" name="Text Box 15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7" name="Text Box 15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8" name="Text Box 15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89" name="Text Box 15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0" name="Text Box 15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1" name="Text Box 15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2" name="Text Box 15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3" name="Text Box 15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4" name="Text Box 15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5" name="Text Box 15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6" name="Text Box 15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7" name="Text Box 15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8" name="Text Box 15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999" name="Text Box 16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0" name="Text Box 16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1" name="Text Box 16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2" name="Text Box 16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3" name="Text Box 16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4" name="Text Box 16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5" name="Text Box 16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6" name="Text Box 16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7" name="Text Box 16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8" name="Text Box 16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09" name="Text Box 16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0" name="Text Box 16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1" name="Text Box 16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2" name="Text Box 16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3" name="Text Box 16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4" name="Text Box 16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5" name="Text Box 16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6" name="Text Box 16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7" name="Text Box 16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8" name="Text Box 16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19" name="Text Box 16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0" name="Text Box 16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1" name="Text Box 16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2" name="Text Box 16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3" name="Text Box 16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4" name="Text Box 16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5" name="Text Box 16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6" name="Text Box 16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7" name="Text Box 16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8" name="Text Box 16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29" name="Text Box 16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0" name="Text Box 16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1" name="Text Box 16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2" name="Text Box 16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3" name="Text Box 16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4" name="Text Box 16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5" name="Text Box 16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6" name="Text Box 16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7" name="Text Box 16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8" name="Text Box 16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39" name="Text Box 16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0" name="Text Box 16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1" name="Text Box 16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2" name="Text Box 16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3" name="Text Box 16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4" name="Text Box 16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5" name="Text Box 16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6" name="Text Box 16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7" name="Text Box 16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8" name="Text Box 16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49" name="Text Box 16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0" name="Text Box 16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1" name="Text Box 16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2" name="Text Box 16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3" name="Text Box 16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4" name="Text Box 16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5" name="Text Box 16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6" name="Text Box 16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7" name="Text Box 16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8" name="Text Box 16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59" name="Text Box 16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0" name="Text Box 16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1" name="Text Box 16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2" name="Text Box 16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3" name="Text Box 16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4" name="Text Box 16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5" name="Text Box 16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6" name="Text Box 16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7" name="Text Box 16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8" name="Text Box 16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69" name="Text Box 16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0" name="Text Box 16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1" name="Text Box 16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2" name="Text Box 16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3" name="Text Box 16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4" name="Text Box 16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5" name="Text Box 16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6" name="Text Box 16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7" name="Text Box 16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8" name="Text Box 16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79" name="Text Box 16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0" name="Text Box 16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1" name="Text Box 16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2" name="Text Box 16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3" name="Text Box 16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4" name="Text Box 16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5" name="Text Box 16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6" name="Text Box 16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7" name="Text Box 16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8" name="Text Box 16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89" name="Text Box 16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0" name="Text Box 16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1" name="Text Box 16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2" name="Text Box 16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3" name="Text Box 16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4" name="Text Box 16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5" name="Text Box 16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6" name="Text Box 16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7" name="Text Box 16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8" name="Text Box 16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099" name="Text Box 17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0" name="Text Box 17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1" name="Text Box 17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2" name="Text Box 17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3" name="Text Box 17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4" name="Text Box 17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5" name="Text Box 17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6" name="Text Box 17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7" name="Text Box 17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8" name="Text Box 17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09" name="Text Box 17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0" name="Text Box 17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1" name="Text Box 17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2" name="Text Box 17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3" name="Text Box 17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4" name="Text Box 17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5" name="Text Box 17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6" name="Text Box 17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7" name="Text Box 17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8" name="Text Box 17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19" name="Text Box 17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0" name="Text Box 17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1" name="Text Box 17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2" name="Text Box 17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3" name="Text Box 17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4" name="Text Box 17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5" name="Text Box 17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6" name="Text Box 17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7" name="Text Box 17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8" name="Text Box 17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29" name="Text Box 17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0" name="Text Box 17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1" name="Text Box 17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2" name="Text Box 17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3" name="Text Box 17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4" name="Text Box 17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5" name="Text Box 17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6" name="Text Box 17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7" name="Text Box 17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8" name="Text Box 17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39" name="Text Box 17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0" name="Text Box 17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1" name="Text Box 17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2" name="Text Box 17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3" name="Text Box 17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4" name="Text Box 17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5" name="Text Box 17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6" name="Text Box 17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7" name="Text Box 17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8" name="Text Box 17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49" name="Text Box 17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0" name="Text Box 17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1" name="Text Box 17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2" name="Text Box 17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3" name="Text Box 17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4" name="Text Box 17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5" name="Text Box 17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6" name="Text Box 17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7" name="Text Box 17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8" name="Text Box 17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59" name="Text Box 17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0" name="Text Box 17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1" name="Text Box 17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2" name="Text Box 17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3" name="Text Box 17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4" name="Text Box 17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5" name="Text Box 17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6" name="Text Box 17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7" name="Text Box 17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8" name="Text Box 17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69" name="Text Box 17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0" name="Text Box 17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1" name="Text Box 17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2" name="Text Box 17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3" name="Text Box 17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4" name="Text Box 17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5" name="Text Box 17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6" name="Text Box 17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7" name="Text Box 17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8" name="Text Box 17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79" name="Text Box 17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0" name="Text Box 17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1" name="Text Box 17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2" name="Text Box 17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3" name="Text Box 17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4" name="Text Box 17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5" name="Text Box 17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6" name="Text Box 17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7" name="Text Box 17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8" name="Text Box 17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89" name="Text Box 17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0" name="Text Box 17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1" name="Text Box 17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2" name="Text Box 17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3" name="Text Box 17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4" name="Text Box 17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5" name="Text Box 17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6" name="Text Box 17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7" name="Text Box 17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8" name="Text Box 17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199" name="Text Box 18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0" name="Text Box 18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1" name="Text Box 18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2" name="Text Box 18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3" name="Text Box 18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4" name="Text Box 18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5" name="Text Box 18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6" name="Text Box 18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7" name="Text Box 18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8" name="Text Box 18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09" name="Text Box 18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0" name="Text Box 18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1" name="Text Box 18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2" name="Text Box 18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3" name="Text Box 18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4" name="Text Box 18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5" name="Text Box 18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6" name="Text Box 18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7" name="Text Box 18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8" name="Text Box 18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19" name="Text Box 18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0" name="Text Box 18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1" name="Text Box 18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2" name="Text Box 18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3" name="Text Box 18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4" name="Text Box 18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5" name="Text Box 18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6" name="Text Box 18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7" name="Text Box 18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8" name="Text Box 18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29" name="Text Box 18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0" name="Text Box 18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1" name="Text Box 18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2" name="Text Box 18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3" name="Text Box 18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4" name="Text Box 18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5" name="Text Box 18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6" name="Text Box 18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7" name="Text Box 18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8" name="Text Box 18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39" name="Text Box 18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0" name="Text Box 18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1" name="Text Box 18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2" name="Text Box 18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3" name="Text Box 18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4" name="Text Box 18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5" name="Text Box 18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6" name="Text Box 18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7" name="Text Box 18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8" name="Text Box 18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49" name="Text Box 18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0" name="Text Box 18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1" name="Text Box 18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2" name="Text Box 18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3" name="Text Box 18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4" name="Text Box 18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5" name="Text Box 18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6" name="Text Box 18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7" name="Text Box 18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8" name="Text Box 18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59" name="Text Box 18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0" name="Text Box 18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1" name="Text Box 18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2" name="Text Box 18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3" name="Text Box 18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4" name="Text Box 18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5" name="Text Box 18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6" name="Text Box 18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7" name="Text Box 18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8" name="Text Box 18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69" name="Text Box 18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0" name="Text Box 18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1" name="Text Box 18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2" name="Text Box 18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3" name="Text Box 18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4" name="Text Box 18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5" name="Text Box 18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6" name="Text Box 18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7" name="Text Box 18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8" name="Text Box 18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79" name="Text Box 18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0" name="Text Box 18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1" name="Text Box 18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2" name="Text Box 18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3" name="Text Box 18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4" name="Text Box 18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5" name="Text Box 18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6" name="Text Box 18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7" name="Text Box 18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8" name="Text Box 18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89" name="Text Box 18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0" name="Text Box 18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1" name="Text Box 18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2" name="Text Box 18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3" name="Text Box 18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4" name="Text Box 18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5" name="Text Box 18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6" name="Text Box 18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7" name="Text Box 18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8" name="Text Box 18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299" name="Text Box 19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0" name="Text Box 19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1" name="Text Box 19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2" name="Text Box 19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3" name="Text Box 19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4" name="Text Box 19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5" name="Text Box 19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6" name="Text Box 19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7" name="Text Box 19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8" name="Text Box 19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09" name="Text Box 19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0" name="Text Box 19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1" name="Text Box 19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2" name="Text Box 19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3" name="Text Box 19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4" name="Text Box 19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5" name="Text Box 19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6" name="Text Box 19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7" name="Text Box 19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8" name="Text Box 19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19" name="Text Box 19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0" name="Text Box 19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1" name="Text Box 19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2" name="Text Box 19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3" name="Text Box 19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4" name="Text Box 19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5" name="Text Box 19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6" name="Text Box 19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7" name="Text Box 19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8" name="Text Box 19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29" name="Text Box 19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0" name="Text Box 19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1" name="Text Box 19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2" name="Text Box 19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3" name="Text Box 19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4" name="Text Box 19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5" name="Text Box 19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6" name="Text Box 19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7" name="Text Box 19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8" name="Text Box 19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39" name="Text Box 19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0" name="Text Box 19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1" name="Text Box 19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2" name="Text Box 19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3" name="Text Box 19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4" name="Text Box 19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5" name="Text Box 19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6" name="Text Box 19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7" name="Text Box 19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8" name="Text Box 19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49" name="Text Box 19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0" name="Text Box 19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1" name="Text Box 19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2" name="Text Box 19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3" name="Text Box 19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4" name="Text Box 19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5" name="Text Box 19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6" name="Text Box 19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7" name="Text Box 19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8" name="Text Box 19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59" name="Text Box 19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0" name="Text Box 19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1" name="Text Box 19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2" name="Text Box 19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3" name="Text Box 19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4" name="Text Box 19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5" name="Text Box 19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6" name="Text Box 19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7" name="Text Box 19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8" name="Text Box 19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69" name="Text Box 19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0" name="Text Box 19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1" name="Text Box 19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2" name="Text Box 19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3" name="Text Box 19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4" name="Text Box 19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5" name="Text Box 19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6" name="Text Box 19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7" name="Text Box 19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8" name="Text Box 19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79" name="Text Box 19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0" name="Text Box 19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1" name="Text Box 19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2" name="Text Box 19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3" name="Text Box 19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4" name="Text Box 19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5" name="Text Box 19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6" name="Text Box 19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7" name="Text Box 19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8" name="Text Box 19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89" name="Text Box 19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0" name="Text Box 19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1" name="Text Box 19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2" name="Text Box 19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3" name="Text Box 19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4" name="Text Box 19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5" name="Text Box 19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6" name="Text Box 19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7" name="Text Box 19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8" name="Text Box 19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399" name="Text Box 20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0" name="Text Box 20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1" name="Text Box 20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2" name="Text Box 20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3" name="Text Box 20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4" name="Text Box 20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5" name="Text Box 20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6" name="Text Box 20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7" name="Text Box 20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8" name="Text Box 20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09" name="Text Box 20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0" name="Text Box 20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1" name="Text Box 20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2" name="Text Box 20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3" name="Text Box 20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4" name="Text Box 20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5" name="Text Box 20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6" name="Text Box 20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7" name="Text Box 20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8" name="Text Box 20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19" name="Text Box 20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0" name="Text Box 20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1" name="Text Box 20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2" name="Text Box 20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3" name="Text Box 20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4" name="Text Box 20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5" name="Text Box 20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6" name="Text Box 20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7" name="Text Box 20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8" name="Text Box 20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29" name="Text Box 20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0" name="Text Box 20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1" name="Text Box 20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2" name="Text Box 20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3" name="Text Box 20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4" name="Text Box 20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5" name="Text Box 20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6" name="Text Box 20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7" name="Text Box 20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8" name="Text Box 20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39" name="Text Box 20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0" name="Text Box 20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1" name="Text Box 20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2" name="Text Box 20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3" name="Text Box 20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4" name="Text Box 20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5" name="Text Box 20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6" name="Text Box 20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7" name="Text Box 20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8" name="Text Box 20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49" name="Text Box 20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0" name="Text Box 20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1" name="Text Box 20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2" name="Text Box 20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3" name="Text Box 20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4" name="Text Box 20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5" name="Text Box 20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6" name="Text Box 20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7" name="Text Box 20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8" name="Text Box 20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59" name="Text Box 20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0" name="Text Box 20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1" name="Text Box 20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2" name="Text Box 20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3" name="Text Box 20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4" name="Text Box 20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5" name="Text Box 20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6" name="Text Box 20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7" name="Text Box 20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8" name="Text Box 20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69" name="Text Box 20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0" name="Text Box 20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1" name="Text Box 20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2" name="Text Box 20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3" name="Text Box 20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4" name="Text Box 20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5" name="Text Box 20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6" name="Text Box 20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7" name="Text Box 20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8" name="Text Box 20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79" name="Text Box 20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0" name="Text Box 20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1" name="Text Box 20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2" name="Text Box 20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3" name="Text Box 20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4" name="Text Box 20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5" name="Text Box 20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6" name="Text Box 20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7" name="Text Box 20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8" name="Text Box 20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89" name="Text Box 20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0" name="Text Box 20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1" name="Text Box 20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2" name="Text Box 20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3" name="Text Box 20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4" name="Text Box 20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5" name="Text Box 20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6" name="Text Box 20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7" name="Text Box 20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8" name="Text Box 20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499" name="Text Box 21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0" name="Text Box 21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1" name="Text Box 21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2" name="Text Box 21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3" name="Text Box 21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4" name="Text Box 21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5" name="Text Box 21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6" name="Text Box 21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7" name="Text Box 21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8" name="Text Box 21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09" name="Text Box 21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0" name="Text Box 21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1" name="Text Box 21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2" name="Text Box 21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3" name="Text Box 21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4" name="Text Box 21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5" name="Text Box 21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6" name="Text Box 21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7" name="Text Box 21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8" name="Text Box 21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19" name="Text Box 21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0" name="Text Box 21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1" name="Text Box 21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2" name="Text Box 21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3" name="Text Box 21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4" name="Text Box 21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5" name="Text Box 21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6" name="Text Box 21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7" name="Text Box 21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8" name="Text Box 21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29" name="Text Box 21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0" name="Text Box 21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1" name="Text Box 21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2" name="Text Box 21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3" name="Text Box 21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4" name="Text Box 21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5" name="Text Box 21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6" name="Text Box 21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7" name="Text Box 21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8" name="Text Box 21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39" name="Text Box 21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0" name="Text Box 21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1" name="Text Box 21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2" name="Text Box 21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3" name="Text Box 21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4" name="Text Box 21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5" name="Text Box 21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6" name="Text Box 21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7" name="Text Box 21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8" name="Text Box 21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49" name="Text Box 21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0" name="Text Box 21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1" name="Text Box 21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2" name="Text Box 21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3" name="Text Box 21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4" name="Text Box 21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5" name="Text Box 21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6" name="Text Box 21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7" name="Text Box 21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8" name="Text Box 21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59" name="Text Box 21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0" name="Text Box 21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1" name="Text Box 21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2" name="Text Box 21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3" name="Text Box 21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4" name="Text Box 21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5" name="Text Box 21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6" name="Text Box 21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7" name="Text Box 21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8" name="Text Box 21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69" name="Text Box 21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0" name="Text Box 21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1" name="Text Box 21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2" name="Text Box 21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3" name="Text Box 21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4" name="Text Box 21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5" name="Text Box 21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6" name="Text Box 21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7" name="Text Box 21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8" name="Text Box 21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79" name="Text Box 21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0" name="Text Box 21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1" name="Text Box 21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2" name="Text Box 21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3" name="Text Box 21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4" name="Text Box 21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5" name="Text Box 21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6" name="Text Box 21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7" name="Text Box 21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8" name="Text Box 21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89" name="Text Box 21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0" name="Text Box 21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1" name="Text Box 21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2" name="Text Box 21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3" name="Text Box 21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4" name="Text Box 21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5" name="Text Box 21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6" name="Text Box 21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7" name="Text Box 21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8" name="Text Box 21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599" name="Text Box 22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0" name="Text Box 22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1" name="Text Box 22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2" name="Text Box 22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3" name="Text Box 22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4" name="Text Box 22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5" name="Text Box 22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6" name="Text Box 22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7" name="Text Box 22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8" name="Text Box 22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09" name="Text Box 22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0" name="Text Box 22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1" name="Text Box 22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2" name="Text Box 22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3" name="Text Box 22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4" name="Text Box 22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5" name="Text Box 22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6" name="Text Box 22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7" name="Text Box 22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8" name="Text Box 22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19" name="Text Box 22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0" name="Text Box 22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1" name="Text Box 22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2" name="Text Box 22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3" name="Text Box 22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4" name="Text Box 22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5" name="Text Box 22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6" name="Text Box 22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7" name="Text Box 22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8" name="Text Box 22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29" name="Text Box 22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0" name="Text Box 22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1" name="Text Box 22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2" name="Text Box 22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3" name="Text Box 22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4" name="Text Box 22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5" name="Text Box 22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6" name="Text Box 22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7" name="Text Box 22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8" name="Text Box 22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39" name="Text Box 22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0" name="Text Box 22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1" name="Text Box 22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2" name="Text Box 22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3" name="Text Box 22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4" name="Text Box 22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5" name="Text Box 22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6" name="Text Box 22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7" name="Text Box 22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8" name="Text Box 22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49" name="Text Box 22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0" name="Text Box 22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1" name="Text Box 22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2" name="Text Box 22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3" name="Text Box 22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4" name="Text Box 22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5" name="Text Box 22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6" name="Text Box 22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7" name="Text Box 22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8" name="Text Box 22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59" name="Text Box 22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0" name="Text Box 22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1" name="Text Box 22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2" name="Text Box 22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3" name="Text Box 22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4" name="Text Box 22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5" name="Text Box 22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6" name="Text Box 22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7" name="Text Box 22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8" name="Text Box 22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69" name="Text Box 22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0" name="Text Box 22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1" name="Text Box 22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2" name="Text Box 22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3" name="Text Box 22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4" name="Text Box 22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5" name="Text Box 22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6" name="Text Box 22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7" name="Text Box 22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8" name="Text Box 22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79" name="Text Box 22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0" name="Text Box 22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1" name="Text Box 22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2" name="Text Box 22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3" name="Text Box 22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4" name="Text Box 22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5" name="Text Box 22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6" name="Text Box 22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7" name="Text Box 22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8" name="Text Box 22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89" name="Text Box 22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0" name="Text Box 22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1" name="Text Box 22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2" name="Text Box 22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3" name="Text Box 22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4" name="Text Box 22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5" name="Text Box 22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6" name="Text Box 22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7" name="Text Box 22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8" name="Text Box 22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699" name="Text Box 23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0" name="Text Box 23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1" name="Text Box 23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2" name="Text Box 23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3" name="Text Box 23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4" name="Text Box 23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5" name="Text Box 23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6" name="Text Box 23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7" name="Text Box 23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8" name="Text Box 23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09" name="Text Box 23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0" name="Text Box 23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1" name="Text Box 23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2" name="Text Box 23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3" name="Text Box 23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4" name="Text Box 23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5" name="Text Box 23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6" name="Text Box 23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7" name="Text Box 23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8" name="Text Box 23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19" name="Text Box 23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0" name="Text Box 23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1" name="Text Box 23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2" name="Text Box 23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3" name="Text Box 23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4" name="Text Box 23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5" name="Text Box 23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6" name="Text Box 23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7" name="Text Box 23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8" name="Text Box 23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29" name="Text Box 23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0" name="Text Box 23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1" name="Text Box 23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2" name="Text Box 23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3" name="Text Box 23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4" name="Text Box 23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5" name="Text Box 23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6" name="Text Box 23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7" name="Text Box 23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8" name="Text Box 23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39" name="Text Box 23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0" name="Text Box 23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1" name="Text Box 23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2" name="Text Box 23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3" name="Text Box 23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4" name="Text Box 23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5" name="Text Box 23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6" name="Text Box 23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7" name="Text Box 23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8" name="Text Box 23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49" name="Text Box 23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0" name="Text Box 23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1" name="Text Box 23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2" name="Text Box 23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3" name="Text Box 23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4" name="Text Box 23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5" name="Text Box 23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6" name="Text Box 23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7" name="Text Box 23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8" name="Text Box 23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59" name="Text Box 23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0" name="Text Box 23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1" name="Text Box 23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2" name="Text Box 23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3" name="Text Box 23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4" name="Text Box 23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5" name="Text Box 23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6" name="Text Box 23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7" name="Text Box 23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8" name="Text Box 23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69" name="Text Box 23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0" name="Text Box 23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1" name="Text Box 23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2" name="Text Box 23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3" name="Text Box 23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4" name="Text Box 23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5" name="Text Box 23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6" name="Text Box 23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7" name="Text Box 23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8" name="Text Box 23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79" name="Text Box 23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0" name="Text Box 23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1" name="Text Box 23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2" name="Text Box 23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3" name="Text Box 23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4" name="Text Box 23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5" name="Text Box 23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6" name="Text Box 23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7" name="Text Box 23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8" name="Text Box 23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89" name="Text Box 23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0" name="Text Box 23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1" name="Text Box 23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2" name="Text Box 23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3" name="Text Box 23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4" name="Text Box 23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5" name="Text Box 23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6" name="Text Box 23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7" name="Text Box 23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8" name="Text Box 23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799" name="Text Box 24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0" name="Text Box 24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1" name="Text Box 24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2" name="Text Box 24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3" name="Text Box 24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4" name="Text Box 24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5" name="Text Box 24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6" name="Text Box 24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7" name="Text Box 24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8" name="Text Box 24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09" name="Text Box 24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0" name="Text Box 24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1" name="Text Box 24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2" name="Text Box 24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3" name="Text Box 24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4" name="Text Box 24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5" name="Text Box 24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6" name="Text Box 24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7" name="Text Box 24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8" name="Text Box 24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19" name="Text Box 24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0" name="Text Box 24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1" name="Text Box 24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2" name="Text Box 24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3" name="Text Box 24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4" name="Text Box 24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5" name="Text Box 24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6" name="Text Box 24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7" name="Text Box 24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8" name="Text Box 24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29" name="Text Box 24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0" name="Text Box 24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1" name="Text Box 24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2" name="Text Box 24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3" name="Text Box 24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4" name="Text Box 24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5" name="Text Box 24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6" name="Text Box 24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7" name="Text Box 24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8" name="Text Box 24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39" name="Text Box 24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0" name="Text Box 24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1" name="Text Box 24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2" name="Text Box 24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3" name="Text Box 24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4" name="Text Box 24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5" name="Text Box 24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6" name="Text Box 24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7" name="Text Box 24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8" name="Text Box 24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49" name="Text Box 24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0" name="Text Box 24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1" name="Text Box 24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2" name="Text Box 24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3" name="Text Box 24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4" name="Text Box 24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5" name="Text Box 24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6" name="Text Box 24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7" name="Text Box 24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8" name="Text Box 24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59" name="Text Box 24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0" name="Text Box 24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1" name="Text Box 24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2" name="Text Box 24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3" name="Text Box 24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4" name="Text Box 24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5" name="Text Box 24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6" name="Text Box 24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7" name="Text Box 24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8" name="Text Box 24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69" name="Text Box 24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0" name="Text Box 24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1" name="Text Box 24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2" name="Text Box 24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3" name="Text Box 24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4" name="Text Box 24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5" name="Text Box 24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6" name="Text Box 24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7" name="Text Box 24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8" name="Text Box 24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79" name="Text Box 24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0" name="Text Box 24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1" name="Text Box 24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2" name="Text Box 24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3" name="Text Box 24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4" name="Text Box 24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5" name="Text Box 24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6" name="Text Box 24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7" name="Text Box 24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8" name="Text Box 24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89" name="Text Box 24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0" name="Text Box 24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1" name="Text Box 24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2" name="Text Box 24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3" name="Text Box 24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4" name="Text Box 24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5" name="Text Box 24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6" name="Text Box 24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7" name="Text Box 24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8" name="Text Box 24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899" name="Text Box 25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0" name="Text Box 25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1" name="Text Box 25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2" name="Text Box 25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3" name="Text Box 25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4" name="Text Box 25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5" name="Text Box 25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6" name="Text Box 25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7" name="Text Box 25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8" name="Text Box 25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09" name="Text Box 25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0" name="Text Box 25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1" name="Text Box 25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2" name="Text Box 25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3" name="Text Box 25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4" name="Text Box 25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5" name="Text Box 25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6" name="Text Box 25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7" name="Text Box 25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8" name="Text Box 25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19" name="Text Box 25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0" name="Text Box 25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1" name="Text Box 25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2" name="Text Box 25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3" name="Text Box 25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4" name="Text Box 25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5" name="Text Box 25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6" name="Text Box 25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7" name="Text Box 25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8" name="Text Box 25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29" name="Text Box 25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0" name="Text Box 25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1" name="Text Box 25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2" name="Text Box 25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3" name="Text Box 25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4" name="Text Box 25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5" name="Text Box 25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6" name="Text Box 25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7" name="Text Box 25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8" name="Text Box 25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39" name="Text Box 25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0" name="Text Box 25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1" name="Text Box 25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2" name="Text Box 25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3" name="Text Box 25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4" name="Text Box 25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5" name="Text Box 25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6" name="Text Box 25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7" name="Text Box 25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8" name="Text Box 25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49" name="Text Box 25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0" name="Text Box 25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1" name="Text Box 25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2" name="Text Box 25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3" name="Text Box 25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4" name="Text Box 25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5" name="Text Box 25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6" name="Text Box 25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7" name="Text Box 25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8" name="Text Box 25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59" name="Text Box 25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0" name="Text Box 25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1" name="Text Box 25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2" name="Text Box 25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3" name="Text Box 25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4" name="Text Box 25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5" name="Text Box 25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6" name="Text Box 25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7" name="Text Box 25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8" name="Text Box 25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69" name="Text Box 25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0" name="Text Box 25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1" name="Text Box 25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2" name="Text Box 25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3" name="Text Box 25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4" name="Text Box 25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5" name="Text Box 25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6" name="Text Box 25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7" name="Text Box 25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8" name="Text Box 25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79" name="Text Box 25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0" name="Text Box 25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1" name="Text Box 25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2" name="Text Box 25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3" name="Text Box 25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4" name="Text Box 25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5" name="Text Box 25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6" name="Text Box 25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7" name="Text Box 25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8" name="Text Box 25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89" name="Text Box 25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0" name="Text Box 25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1" name="Text Box 25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2" name="Text Box 25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3" name="Text Box 25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4" name="Text Box 25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5" name="Text Box 25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6" name="Text Box 25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7" name="Text Box 25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8" name="Text Box 25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1999" name="Text Box 26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0" name="Text Box 26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1" name="Text Box 26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2" name="Text Box 26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3" name="Text Box 26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4" name="Text Box 26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5" name="Text Box 26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6" name="Text Box 26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7" name="Text Box 26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8" name="Text Box 26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09" name="Text Box 26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0" name="Text Box 26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1" name="Text Box 26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2" name="Text Box 26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3" name="Text Box 26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4" name="Text Box 26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5" name="Text Box 26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6" name="Text Box 26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7" name="Text Box 26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8" name="Text Box 26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19" name="Text Box 26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0" name="Text Box 26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1" name="Text Box 26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2" name="Text Box 26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3" name="Text Box 26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4" name="Text Box 26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5" name="Text Box 26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6" name="Text Box 26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7" name="Text Box 26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8" name="Text Box 26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29" name="Text Box 26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0" name="Text Box 26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1" name="Text Box 26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2" name="Text Box 26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3" name="Text Box 26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4" name="Text Box 26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5" name="Text Box 26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6" name="Text Box 26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7" name="Text Box 26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8" name="Text Box 26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39" name="Text Box 26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0" name="Text Box 26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1" name="Text Box 26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2" name="Text Box 26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3" name="Text Box 26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4" name="Text Box 26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5" name="Text Box 26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6" name="Text Box 26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7" name="Text Box 26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8" name="Text Box 26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49" name="Text Box 26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0" name="Text Box 26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1" name="Text Box 26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2" name="Text Box 26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3" name="Text Box 26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4" name="Text Box 26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5" name="Text Box 26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6" name="Text Box 26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7" name="Text Box 26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8" name="Text Box 26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59" name="Text Box 26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0" name="Text Box 26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1" name="Text Box 26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2" name="Text Box 26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3" name="Text Box 26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4" name="Text Box 26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5" name="Text Box 26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6" name="Text Box 26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7" name="Text Box 26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8" name="Text Box 26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69" name="Text Box 26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0" name="Text Box 26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1" name="Text Box 26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2" name="Text Box 26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3" name="Text Box 26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4" name="Text Box 26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5" name="Text Box 26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6" name="Text Box 26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7" name="Text Box 26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8" name="Text Box 26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79" name="Text Box 26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0" name="Text Box 26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1" name="Text Box 26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2" name="Text Box 26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3" name="Text Box 26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4" name="Text Box 26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5" name="Text Box 26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6" name="Text Box 26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7" name="Text Box 26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8" name="Text Box 26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89" name="Text Box 26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0" name="Text Box 26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1" name="Text Box 26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2" name="Text Box 26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3" name="Text Box 26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4" name="Text Box 26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5" name="Text Box 26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6" name="Text Box 26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7" name="Text Box 26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8" name="Text Box 26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099" name="Text Box 27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0" name="Text Box 27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1" name="Text Box 27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2" name="Text Box 27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3" name="Text Box 27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4" name="Text Box 27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5" name="Text Box 27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6" name="Text Box 27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7" name="Text Box 27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8" name="Text Box 27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09" name="Text Box 27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0" name="Text Box 27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1" name="Text Box 27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2" name="Text Box 27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3" name="Text Box 27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4" name="Text Box 27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5" name="Text Box 27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6" name="Text Box 27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7" name="Text Box 27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8" name="Text Box 27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19" name="Text Box 27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0" name="Text Box 27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1" name="Text Box 27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2" name="Text Box 27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3" name="Text Box 27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4" name="Text Box 27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5" name="Text Box 27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6" name="Text Box 27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7" name="Text Box 27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8" name="Text Box 27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29" name="Text Box 27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0" name="Text Box 27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1" name="Text Box 27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2" name="Text Box 27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3" name="Text Box 27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4" name="Text Box 27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5" name="Text Box 27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6" name="Text Box 27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7" name="Text Box 27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8" name="Text Box 27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39" name="Text Box 27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0" name="Text Box 27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1" name="Text Box 27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2" name="Text Box 27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3" name="Text Box 27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4" name="Text Box 27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5" name="Text Box 27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6" name="Text Box 27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7" name="Text Box 27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8" name="Text Box 27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49" name="Text Box 27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0" name="Text Box 27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1" name="Text Box 27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2" name="Text Box 27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3" name="Text Box 27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4" name="Text Box 27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5" name="Text Box 27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6" name="Text Box 27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7" name="Text Box 27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8" name="Text Box 27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59" name="Text Box 27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0" name="Text Box 27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1" name="Text Box 27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2" name="Text Box 27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3" name="Text Box 27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4" name="Text Box 27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5" name="Text Box 27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6" name="Text Box 27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7" name="Text Box 27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8" name="Text Box 27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69" name="Text Box 27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0" name="Text Box 27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1" name="Text Box 27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2" name="Text Box 27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3" name="Text Box 27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4" name="Text Box 27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5" name="Text Box 27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6" name="Text Box 27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7" name="Text Box 27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8" name="Text Box 27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79" name="Text Box 27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0" name="Text Box 27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1" name="Text Box 27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2" name="Text Box 27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3" name="Text Box 27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4" name="Text Box 27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5" name="Text Box 27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6" name="Text Box 27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7" name="Text Box 27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8" name="Text Box 27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89" name="Text Box 27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0" name="Text Box 27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1" name="Text Box 27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2" name="Text Box 27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3" name="Text Box 27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4" name="Text Box 27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5" name="Text Box 27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6" name="Text Box 27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7" name="Text Box 27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8" name="Text Box 27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199" name="Text Box 28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0" name="Text Box 28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1" name="Text Box 28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2" name="Text Box 28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3" name="Text Box 28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4" name="Text Box 28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5" name="Text Box 28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6" name="Text Box 28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7" name="Text Box 28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8" name="Text Box 28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09" name="Text Box 28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0" name="Text Box 28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1" name="Text Box 28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2" name="Text Box 28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3" name="Text Box 28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4" name="Text Box 28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5" name="Text Box 28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6" name="Text Box 28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7" name="Text Box 28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8" name="Text Box 28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19" name="Text Box 28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0" name="Text Box 28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1" name="Text Box 28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2" name="Text Box 28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3" name="Text Box 28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4" name="Text Box 28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5" name="Text Box 28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6" name="Text Box 28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7" name="Text Box 28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8" name="Text Box 28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29" name="Text Box 28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0" name="Text Box 28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1" name="Text Box 28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2" name="Text Box 28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3" name="Text Box 28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4" name="Text Box 28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5" name="Text Box 28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6" name="Text Box 28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7" name="Text Box 28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8" name="Text Box 28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39" name="Text Box 28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0" name="Text Box 28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1" name="Text Box 28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2" name="Text Box 28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3" name="Text Box 28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4" name="Text Box 28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5" name="Text Box 28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6" name="Text Box 28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7" name="Text Box 28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8" name="Text Box 28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49" name="Text Box 28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0" name="Text Box 28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1" name="Text Box 28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2" name="Text Box 28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3" name="Text Box 28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4" name="Text Box 28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5" name="Text Box 28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6" name="Text Box 28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7" name="Text Box 28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8" name="Text Box 28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59" name="Text Box 28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0" name="Text Box 28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1" name="Text Box 28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2" name="Text Box 28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3" name="Text Box 28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4" name="Text Box 28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5" name="Text Box 28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6" name="Text Box 28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7" name="Text Box 28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8" name="Text Box 28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69" name="Text Box 28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0" name="Text Box 28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1" name="Text Box 28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2" name="Text Box 28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3" name="Text Box 28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4" name="Text Box 28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5" name="Text Box 28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6" name="Text Box 28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7" name="Text Box 28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8" name="Text Box 28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79" name="Text Box 28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0" name="Text Box 28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1" name="Text Box 28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2" name="Text Box 28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3" name="Text Box 28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4" name="Text Box 28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5" name="Text Box 28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6" name="Text Box 28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7" name="Text Box 28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8" name="Text Box 28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89" name="Text Box 28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0" name="Text Box 28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1" name="Text Box 28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2" name="Text Box 28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3" name="Text Box 28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4" name="Text Box 28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5" name="Text Box 28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6" name="Text Box 28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7" name="Text Box 28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8" name="Text Box 28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299" name="Text Box 29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0" name="Text Box 29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1" name="Text Box 29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2" name="Text Box 29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3" name="Text Box 29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4" name="Text Box 29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5" name="Text Box 29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6" name="Text Box 29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7" name="Text Box 29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8" name="Text Box 29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09" name="Text Box 29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0" name="Text Box 29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1" name="Text Box 29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2" name="Text Box 29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3" name="Text Box 29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4" name="Text Box 29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5" name="Text Box 29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6" name="Text Box 29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7" name="Text Box 29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8" name="Text Box 29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19" name="Text Box 29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0" name="Text Box 29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1" name="Text Box 29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2" name="Text Box 29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3" name="Text Box 29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4" name="Text Box 29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5" name="Text Box 29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6" name="Text Box 29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7" name="Text Box 29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8" name="Text Box 29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29" name="Text Box 29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0" name="Text Box 29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1" name="Text Box 29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2" name="Text Box 29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3" name="Text Box 29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4" name="Text Box 29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5" name="Text Box 29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6" name="Text Box 29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7" name="Text Box 29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8" name="Text Box 29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39" name="Text Box 29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0" name="Text Box 29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1" name="Text Box 29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2" name="Text Box 29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3" name="Text Box 29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4" name="Text Box 29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5" name="Text Box 29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6" name="Text Box 29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7" name="Text Box 29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8" name="Text Box 29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49" name="Text Box 29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0" name="Text Box 29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1" name="Text Box 29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2" name="Text Box 29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3" name="Text Box 29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4" name="Text Box 29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5" name="Text Box 29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6" name="Text Box 29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7" name="Text Box 29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8" name="Text Box 29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59" name="Text Box 29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0" name="Text Box 29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1" name="Text Box 29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2" name="Text Box 29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3" name="Text Box 29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4" name="Text Box 29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5" name="Text Box 29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6" name="Text Box 29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7" name="Text Box 29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8" name="Text Box 29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69" name="Text Box 29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0" name="Text Box 29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1" name="Text Box 29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2" name="Text Box 29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3" name="Text Box 29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4" name="Text Box 29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5" name="Text Box 29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6" name="Text Box 29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7" name="Text Box 29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8" name="Text Box 29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79" name="Text Box 29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0" name="Text Box 29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1" name="Text Box 29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2" name="Text Box 29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3" name="Text Box 29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4" name="Text Box 29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5" name="Text Box 29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6" name="Text Box 29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7" name="Text Box 29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8" name="Text Box 29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89" name="Text Box 29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0" name="Text Box 29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1" name="Text Box 29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2" name="Text Box 29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3" name="Text Box 29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4" name="Text Box 29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5" name="Text Box 29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6" name="Text Box 29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7" name="Text Box 29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8" name="Text Box 29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399" name="Text Box 30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0" name="Text Box 30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1" name="Text Box 30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2" name="Text Box 30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3" name="Text Box 30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4" name="Text Box 30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5" name="Text Box 30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6" name="Text Box 30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7" name="Text Box 30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8" name="Text Box 30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09" name="Text Box 30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0" name="Text Box 30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1" name="Text Box 30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2" name="Text Box 30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3" name="Text Box 30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4" name="Text Box 30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5" name="Text Box 30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6" name="Text Box 30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7" name="Text Box 30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8" name="Text Box 30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19" name="Text Box 30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0" name="Text Box 30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1" name="Text Box 30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2" name="Text Box 30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3" name="Text Box 30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4" name="Text Box 30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5" name="Text Box 30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6" name="Text Box 30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7" name="Text Box 30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8" name="Text Box 30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29" name="Text Box 30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0" name="Text Box 30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1" name="Text Box 30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2" name="Text Box 30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3" name="Text Box 30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4" name="Text Box 30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5" name="Text Box 30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6" name="Text Box 30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7" name="Text Box 30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8" name="Text Box 30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39" name="Text Box 30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0" name="Text Box 30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1" name="Text Box 30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2" name="Text Box 30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3" name="Text Box 30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4" name="Text Box 30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5" name="Text Box 30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6" name="Text Box 30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7" name="Text Box 30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8" name="Text Box 30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49" name="Text Box 30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0" name="Text Box 30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1" name="Text Box 30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2" name="Text Box 30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3" name="Text Box 30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4" name="Text Box 30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5" name="Text Box 30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6" name="Text Box 30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7" name="Text Box 30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8" name="Text Box 30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59" name="Text Box 30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0" name="Text Box 30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1" name="Text Box 30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2" name="Text Box 30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3" name="Text Box 30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4" name="Text Box 30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5" name="Text Box 30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6" name="Text Box 30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7" name="Text Box 30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8" name="Text Box 30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69" name="Text Box 30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0" name="Text Box 30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1" name="Text Box 30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2" name="Text Box 30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3" name="Text Box 30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4" name="Text Box 30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5" name="Text Box 30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6" name="Text Box 30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7" name="Text Box 30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8" name="Text Box 30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79" name="Text Box 30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0" name="Text Box 30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1" name="Text Box 30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2" name="Text Box 30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3" name="Text Box 30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4" name="Text Box 30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5" name="Text Box 30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6" name="Text Box 30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7" name="Text Box 30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8" name="Text Box 30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89" name="Text Box 30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0" name="Text Box 30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1" name="Text Box 30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2" name="Text Box 30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3" name="Text Box 30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4" name="Text Box 30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5" name="Text Box 30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6" name="Text Box 30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7" name="Text Box 30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8" name="Text Box 30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499" name="Text Box 31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0" name="Text Box 31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1" name="Text Box 31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2" name="Text Box 31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3" name="Text Box 31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4" name="Text Box 31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5" name="Text Box 31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6" name="Text Box 31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7" name="Text Box 31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8" name="Text Box 31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09" name="Text Box 31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0" name="Text Box 31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1" name="Text Box 31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2" name="Text Box 31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3" name="Text Box 31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4" name="Text Box 31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5" name="Text Box 31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6" name="Text Box 31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7" name="Text Box 31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8" name="Text Box 31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19" name="Text Box 31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0" name="Text Box 31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1" name="Text Box 31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2" name="Text Box 31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3" name="Text Box 31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4" name="Text Box 31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5" name="Text Box 31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6" name="Text Box 31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7" name="Text Box 31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8" name="Text Box 31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29" name="Text Box 31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0" name="Text Box 31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1" name="Text Box 31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2" name="Text Box 31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3" name="Text Box 31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4" name="Text Box 31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5" name="Text Box 31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6" name="Text Box 31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7" name="Text Box 31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8" name="Text Box 31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39" name="Text Box 31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0" name="Text Box 31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1" name="Text Box 31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2" name="Text Box 31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3" name="Text Box 31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4" name="Text Box 31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5" name="Text Box 31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6" name="Text Box 31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7" name="Text Box 31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8" name="Text Box 31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49" name="Text Box 31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0" name="Text Box 31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1" name="Text Box 31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2" name="Text Box 31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3" name="Text Box 31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4" name="Text Box 31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5" name="Text Box 31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6" name="Text Box 31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7" name="Text Box 31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8" name="Text Box 31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59" name="Text Box 31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0" name="Text Box 31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1" name="Text Box 31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2" name="Text Box 31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3" name="Text Box 31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4" name="Text Box 31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5" name="Text Box 31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6" name="Text Box 31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7" name="Text Box 31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8" name="Text Box 31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69" name="Text Box 31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0" name="Text Box 31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1" name="Text Box 31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2" name="Text Box 31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3" name="Text Box 31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4" name="Text Box 31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5" name="Text Box 31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6" name="Text Box 31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7" name="Text Box 31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8" name="Text Box 31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79" name="Text Box 31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0" name="Text Box 31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1" name="Text Box 31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2" name="Text Box 31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3" name="Text Box 31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4" name="Text Box 31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5" name="Text Box 31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6" name="Text Box 31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7" name="Text Box 31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8" name="Text Box 31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89" name="Text Box 31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0" name="Text Box 31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1" name="Text Box 31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2" name="Text Box 31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3" name="Text Box 31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4" name="Text Box 31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5" name="Text Box 31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6" name="Text Box 31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7" name="Text Box 31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8" name="Text Box 31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599" name="Text Box 32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0" name="Text Box 32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1" name="Text Box 32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2" name="Text Box 32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3" name="Text Box 32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4" name="Text Box 32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5" name="Text Box 32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6" name="Text Box 32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7" name="Text Box 32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8" name="Text Box 32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09" name="Text Box 32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0" name="Text Box 32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1" name="Text Box 32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2" name="Text Box 32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3" name="Text Box 32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4" name="Text Box 32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5" name="Text Box 32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6" name="Text Box 32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7" name="Text Box 32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8" name="Text Box 32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19" name="Text Box 32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0" name="Text Box 32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1" name="Text Box 32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2" name="Text Box 32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3" name="Text Box 32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4" name="Text Box 32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5" name="Text Box 32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6" name="Text Box 32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7" name="Text Box 32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8" name="Text Box 32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29" name="Text Box 32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0" name="Text Box 32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1" name="Text Box 32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2" name="Text Box 32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3" name="Text Box 32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4" name="Text Box 32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5" name="Text Box 32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6" name="Text Box 32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7" name="Text Box 32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8" name="Text Box 32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39" name="Text Box 32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0" name="Text Box 32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1" name="Text Box 32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2" name="Text Box 32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3" name="Text Box 32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4" name="Text Box 32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5" name="Text Box 32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6" name="Text Box 32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7" name="Text Box 32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8" name="Text Box 32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49" name="Text Box 32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0" name="Text Box 32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1" name="Text Box 32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2" name="Text Box 32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3" name="Text Box 32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4" name="Text Box 32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5" name="Text Box 32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6" name="Text Box 32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7" name="Text Box 32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8" name="Text Box 32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59" name="Text Box 32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0" name="Text Box 32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1" name="Text Box 32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2" name="Text Box 32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3" name="Text Box 32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4" name="Text Box 32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5" name="Text Box 32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6" name="Text Box 32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7" name="Text Box 32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8" name="Text Box 32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69" name="Text Box 32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0" name="Text Box 32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1" name="Text Box 32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2" name="Text Box 32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3" name="Text Box 32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4" name="Text Box 32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5" name="Text Box 32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6" name="Text Box 32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7" name="Text Box 32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8" name="Text Box 32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79" name="Text Box 32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0" name="Text Box 32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1" name="Text Box 32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2" name="Text Box 32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3" name="Text Box 32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4" name="Text Box 32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5" name="Text Box 32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6" name="Text Box 32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7" name="Text Box 32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8" name="Text Box 32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89" name="Text Box 32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0" name="Text Box 32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1" name="Text Box 32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2" name="Text Box 32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3" name="Text Box 32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4" name="Text Box 32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5" name="Text Box 32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6" name="Text Box 32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7" name="Text Box 32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8" name="Text Box 32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699" name="Text Box 33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0" name="Text Box 33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1" name="Text Box 33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2" name="Text Box 33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3" name="Text Box 33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4" name="Text Box 33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5" name="Text Box 33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6" name="Text Box 33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7" name="Text Box 33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8" name="Text Box 33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09" name="Text Box 33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0" name="Text Box 33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1" name="Text Box 33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2" name="Text Box 33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3" name="Text Box 33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4" name="Text Box 33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5" name="Text Box 33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6" name="Text Box 33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7" name="Text Box 33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8" name="Text Box 33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19" name="Text Box 33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0" name="Text Box 33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1" name="Text Box 33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2" name="Text Box 33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3" name="Text Box 33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4" name="Text Box 33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5" name="Text Box 33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6" name="Text Box 33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7" name="Text Box 33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8" name="Text Box 33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29" name="Text Box 33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0" name="Text Box 33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1" name="Text Box 33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2" name="Text Box 33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3" name="Text Box 33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4" name="Text Box 33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5" name="Text Box 33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6" name="Text Box 33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7" name="Text Box 33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8" name="Text Box 33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39" name="Text Box 33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0" name="Text Box 33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1" name="Text Box 33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2" name="Text Box 33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3" name="Text Box 33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4" name="Text Box 33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5" name="Text Box 33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6" name="Text Box 33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7" name="Text Box 33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8" name="Text Box 33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49" name="Text Box 33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0" name="Text Box 33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1" name="Text Box 33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2" name="Text Box 33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3" name="Text Box 33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4" name="Text Box 33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5" name="Text Box 33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6" name="Text Box 33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7" name="Text Box 33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8" name="Text Box 33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59" name="Text Box 33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0" name="Text Box 33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1" name="Text Box 33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2" name="Text Box 33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3" name="Text Box 33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4" name="Text Box 33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5" name="Text Box 33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6" name="Text Box 33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7" name="Text Box 33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8" name="Text Box 33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69" name="Text Box 33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0" name="Text Box 33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1" name="Text Box 33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2" name="Text Box 33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3" name="Text Box 33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4" name="Text Box 33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5" name="Text Box 33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6" name="Text Box 33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7" name="Text Box 33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8" name="Text Box 33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79" name="Text Box 33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0" name="Text Box 33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1" name="Text Box 33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2" name="Text Box 33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3" name="Text Box 33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4" name="Text Box 33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5" name="Text Box 33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6" name="Text Box 33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7" name="Text Box 33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8" name="Text Box 33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89" name="Text Box 33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0" name="Text Box 33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1" name="Text Box 33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2" name="Text Box 33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3" name="Text Box 33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4" name="Text Box 33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5" name="Text Box 33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6" name="Text Box 33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7" name="Text Box 33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8" name="Text Box 33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799" name="Text Box 34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0" name="Text Box 34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1" name="Text Box 34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2" name="Text Box 34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3" name="Text Box 34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4" name="Text Box 34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5" name="Text Box 34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6" name="Text Box 34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7" name="Text Box 34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8" name="Text Box 34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09" name="Text Box 34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0" name="Text Box 34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1" name="Text Box 34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2" name="Text Box 34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3" name="Text Box 34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4" name="Text Box 34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5" name="Text Box 34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6" name="Text Box 34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7" name="Text Box 34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8" name="Text Box 34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19" name="Text Box 34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0" name="Text Box 34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1" name="Text Box 34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2" name="Text Box 34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3" name="Text Box 34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4" name="Text Box 34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5" name="Text Box 34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6" name="Text Box 34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7" name="Text Box 34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8" name="Text Box 34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29" name="Text Box 34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0" name="Text Box 34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1" name="Text Box 34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2" name="Text Box 34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3" name="Text Box 34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4" name="Text Box 34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5" name="Text Box 34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6" name="Text Box 34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7" name="Text Box 34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8" name="Text Box 34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39" name="Text Box 34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0" name="Text Box 34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1" name="Text Box 34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2" name="Text Box 34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3" name="Text Box 34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4" name="Text Box 34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5" name="Text Box 34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6" name="Text Box 34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7" name="Text Box 34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8" name="Text Box 34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49" name="Text Box 34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0" name="Text Box 34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1" name="Text Box 34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2" name="Text Box 34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3" name="Text Box 34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4" name="Text Box 34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5" name="Text Box 34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6" name="Text Box 34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7" name="Text Box 34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8" name="Text Box 34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59" name="Text Box 34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0" name="Text Box 34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1" name="Text Box 34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2" name="Text Box 34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3" name="Text Box 34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4" name="Text Box 34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5" name="Text Box 34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6" name="Text Box 34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7" name="Text Box 34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8" name="Text Box 34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69" name="Text Box 34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0" name="Text Box 34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1" name="Text Box 34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2" name="Text Box 34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3" name="Text Box 34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4" name="Text Box 34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5" name="Text Box 34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6" name="Text Box 34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7" name="Text Box 34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8" name="Text Box 34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79" name="Text Box 34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0" name="Text Box 34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1" name="Text Box 34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2" name="Text Box 34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3" name="Text Box 34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4" name="Text Box 34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5" name="Text Box 34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6" name="Text Box 34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7" name="Text Box 34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8" name="Text Box 34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89" name="Text Box 34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0" name="Text Box 34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1" name="Text Box 34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2" name="Text Box 34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3" name="Text Box 34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4" name="Text Box 34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5" name="Text Box 34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6" name="Text Box 34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7" name="Text Box 34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8" name="Text Box 34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899" name="Text Box 35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0" name="Text Box 35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1" name="Text Box 35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2" name="Text Box 35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3" name="Text Box 35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4" name="Text Box 35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5" name="Text Box 35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6" name="Text Box 35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7" name="Text Box 35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8" name="Text Box 35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09" name="Text Box 35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0" name="Text Box 35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1" name="Text Box 35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2" name="Text Box 35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3" name="Text Box 35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4" name="Text Box 35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5" name="Text Box 35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6" name="Text Box 35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7" name="Text Box 35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8" name="Text Box 35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19" name="Text Box 35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0" name="Text Box 35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1" name="Text Box 35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2" name="Text Box 35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3" name="Text Box 35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4" name="Text Box 35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5" name="Text Box 35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6" name="Text Box 35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7" name="Text Box 35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8" name="Text Box 35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29" name="Text Box 35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0" name="Text Box 35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1" name="Text Box 35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2" name="Text Box 35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3" name="Text Box 35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4" name="Text Box 35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5" name="Text Box 35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6" name="Text Box 35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7" name="Text Box 35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8" name="Text Box 35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39" name="Text Box 35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0" name="Text Box 35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1" name="Text Box 35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2" name="Text Box 35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3" name="Text Box 35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4" name="Text Box 35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5" name="Text Box 35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6" name="Text Box 35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7" name="Text Box 35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8" name="Text Box 35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49" name="Text Box 35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0" name="Text Box 35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1" name="Text Box 35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2" name="Text Box 35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3" name="Text Box 35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4" name="Text Box 35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5" name="Text Box 35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6" name="Text Box 35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7" name="Text Box 35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8" name="Text Box 35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59" name="Text Box 35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0" name="Text Box 35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1" name="Text Box 35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2" name="Text Box 35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3" name="Text Box 35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4" name="Text Box 35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5" name="Text Box 35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6" name="Text Box 35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7" name="Text Box 35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8" name="Text Box 35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69" name="Text Box 35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0" name="Text Box 35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1" name="Text Box 35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2" name="Text Box 35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3" name="Text Box 35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4" name="Text Box 35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5" name="Text Box 35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6" name="Text Box 35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7" name="Text Box 35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8" name="Text Box 35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79" name="Text Box 35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0" name="Text Box 35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1" name="Text Box 35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2" name="Text Box 35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3" name="Text Box 35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4" name="Text Box 35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5" name="Text Box 35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6" name="Text Box 35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7" name="Text Box 35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8" name="Text Box 35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89" name="Text Box 35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0" name="Text Box 35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1" name="Text Box 35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2" name="Text Box 35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3" name="Text Box 35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4" name="Text Box 35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5" name="Text Box 35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6" name="Text Box 35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7" name="Text Box 35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8" name="Text Box 35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2999" name="Text Box 36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0" name="Text Box 36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1" name="Text Box 36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2" name="Text Box 36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3" name="Text Box 36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4" name="Text Box 36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5" name="Text Box 36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6" name="Text Box 36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7" name="Text Box 36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8" name="Text Box 36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09" name="Text Box 36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0" name="Text Box 36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1" name="Text Box 36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2" name="Text Box 36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3" name="Text Box 36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4" name="Text Box 36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5" name="Text Box 36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6" name="Text Box 36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7" name="Text Box 36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8" name="Text Box 36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19" name="Text Box 36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0" name="Text Box 36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1" name="Text Box 36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2" name="Text Box 36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3" name="Text Box 36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4" name="Text Box 36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5" name="Text Box 36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6" name="Text Box 36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7" name="Text Box 36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8" name="Text Box 36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29" name="Text Box 36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0" name="Text Box 36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1" name="Text Box 36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2" name="Text Box 36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3" name="Text Box 36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4" name="Text Box 36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5" name="Text Box 36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6" name="Text Box 36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7" name="Text Box 36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8" name="Text Box 36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39" name="Text Box 36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0" name="Text Box 36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1" name="Text Box 36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2" name="Text Box 36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3" name="Text Box 36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4" name="Text Box 36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5" name="Text Box 36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6" name="Text Box 36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7" name="Text Box 36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8" name="Text Box 36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49" name="Text Box 36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0" name="Text Box 36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1" name="Text Box 36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2" name="Text Box 36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3" name="Text Box 36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4" name="Text Box 36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5" name="Text Box 36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6" name="Text Box 36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7" name="Text Box 36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8" name="Text Box 36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59" name="Text Box 36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0" name="Text Box 36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1" name="Text Box 36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2" name="Text Box 36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3" name="Text Box 36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4" name="Text Box 36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5" name="Text Box 36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6" name="Text Box 36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7" name="Text Box 36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8" name="Text Box 36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69" name="Text Box 36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0" name="Text Box 36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1" name="Text Box 36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2" name="Text Box 36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3" name="Text Box 36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4" name="Text Box 36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5" name="Text Box 36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6" name="Text Box 36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7" name="Text Box 36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8" name="Text Box 36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79" name="Text Box 36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0" name="Text Box 36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1" name="Text Box 36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2" name="Text Box 36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3" name="Text Box 36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4" name="Text Box 36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5" name="Text Box 36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6" name="Text Box 36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7" name="Text Box 36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8" name="Text Box 36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89" name="Text Box 36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0" name="Text Box 36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1" name="Text Box 36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2" name="Text Box 36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3" name="Text Box 36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4" name="Text Box 36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5" name="Text Box 36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6" name="Text Box 36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7" name="Text Box 36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8" name="Text Box 36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099" name="Text Box 37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0" name="Text Box 37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1" name="Text Box 37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2" name="Text Box 37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3" name="Text Box 37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4" name="Text Box 37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5" name="Text Box 37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6" name="Text Box 37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7" name="Text Box 37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8" name="Text Box 37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09" name="Text Box 37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0" name="Text Box 37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1" name="Text Box 37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2" name="Text Box 37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3" name="Text Box 37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4" name="Text Box 37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5" name="Text Box 37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6" name="Text Box 37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7" name="Text Box 37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8" name="Text Box 37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19" name="Text Box 37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0" name="Text Box 37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1" name="Text Box 37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2" name="Text Box 37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3" name="Text Box 37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4" name="Text Box 37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5" name="Text Box 37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6" name="Text Box 37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7" name="Text Box 37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8" name="Text Box 37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29" name="Text Box 37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0" name="Text Box 37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1" name="Text Box 37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2" name="Text Box 37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3" name="Text Box 37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4" name="Text Box 37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5" name="Text Box 37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6" name="Text Box 37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7" name="Text Box 37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8" name="Text Box 37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39" name="Text Box 37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0" name="Text Box 37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1" name="Text Box 37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2" name="Text Box 37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3" name="Text Box 37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4" name="Text Box 37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5" name="Text Box 37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6" name="Text Box 37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7" name="Text Box 37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8" name="Text Box 37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49" name="Text Box 37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0" name="Text Box 37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1" name="Text Box 37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2" name="Text Box 37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3" name="Text Box 37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4" name="Text Box 37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5" name="Text Box 37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6" name="Text Box 37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7" name="Text Box 37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8" name="Text Box 37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59" name="Text Box 37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0" name="Text Box 37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1" name="Text Box 37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2" name="Text Box 37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3" name="Text Box 37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4" name="Text Box 37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5" name="Text Box 37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6" name="Text Box 37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7" name="Text Box 37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8" name="Text Box 37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69" name="Text Box 37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0" name="Text Box 37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1" name="Text Box 37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2" name="Text Box 37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3" name="Text Box 37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4" name="Text Box 37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5" name="Text Box 37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6" name="Text Box 37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7" name="Text Box 37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8" name="Text Box 37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79" name="Text Box 37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0" name="Text Box 37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1" name="Text Box 37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2" name="Text Box 37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3" name="Text Box 37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4" name="Text Box 37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5" name="Text Box 37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6" name="Text Box 37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7" name="Text Box 37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8" name="Text Box 37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89" name="Text Box 37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0" name="Text Box 37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1" name="Text Box 37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2" name="Text Box 37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3" name="Text Box 37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4" name="Text Box 37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5" name="Text Box 37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6" name="Text Box 37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7" name="Text Box 37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8" name="Text Box 37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199" name="Text Box 38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0" name="Text Box 38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1" name="Text Box 38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2" name="Text Box 38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3" name="Text Box 38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4" name="Text Box 38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5" name="Text Box 38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6" name="Text Box 38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7" name="Text Box 38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8" name="Text Box 38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09" name="Text Box 38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0" name="Text Box 38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1" name="Text Box 38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2" name="Text Box 38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3" name="Text Box 38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4" name="Text Box 38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5" name="Text Box 38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6" name="Text Box 38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7" name="Text Box 38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8" name="Text Box 38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19" name="Text Box 38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0" name="Text Box 38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1" name="Text Box 38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2" name="Text Box 38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3" name="Text Box 38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4" name="Text Box 38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5" name="Text Box 38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6" name="Text Box 38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7" name="Text Box 38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8" name="Text Box 38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29" name="Text Box 38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0" name="Text Box 38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1" name="Text Box 38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2" name="Text Box 38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3" name="Text Box 38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4" name="Text Box 38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5" name="Text Box 38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6" name="Text Box 38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7" name="Text Box 38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8" name="Text Box 38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39" name="Text Box 38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0" name="Text Box 38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1" name="Text Box 384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2" name="Text Box 384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3" name="Text Box 384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4" name="Text Box 384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5" name="Text Box 384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6" name="Text Box 384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7" name="Text Box 384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8" name="Text Box 384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49" name="Text Box 385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0" name="Text Box 385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1" name="Text Box 385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2" name="Text Box 385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3" name="Text Box 385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4" name="Text Box 385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5" name="Text Box 385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6" name="Text Box 385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7" name="Text Box 385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8" name="Text Box 385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59" name="Text Box 386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0" name="Text Box 386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1" name="Text Box 386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2" name="Text Box 386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3" name="Text Box 386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4" name="Text Box 386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5" name="Text Box 386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6" name="Text Box 386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7" name="Text Box 386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8" name="Text Box 386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69" name="Text Box 387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0" name="Text Box 387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1" name="Text Box 387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2" name="Text Box 387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3" name="Text Box 387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4" name="Text Box 387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5" name="Text Box 387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6" name="Text Box 387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7" name="Text Box 387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8" name="Text Box 387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79" name="Text Box 388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0" name="Text Box 388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1" name="Text Box 388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2" name="Text Box 388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3" name="Text Box 388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4" name="Text Box 388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5" name="Text Box 388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6" name="Text Box 388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7" name="Text Box 388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8" name="Text Box 388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89" name="Text Box 389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0" name="Text Box 389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1" name="Text Box 389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2" name="Text Box 389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3" name="Text Box 389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4" name="Text Box 389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5" name="Text Box 389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6" name="Text Box 389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7" name="Text Box 389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8" name="Text Box 389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299" name="Text Box 390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0" name="Text Box 390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1" name="Text Box 390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2" name="Text Box 390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3" name="Text Box 390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4" name="Text Box 390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5" name="Text Box 390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6" name="Text Box 390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7" name="Text Box 390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8" name="Text Box 390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09" name="Text Box 391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0" name="Text Box 391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1" name="Text Box 391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2" name="Text Box 391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3" name="Text Box 391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4" name="Text Box 391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5" name="Text Box 391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6" name="Text Box 391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7" name="Text Box 391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8" name="Text Box 391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19" name="Text Box 392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0" name="Text Box 392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1" name="Text Box 392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2" name="Text Box 392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3" name="Text Box 392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4" name="Text Box 392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5" name="Text Box 392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6" name="Text Box 392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7" name="Text Box 392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8" name="Text Box 392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29" name="Text Box 393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0" name="Text Box 393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1" name="Text Box 3932"/>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2" name="Text Box 3933"/>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3" name="Text Box 3934"/>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4" name="Text Box 3935"/>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5" name="Text Box 3936"/>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6" name="Text Box 3937"/>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7" name="Text Box 3938"/>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8" name="Text Box 3939"/>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39" name="Text Box 3940"/>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8"/>
    <xdr:sp macro="" textlink="">
      <xdr:nvSpPr>
        <xdr:cNvPr id="3340" name="Text Box 3941"/>
        <xdr:cNvSpPr txBox="1">
          <a:spLocks noChangeArrowheads="1"/>
        </xdr:cNvSpPr>
      </xdr:nvSpPr>
      <xdr:spPr bwMode="auto">
        <a:xfrm>
          <a:off x="4686300" y="6953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1" name="Text Box 394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2" name="Text Box 394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3" name="Text Box 394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4" name="Text Box 394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5" name="Text Box 394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6" name="Text Box 394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7" name="Text Box 394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8" name="Text Box 394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49" name="Text Box 395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0" name="Text Box 395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1" name="Text Box 395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2" name="Text Box 395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3" name="Text Box 395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4" name="Text Box 395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5" name="Text Box 395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6" name="Text Box 395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7" name="Text Box 395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8" name="Text Box 395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59" name="Text Box 396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0" name="Text Box 396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1" name="Text Box 396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2" name="Text Box 396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3" name="Text Box 396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4" name="Text Box 396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5" name="Text Box 396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6" name="Text Box 396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7" name="Text Box 396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8" name="Text Box 396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69" name="Text Box 397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0" name="Text Box 397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1" name="Text Box 397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2" name="Text Box 397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3" name="Text Box 3974"/>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4" name="Text Box 3975"/>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5" name="Text Box 3976"/>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6" name="Text Box 3977"/>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7" name="Text Box 3978"/>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8" name="Text Box 3979"/>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79" name="Text Box 3980"/>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80" name="Text Box 3981"/>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81" name="Text Box 3982"/>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365</xdr:row>
      <xdr:rowOff>0</xdr:rowOff>
    </xdr:from>
    <xdr:ext cx="85725" cy="205409"/>
    <xdr:sp macro="" textlink="">
      <xdr:nvSpPr>
        <xdr:cNvPr id="3382" name="Text Box 3983"/>
        <xdr:cNvSpPr txBox="1">
          <a:spLocks noChangeArrowheads="1"/>
        </xdr:cNvSpPr>
      </xdr:nvSpPr>
      <xdr:spPr bwMode="auto">
        <a:xfrm>
          <a:off x="4686300" y="695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83" name="Text Box 25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84" name="Text Box 25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85" name="Text Box 25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86" name="Text Box 25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87" name="Text Box 25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88" name="Text Box 25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89" name="Text Box 25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0" name="Text Box 25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1" name="Text Box 25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2" name="Text Box 25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3" name="Text Box 25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4" name="Text Box 26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5" name="Text Box 26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6" name="Text Box 26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7" name="Text Box 26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8" name="Text Box 26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399" name="Text Box 26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0" name="Text Box 26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1" name="Text Box 26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2" name="Text Box 26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3" name="Text Box 26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4" name="Text Box 26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5" name="Text Box 26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6" name="Text Box 26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7" name="Text Box 26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8" name="Text Box 26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09" name="Text Box 26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0" name="Text Box 26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1" name="Text Box 26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2" name="Text Box 26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3" name="Text Box 26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4" name="Text Box 26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5" name="Text Box 26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6" name="Text Box 26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7" name="Text Box 26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8" name="Text Box 26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19" name="Text Box 26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0" name="Text Box 26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1" name="Text Box 26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2" name="Text Box 26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3" name="Text Box 26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4" name="Text Box 26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5" name="Text Box 26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6" name="Text Box 26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7" name="Text Box 26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8" name="Text Box 26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29" name="Text Box 26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0" name="Text Box 26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1" name="Text Box 26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2" name="Text Box 26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3" name="Text Box 26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4" name="Text Box 26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5" name="Text Box 26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6" name="Text Box 26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7" name="Text Box 26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8" name="Text Box 26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39" name="Text Box 26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0" name="Text Box 26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1" name="Text Box 26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2" name="Text Box 26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3" name="Text Box 26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4" name="Text Box 26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5" name="Text Box 26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6" name="Text Box 26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7" name="Text Box 26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8" name="Text Box 26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49" name="Text Box 26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0" name="Text Box 26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1" name="Text Box 26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2" name="Text Box 27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3" name="Text Box 27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4" name="Text Box 27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5" name="Text Box 27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6" name="Text Box 27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7" name="Text Box 27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8" name="Text Box 27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59" name="Text Box 27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0" name="Text Box 27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1" name="Text Box 27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2" name="Text Box 27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3" name="Text Box 27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4" name="Text Box 27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5" name="Text Box 27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6" name="Text Box 27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7" name="Text Box 27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8" name="Text Box 27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69" name="Text Box 27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0" name="Text Box 27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1" name="Text Box 27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2" name="Text Box 27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3" name="Text Box 27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4" name="Text Box 27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5" name="Text Box 27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6" name="Text Box 27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7" name="Text Box 27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8" name="Text Box 27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79" name="Text Box 27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0" name="Text Box 27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1" name="Text Box 27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2" name="Text Box 27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3" name="Text Box 27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4" name="Text Box 27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5" name="Text Box 27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6" name="Text Box 27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7" name="Text Box 27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8" name="Text Box 27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89" name="Text Box 27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0" name="Text Box 27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1" name="Text Box 27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2" name="Text Box 27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3" name="Text Box 27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4" name="Text Box 27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5" name="Text Box 27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6" name="Text Box 27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7" name="Text Box 27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8" name="Text Box 27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499" name="Text Box 27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0" name="Text Box 27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1" name="Text Box 27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2" name="Text Box 27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3" name="Text Box 27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4" name="Text Box 27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5" name="Text Box 27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6" name="Text Box 27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7" name="Text Box 27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8" name="Text Box 27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09" name="Text Box 27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0" name="Text Box 27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1" name="Text Box 27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2" name="Text Box 27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3" name="Text Box 27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4" name="Text Box 27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5" name="Text Box 27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6" name="Text Box 27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7" name="Text Box 27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8" name="Text Box 27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19" name="Text Box 27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0" name="Text Box 27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1" name="Text Box 27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2" name="Text Box 27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3" name="Text Box 27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4" name="Text Box 27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5" name="Text Box 27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6" name="Text Box 27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7" name="Text Box 27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8" name="Text Box 27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29" name="Text Box 27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0" name="Text Box 27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1" name="Text Box 27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2" name="Text Box 27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3" name="Text Box 27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4" name="Text Box 27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5" name="Text Box 27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6" name="Text Box 27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7" name="Text Box 27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8" name="Text Box 27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39" name="Text Box 27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0" name="Text Box 27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1" name="Text Box 27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2" name="Text Box 27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3" name="Text Box 27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4" name="Text Box 27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5" name="Text Box 27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6" name="Text Box 27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7" name="Text Box 27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8" name="Text Box 27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49" name="Text Box 27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0" name="Text Box 27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1" name="Text Box 27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2" name="Text Box 28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3" name="Text Box 28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4" name="Text Box 28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5" name="Text Box 28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6" name="Text Box 28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7" name="Text Box 28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8" name="Text Box 28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59" name="Text Box 28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0" name="Text Box 28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1" name="Text Box 28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2" name="Text Box 28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3" name="Text Box 28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4" name="Text Box 28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5" name="Text Box 28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6" name="Text Box 28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7" name="Text Box 28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8" name="Text Box 28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69" name="Text Box 28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0" name="Text Box 28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1" name="Text Box 28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2" name="Text Box 28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3" name="Text Box 28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4" name="Text Box 28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5" name="Text Box 28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6" name="Text Box 28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7" name="Text Box 28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8" name="Text Box 28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79" name="Text Box 28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0" name="Text Box 28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1" name="Text Box 28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2" name="Text Box 28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3" name="Text Box 28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4" name="Text Box 28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5" name="Text Box 28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6" name="Text Box 28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7" name="Text Box 28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8" name="Text Box 28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89" name="Text Box 28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0" name="Text Box 28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1" name="Text Box 28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2" name="Text Box 28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3" name="Text Box 28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4" name="Text Box 28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5" name="Text Box 28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6" name="Text Box 28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7" name="Text Box 28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8" name="Text Box 28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599" name="Text Box 28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0" name="Text Box 28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1" name="Text Box 28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2" name="Text Box 28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3" name="Text Box 28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4" name="Text Box 28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5" name="Text Box 28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6" name="Text Box 28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7" name="Text Box 28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8" name="Text Box 28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09" name="Text Box 28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0" name="Text Box 28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1" name="Text Box 28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2" name="Text Box 28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3" name="Text Box 28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4" name="Text Box 28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5" name="Text Box 28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6" name="Text Box 28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7" name="Text Box 28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8" name="Text Box 28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19" name="Text Box 28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0" name="Text Box 28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1" name="Text Box 28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2" name="Text Box 28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3" name="Text Box 28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4" name="Text Box 28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5" name="Text Box 28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6" name="Text Box 28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7" name="Text Box 28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8" name="Text Box 28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29" name="Text Box 28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0" name="Text Box 28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1" name="Text Box 28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2" name="Text Box 28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3" name="Text Box 28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4" name="Text Box 28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5" name="Text Box 28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6" name="Text Box 28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7" name="Text Box 28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8" name="Text Box 28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39" name="Text Box 28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0" name="Text Box 28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1" name="Text Box 28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2" name="Text Box 28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3" name="Text Box 28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4" name="Text Box 28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5" name="Text Box 28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6" name="Text Box 28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7" name="Text Box 28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8" name="Text Box 28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49" name="Text Box 28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0" name="Text Box 28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1" name="Text Box 28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2" name="Text Box 29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3" name="Text Box 29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4" name="Text Box 29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5" name="Text Box 29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6" name="Text Box 29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7" name="Text Box 29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8" name="Text Box 29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59" name="Text Box 29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0" name="Text Box 29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1" name="Text Box 29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2" name="Text Box 29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3" name="Text Box 29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4" name="Text Box 29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5" name="Text Box 29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6" name="Text Box 29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7" name="Text Box 29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8" name="Text Box 29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69" name="Text Box 29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0" name="Text Box 29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1" name="Text Box 29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2" name="Text Box 29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3" name="Text Box 29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4" name="Text Box 29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5" name="Text Box 29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6" name="Text Box 29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7" name="Text Box 29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8" name="Text Box 29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79" name="Text Box 29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0" name="Text Box 29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1" name="Text Box 29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2" name="Text Box 29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3" name="Text Box 29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4" name="Text Box 29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5" name="Text Box 29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6" name="Text Box 29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7" name="Text Box 29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8" name="Text Box 29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89" name="Text Box 29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0" name="Text Box 29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1" name="Text Box 29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2" name="Text Box 29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3" name="Text Box 29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4" name="Text Box 29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5" name="Text Box 29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6" name="Text Box 29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7" name="Text Box 29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8" name="Text Box 29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699" name="Text Box 29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0" name="Text Box 29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1" name="Text Box 29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2" name="Text Box 29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3" name="Text Box 29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4" name="Text Box 29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5" name="Text Box 29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6" name="Text Box 29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7" name="Text Box 29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8" name="Text Box 29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09" name="Text Box 29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0" name="Text Box 29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1" name="Text Box 29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2" name="Text Box 29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3" name="Text Box 29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4" name="Text Box 29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5" name="Text Box 29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6" name="Text Box 29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7" name="Text Box 29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8" name="Text Box 29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19" name="Text Box 29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0" name="Text Box 29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1" name="Text Box 29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2" name="Text Box 29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3" name="Text Box 29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4" name="Text Box 29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5" name="Text Box 29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6" name="Text Box 29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7" name="Text Box 29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8" name="Text Box 29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29" name="Text Box 29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0" name="Text Box 29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1" name="Text Box 29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2" name="Text Box 29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3" name="Text Box 29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4" name="Text Box 29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5" name="Text Box 29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6" name="Text Box 29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7" name="Text Box 29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8" name="Text Box 29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39" name="Text Box 29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0" name="Text Box 29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1" name="Text Box 29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2" name="Text Box 29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3" name="Text Box 29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4" name="Text Box 29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5" name="Text Box 29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6" name="Text Box 29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7" name="Text Box 29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8" name="Text Box 29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49" name="Text Box 29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0" name="Text Box 29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1" name="Text Box 29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2" name="Text Box 30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3" name="Text Box 30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4" name="Text Box 30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5" name="Text Box 30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6" name="Text Box 30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7" name="Text Box 30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8" name="Text Box 30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59" name="Text Box 30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0" name="Text Box 30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1" name="Text Box 30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2" name="Text Box 30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3" name="Text Box 30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4" name="Text Box 30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5" name="Text Box 30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6" name="Text Box 30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7" name="Text Box 30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8" name="Text Box 30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69" name="Text Box 30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0" name="Text Box 30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1" name="Text Box 30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2" name="Text Box 30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3" name="Text Box 30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4" name="Text Box 30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5" name="Text Box 30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6" name="Text Box 30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7" name="Text Box 30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8" name="Text Box 30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79" name="Text Box 30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0" name="Text Box 30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1" name="Text Box 30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2" name="Text Box 30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3" name="Text Box 30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4" name="Text Box 30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5" name="Text Box 30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6" name="Text Box 30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7" name="Text Box 30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8" name="Text Box 30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89" name="Text Box 30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0" name="Text Box 30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1" name="Text Box 30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2" name="Text Box 30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3" name="Text Box 30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4" name="Text Box 30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5" name="Text Box 30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6" name="Text Box 30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7" name="Text Box 30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8" name="Text Box 30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799" name="Text Box 30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0" name="Text Box 30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1" name="Text Box 30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2" name="Text Box 30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3" name="Text Box 30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4" name="Text Box 30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5" name="Text Box 30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6" name="Text Box 30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7" name="Text Box 30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8" name="Text Box 30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09" name="Text Box 30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0" name="Text Box 30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1" name="Text Box 30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2" name="Text Box 30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3" name="Text Box 30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4" name="Text Box 30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5" name="Text Box 30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6" name="Text Box 30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7" name="Text Box 30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8" name="Text Box 30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19" name="Text Box 30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0" name="Text Box 30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1" name="Text Box 30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2" name="Text Box 30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3" name="Text Box 30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4" name="Text Box 30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5" name="Text Box 30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6" name="Text Box 30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7" name="Text Box 30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8" name="Text Box 30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29" name="Text Box 30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0" name="Text Box 30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1" name="Text Box 30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2" name="Text Box 30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3" name="Text Box 30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4" name="Text Box 30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5" name="Text Box 30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6" name="Text Box 30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7" name="Text Box 30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8" name="Text Box 30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39" name="Text Box 30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0" name="Text Box 30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1" name="Text Box 30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2" name="Text Box 30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3" name="Text Box 30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4" name="Text Box 30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5" name="Text Box 30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6" name="Text Box 30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7" name="Text Box 30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8" name="Text Box 30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49" name="Text Box 30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0" name="Text Box 30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1" name="Text Box 30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2" name="Text Box 31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3" name="Text Box 31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4" name="Text Box 31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5" name="Text Box 31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6" name="Text Box 31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7" name="Text Box 31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8" name="Text Box 31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59" name="Text Box 31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0" name="Text Box 31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1" name="Text Box 31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2" name="Text Box 31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3" name="Text Box 31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4" name="Text Box 31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5" name="Text Box 31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6" name="Text Box 31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7" name="Text Box 31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8" name="Text Box 31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69" name="Text Box 31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0" name="Text Box 31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1" name="Text Box 31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2" name="Text Box 31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3" name="Text Box 31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4" name="Text Box 31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5" name="Text Box 31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6" name="Text Box 31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7" name="Text Box 31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8" name="Text Box 31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79" name="Text Box 31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0" name="Text Box 31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1" name="Text Box 31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2" name="Text Box 31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3" name="Text Box 31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4" name="Text Box 31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5" name="Text Box 31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6" name="Text Box 31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7" name="Text Box 31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8" name="Text Box 31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89" name="Text Box 31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0" name="Text Box 31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1" name="Text Box 31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2" name="Text Box 31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3" name="Text Box 31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4" name="Text Box 31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5" name="Text Box 31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6" name="Text Box 31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7" name="Text Box 31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8" name="Text Box 31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899" name="Text Box 31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0" name="Text Box 31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1" name="Text Box 31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2" name="Text Box 31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3" name="Text Box 31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4" name="Text Box 31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5" name="Text Box 31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6" name="Text Box 31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7" name="Text Box 31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8" name="Text Box 31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09" name="Text Box 31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0" name="Text Box 31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1" name="Text Box 31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2" name="Text Box 31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3" name="Text Box 31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4" name="Text Box 31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5" name="Text Box 31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6" name="Text Box 31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7" name="Text Box 31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8" name="Text Box 31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19" name="Text Box 31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0" name="Text Box 31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1" name="Text Box 31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2" name="Text Box 31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3" name="Text Box 31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4" name="Text Box 31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5" name="Text Box 31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6" name="Text Box 31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7" name="Text Box 31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8" name="Text Box 31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29" name="Text Box 31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0" name="Text Box 31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1" name="Text Box 31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2" name="Text Box 31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3" name="Text Box 31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4" name="Text Box 31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5" name="Text Box 31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6" name="Text Box 31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7" name="Text Box 31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8" name="Text Box 31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39" name="Text Box 31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0" name="Text Box 31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1" name="Text Box 31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2" name="Text Box 31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3" name="Text Box 31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4" name="Text Box 31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5" name="Text Box 31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6" name="Text Box 31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7" name="Text Box 31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8" name="Text Box 31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49" name="Text Box 31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0" name="Text Box 31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1" name="Text Box 31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2" name="Text Box 32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3" name="Text Box 32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4" name="Text Box 32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5" name="Text Box 32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6" name="Text Box 32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7" name="Text Box 32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8" name="Text Box 32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59" name="Text Box 32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0" name="Text Box 32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1" name="Text Box 32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2" name="Text Box 32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3" name="Text Box 32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4" name="Text Box 32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5" name="Text Box 32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6" name="Text Box 32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7" name="Text Box 32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8" name="Text Box 32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69" name="Text Box 32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0" name="Text Box 32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1" name="Text Box 32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2" name="Text Box 32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3" name="Text Box 32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4" name="Text Box 32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5" name="Text Box 32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6" name="Text Box 32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7" name="Text Box 32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8" name="Text Box 32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79" name="Text Box 32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0" name="Text Box 32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1" name="Text Box 32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2" name="Text Box 32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3" name="Text Box 32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4" name="Text Box 32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5" name="Text Box 32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6" name="Text Box 32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7" name="Text Box 32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8" name="Text Box 32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89" name="Text Box 32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0" name="Text Box 32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1" name="Text Box 32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2" name="Text Box 32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3" name="Text Box 32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4" name="Text Box 32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5" name="Text Box 32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6" name="Text Box 32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7" name="Text Box 32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8" name="Text Box 32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3999" name="Text Box 32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0" name="Text Box 32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1" name="Text Box 32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2" name="Text Box 32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3" name="Text Box 32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4" name="Text Box 32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5" name="Text Box 32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6" name="Text Box 32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7" name="Text Box 32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8" name="Text Box 32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09" name="Text Box 32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0" name="Text Box 32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1" name="Text Box 32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2" name="Text Box 32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3" name="Text Box 32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4" name="Text Box 32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5" name="Text Box 32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6" name="Text Box 32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7" name="Text Box 32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8" name="Text Box 32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19" name="Text Box 32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0" name="Text Box 32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1" name="Text Box 32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2" name="Text Box 32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3" name="Text Box 32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4" name="Text Box 32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5" name="Text Box 32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6" name="Text Box 32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7" name="Text Box 32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8" name="Text Box 32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29" name="Text Box 32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0" name="Text Box 32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1" name="Text Box 32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2" name="Text Box 32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3" name="Text Box 32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4" name="Text Box 32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5" name="Text Box 32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6" name="Text Box 32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7" name="Text Box 32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8" name="Text Box 32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39" name="Text Box 32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0" name="Text Box 32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1" name="Text Box 32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2" name="Text Box 32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3" name="Text Box 32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4" name="Text Box 32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5" name="Text Box 32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6" name="Text Box 32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7" name="Text Box 32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8" name="Text Box 32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49" name="Text Box 32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0" name="Text Box 32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1" name="Text Box 32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2" name="Text Box 33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3" name="Text Box 33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4" name="Text Box 33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5" name="Text Box 33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6" name="Text Box 33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7" name="Text Box 33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8" name="Text Box 33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59" name="Text Box 33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0" name="Text Box 33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1" name="Text Box 33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2" name="Text Box 33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3" name="Text Box 33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4" name="Text Box 33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5" name="Text Box 33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6" name="Text Box 33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7" name="Text Box 33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8" name="Text Box 33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69" name="Text Box 33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0" name="Text Box 33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1" name="Text Box 33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2" name="Text Box 33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3" name="Text Box 33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4" name="Text Box 33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5" name="Text Box 33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6" name="Text Box 33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7" name="Text Box 33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8" name="Text Box 33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79" name="Text Box 33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0" name="Text Box 33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1" name="Text Box 33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2" name="Text Box 33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3" name="Text Box 33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4" name="Text Box 33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5" name="Text Box 33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6" name="Text Box 33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7" name="Text Box 33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8" name="Text Box 33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89" name="Text Box 33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0" name="Text Box 33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1" name="Text Box 33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2" name="Text Box 33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3" name="Text Box 33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4" name="Text Box 33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5" name="Text Box 33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6" name="Text Box 33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7" name="Text Box 33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8" name="Text Box 33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099" name="Text Box 33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0" name="Text Box 33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1" name="Text Box 33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2" name="Text Box 33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3" name="Text Box 33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4" name="Text Box 33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5" name="Text Box 33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6" name="Text Box 33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7" name="Text Box 33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8" name="Text Box 33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09" name="Text Box 33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0" name="Text Box 33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1" name="Text Box 33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2" name="Text Box 33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3" name="Text Box 33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4" name="Text Box 33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5" name="Text Box 33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6" name="Text Box 33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7" name="Text Box 33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8" name="Text Box 33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19" name="Text Box 33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0" name="Text Box 33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1" name="Text Box 33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2" name="Text Box 33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3" name="Text Box 33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4" name="Text Box 33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5" name="Text Box 33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6" name="Text Box 33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7" name="Text Box 33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8" name="Text Box 33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29" name="Text Box 33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0" name="Text Box 33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1" name="Text Box 33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2" name="Text Box 33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3" name="Text Box 33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4" name="Text Box 33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5" name="Text Box 33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6" name="Text Box 33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7" name="Text Box 33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8" name="Text Box 33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39" name="Text Box 33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0" name="Text Box 33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1" name="Text Box 33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2" name="Text Box 33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3" name="Text Box 33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4" name="Text Box 33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5" name="Text Box 33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6" name="Text Box 33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7" name="Text Box 33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8" name="Text Box 33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49" name="Text Box 33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0" name="Text Box 33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1" name="Text Box 33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2" name="Text Box 34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3" name="Text Box 34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4" name="Text Box 34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5" name="Text Box 34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6" name="Text Box 34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7" name="Text Box 34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8" name="Text Box 34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59" name="Text Box 34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0" name="Text Box 34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1" name="Text Box 34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2" name="Text Box 34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3" name="Text Box 34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4" name="Text Box 34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5" name="Text Box 34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6" name="Text Box 34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7" name="Text Box 34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8" name="Text Box 34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69" name="Text Box 34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0" name="Text Box 34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1" name="Text Box 34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2" name="Text Box 34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3" name="Text Box 34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4" name="Text Box 34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5" name="Text Box 34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6" name="Text Box 34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7" name="Text Box 34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8" name="Text Box 34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79" name="Text Box 34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0" name="Text Box 34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1" name="Text Box 34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2" name="Text Box 34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3" name="Text Box 34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4" name="Text Box 34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5" name="Text Box 34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6" name="Text Box 34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7" name="Text Box 34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8" name="Text Box 34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89" name="Text Box 34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0" name="Text Box 34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1" name="Text Box 34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2" name="Text Box 34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3" name="Text Box 34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4" name="Text Box 34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5" name="Text Box 34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6" name="Text Box 34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7" name="Text Box 34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8" name="Text Box 34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199" name="Text Box 34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0" name="Text Box 34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1" name="Text Box 34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2" name="Text Box 34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3" name="Text Box 34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4" name="Text Box 34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5" name="Text Box 34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6" name="Text Box 34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7" name="Text Box 34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8" name="Text Box 34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09" name="Text Box 34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0" name="Text Box 34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1" name="Text Box 34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2" name="Text Box 34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3" name="Text Box 34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4" name="Text Box 34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5" name="Text Box 34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6" name="Text Box 34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7" name="Text Box 34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8" name="Text Box 34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19" name="Text Box 34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0" name="Text Box 34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1" name="Text Box 34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2" name="Text Box 34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3" name="Text Box 34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4" name="Text Box 34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5" name="Text Box 34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6" name="Text Box 34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7" name="Text Box 34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8" name="Text Box 34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29" name="Text Box 34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0" name="Text Box 34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1" name="Text Box 34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2" name="Text Box 34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3" name="Text Box 34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4" name="Text Box 34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5" name="Text Box 34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6" name="Text Box 34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7" name="Text Box 34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8" name="Text Box 34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39" name="Text Box 34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0" name="Text Box 34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1" name="Text Box 34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2" name="Text Box 34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3" name="Text Box 34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4" name="Text Box 34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5" name="Text Box 34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6" name="Text Box 34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7" name="Text Box 34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8" name="Text Box 34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49" name="Text Box 34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0" name="Text Box 34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1" name="Text Box 34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2" name="Text Box 35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3" name="Text Box 35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4" name="Text Box 35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5" name="Text Box 35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6" name="Text Box 35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7" name="Text Box 35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8" name="Text Box 35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59" name="Text Box 35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0" name="Text Box 35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1" name="Text Box 35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2" name="Text Box 35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3" name="Text Box 35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4" name="Text Box 35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5" name="Text Box 35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6" name="Text Box 35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7" name="Text Box 35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8" name="Text Box 35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69" name="Text Box 35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0" name="Text Box 35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1" name="Text Box 35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2" name="Text Box 35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3" name="Text Box 35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4" name="Text Box 35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5" name="Text Box 35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6" name="Text Box 35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7" name="Text Box 35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8" name="Text Box 35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79" name="Text Box 35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0" name="Text Box 35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1" name="Text Box 35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2" name="Text Box 35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3" name="Text Box 35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4" name="Text Box 35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5" name="Text Box 35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6" name="Text Box 35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7" name="Text Box 35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8" name="Text Box 35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89" name="Text Box 35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0" name="Text Box 35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1" name="Text Box 35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2" name="Text Box 35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3" name="Text Box 35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4" name="Text Box 35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5" name="Text Box 35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6" name="Text Box 35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7" name="Text Box 35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8" name="Text Box 35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299" name="Text Box 35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0" name="Text Box 35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1" name="Text Box 35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2" name="Text Box 35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3" name="Text Box 35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4" name="Text Box 35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5" name="Text Box 35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6" name="Text Box 35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7" name="Text Box 35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8" name="Text Box 35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09" name="Text Box 35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0" name="Text Box 35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1" name="Text Box 35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2" name="Text Box 35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3" name="Text Box 35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4" name="Text Box 35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5" name="Text Box 35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6" name="Text Box 35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7" name="Text Box 35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8" name="Text Box 35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19" name="Text Box 35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0" name="Text Box 35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1" name="Text Box 35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2" name="Text Box 35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3" name="Text Box 35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4" name="Text Box 35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5" name="Text Box 35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6" name="Text Box 35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7" name="Text Box 35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8" name="Text Box 35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29" name="Text Box 35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0" name="Text Box 35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1" name="Text Box 35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2" name="Text Box 35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3" name="Text Box 35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4" name="Text Box 35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5" name="Text Box 35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6" name="Text Box 35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7" name="Text Box 35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8" name="Text Box 35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39" name="Text Box 35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0" name="Text Box 35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1" name="Text Box 35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2" name="Text Box 35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3" name="Text Box 35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4" name="Text Box 35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5" name="Text Box 35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6" name="Text Box 35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7" name="Text Box 35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8" name="Text Box 35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49" name="Text Box 35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0" name="Text Box 35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1" name="Text Box 35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2" name="Text Box 36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3" name="Text Box 36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4" name="Text Box 36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5" name="Text Box 36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6" name="Text Box 36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7" name="Text Box 36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8" name="Text Box 36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59" name="Text Box 36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0" name="Text Box 36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1" name="Text Box 36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2" name="Text Box 36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3" name="Text Box 36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4" name="Text Box 36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5" name="Text Box 36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6" name="Text Box 36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7" name="Text Box 36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8" name="Text Box 36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69" name="Text Box 36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0" name="Text Box 36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1" name="Text Box 36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2" name="Text Box 36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3" name="Text Box 36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4" name="Text Box 36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5" name="Text Box 36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6" name="Text Box 36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7" name="Text Box 36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8" name="Text Box 36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79" name="Text Box 36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0" name="Text Box 36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1" name="Text Box 36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2" name="Text Box 36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3" name="Text Box 36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4" name="Text Box 36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5" name="Text Box 36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6" name="Text Box 36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7" name="Text Box 36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8" name="Text Box 36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89" name="Text Box 36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0" name="Text Box 36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1" name="Text Box 36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2" name="Text Box 36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3" name="Text Box 36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4" name="Text Box 36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5" name="Text Box 36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6" name="Text Box 36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7" name="Text Box 36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8" name="Text Box 36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399" name="Text Box 36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0" name="Text Box 36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1" name="Text Box 36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2" name="Text Box 36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3" name="Text Box 36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4" name="Text Box 36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5" name="Text Box 36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6" name="Text Box 36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7" name="Text Box 36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8" name="Text Box 36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09" name="Text Box 36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0" name="Text Box 36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1" name="Text Box 36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2" name="Text Box 36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3" name="Text Box 36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4" name="Text Box 36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5" name="Text Box 36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6" name="Text Box 36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7" name="Text Box 36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8" name="Text Box 36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19" name="Text Box 36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0" name="Text Box 36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1" name="Text Box 36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2" name="Text Box 36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3" name="Text Box 36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4" name="Text Box 36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5" name="Text Box 36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6" name="Text Box 36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7" name="Text Box 36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8" name="Text Box 36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29" name="Text Box 36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0" name="Text Box 36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1" name="Text Box 36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2" name="Text Box 36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3" name="Text Box 36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4" name="Text Box 36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5" name="Text Box 36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6" name="Text Box 36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7" name="Text Box 36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8" name="Text Box 36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39" name="Text Box 36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0" name="Text Box 36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1" name="Text Box 36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2" name="Text Box 36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3" name="Text Box 36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4" name="Text Box 36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5" name="Text Box 36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6" name="Text Box 36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7" name="Text Box 36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8" name="Text Box 36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49" name="Text Box 36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0" name="Text Box 36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1" name="Text Box 36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2" name="Text Box 37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3" name="Text Box 37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4" name="Text Box 37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5" name="Text Box 37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6" name="Text Box 37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7" name="Text Box 37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8" name="Text Box 37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59" name="Text Box 37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0" name="Text Box 37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1" name="Text Box 37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2" name="Text Box 37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3" name="Text Box 37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4" name="Text Box 37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5" name="Text Box 37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6" name="Text Box 37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7" name="Text Box 37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8" name="Text Box 37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69" name="Text Box 37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0" name="Text Box 37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1" name="Text Box 37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2" name="Text Box 37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3" name="Text Box 37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4" name="Text Box 37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5" name="Text Box 37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6" name="Text Box 37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7" name="Text Box 37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8" name="Text Box 37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79" name="Text Box 37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0" name="Text Box 37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1" name="Text Box 37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2" name="Text Box 37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3" name="Text Box 37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4" name="Text Box 37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5" name="Text Box 37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6" name="Text Box 37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7" name="Text Box 37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8" name="Text Box 37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89" name="Text Box 37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0" name="Text Box 37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1" name="Text Box 37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2" name="Text Box 37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3" name="Text Box 37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4" name="Text Box 37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5" name="Text Box 37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6" name="Text Box 37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7" name="Text Box 37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8" name="Text Box 37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499" name="Text Box 37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0" name="Text Box 37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1" name="Text Box 37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2" name="Text Box 37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3" name="Text Box 37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4" name="Text Box 37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5" name="Text Box 37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6" name="Text Box 37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7" name="Text Box 37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8" name="Text Box 37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09" name="Text Box 37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0" name="Text Box 37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1" name="Text Box 37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2" name="Text Box 37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3" name="Text Box 37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4" name="Text Box 37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5" name="Text Box 37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6" name="Text Box 37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7" name="Text Box 37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8" name="Text Box 37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19" name="Text Box 37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0" name="Text Box 37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1" name="Text Box 37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2" name="Text Box 37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3" name="Text Box 37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4" name="Text Box 37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5" name="Text Box 37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6" name="Text Box 37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7" name="Text Box 37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8" name="Text Box 37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29" name="Text Box 37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0" name="Text Box 37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1" name="Text Box 37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2" name="Text Box 37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3" name="Text Box 37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4" name="Text Box 37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5" name="Text Box 37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6" name="Text Box 37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7" name="Text Box 37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8" name="Text Box 37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39" name="Text Box 37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0" name="Text Box 37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1" name="Text Box 37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2" name="Text Box 37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3" name="Text Box 37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4" name="Text Box 37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5" name="Text Box 37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6" name="Text Box 37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7" name="Text Box 37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8" name="Text Box 37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49" name="Text Box 37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0" name="Text Box 37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1" name="Text Box 37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2" name="Text Box 38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3" name="Text Box 38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4" name="Text Box 38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5" name="Text Box 38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6" name="Text Box 38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7" name="Text Box 38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8" name="Text Box 38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59" name="Text Box 38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0" name="Text Box 38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1" name="Text Box 38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2" name="Text Box 38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3" name="Text Box 38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4" name="Text Box 38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5" name="Text Box 38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6" name="Text Box 38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7" name="Text Box 38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8" name="Text Box 38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69" name="Text Box 38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0" name="Text Box 38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1" name="Text Box 38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2" name="Text Box 38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3" name="Text Box 38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4" name="Text Box 38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5" name="Text Box 38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6" name="Text Box 38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7" name="Text Box 38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8" name="Text Box 38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79" name="Text Box 38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0" name="Text Box 38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1" name="Text Box 38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2" name="Text Box 38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3" name="Text Box 38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4" name="Text Box 38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5" name="Text Box 38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6" name="Text Box 38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7" name="Text Box 38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8" name="Text Box 38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89" name="Text Box 38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0" name="Text Box 38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1" name="Text Box 38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2" name="Text Box 38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3" name="Text Box 38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4" name="Text Box 38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5" name="Text Box 38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6" name="Text Box 38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7" name="Text Box 38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8" name="Text Box 38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599" name="Text Box 38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0" name="Text Box 38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1" name="Text Box 38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2" name="Text Box 38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3" name="Text Box 38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4" name="Text Box 38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5" name="Text Box 38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6" name="Text Box 38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7" name="Text Box 38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8" name="Text Box 38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09" name="Text Box 38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0" name="Text Box 38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1" name="Text Box 38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2" name="Text Box 38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3" name="Text Box 38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4" name="Text Box 38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5" name="Text Box 38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6" name="Text Box 38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7" name="Text Box 38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8" name="Text Box 38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19" name="Text Box 38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0" name="Text Box 38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1" name="Text Box 38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2" name="Text Box 38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3" name="Text Box 38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4" name="Text Box 38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5" name="Text Box 38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6" name="Text Box 38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7" name="Text Box 38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8" name="Text Box 38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29" name="Text Box 38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0" name="Text Box 38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1" name="Text Box 38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2" name="Text Box 38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3" name="Text Box 38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4" name="Text Box 38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5" name="Text Box 38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6" name="Text Box 38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7" name="Text Box 38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8" name="Text Box 38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39" name="Text Box 38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0" name="Text Box 38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1" name="Text Box 38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2" name="Text Box 38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3" name="Text Box 38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4" name="Text Box 38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5" name="Text Box 38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6" name="Text Box 38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7" name="Text Box 38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8" name="Text Box 38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49" name="Text Box 38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0" name="Text Box 38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1" name="Text Box 38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2" name="Text Box 39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3" name="Text Box 39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4" name="Text Box 39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5" name="Text Box 39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6" name="Text Box 39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7" name="Text Box 39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8" name="Text Box 39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59" name="Text Box 39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0" name="Text Box 39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1" name="Text Box 39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2" name="Text Box 39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3" name="Text Box 39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4" name="Text Box 39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5" name="Text Box 39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6" name="Text Box 39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7" name="Text Box 39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8" name="Text Box 39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69" name="Text Box 39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0" name="Text Box 39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1" name="Text Box 39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2" name="Text Box 39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3" name="Text Box 39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4" name="Text Box 39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5" name="Text Box 39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6" name="Text Box 39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7" name="Text Box 39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8" name="Text Box 39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79" name="Text Box 39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0" name="Text Box 39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1" name="Text Box 39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2" name="Text Box 39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3" name="Text Box 39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4" name="Text Box 39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5" name="Text Box 39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6" name="Text Box 39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7" name="Text Box 39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8" name="Text Box 39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89" name="Text Box 39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0" name="Text Box 39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1" name="Text Box 39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2" name="Text Box 39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3" name="Text Box 39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4" name="Text Box 39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5" name="Text Box 39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6" name="Text Box 39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7" name="Text Box 39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8" name="Text Box 39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699" name="Text Box 39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0" name="Text Box 39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1" name="Text Box 39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2" name="Text Box 39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3" name="Text Box 39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4" name="Text Box 39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5" name="Text Box 39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6" name="Text Box 39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7" name="Text Box 39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8" name="Text Box 39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09" name="Text Box 39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0" name="Text Box 39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1" name="Text Box 39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2" name="Text Box 39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3" name="Text Box 39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4" name="Text Box 39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5" name="Text Box 39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6" name="Text Box 39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7" name="Text Box 39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8" name="Text Box 39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19" name="Text Box 39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0" name="Text Box 39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1" name="Text Box 39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2" name="Text Box 39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3" name="Text Box 39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4" name="Text Box 39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5" name="Text Box 39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6" name="Text Box 39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7" name="Text Box 39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8" name="Text Box 39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29" name="Text Box 39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0" name="Text Box 39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1" name="Text Box 39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2" name="Text Box 39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3" name="Text Box 39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4" name="Text Box 39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5" name="Text Box 39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6" name="Text Box 39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7" name="Text Box 39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8" name="Text Box 39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39" name="Text Box 39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0" name="Text Box 39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1" name="Text Box 39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2" name="Text Box 39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3" name="Text Box 39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4" name="Text Box 39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5" name="Text Box 39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6" name="Text Box 39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7" name="Text Box 39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8" name="Text Box 39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49" name="Text Box 39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0" name="Text Box 39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1" name="Text Box 39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2" name="Text Box 40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3" name="Text Box 40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4" name="Text Box 40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5" name="Text Box 40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6" name="Text Box 40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7" name="Text Box 40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8" name="Text Box 40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59" name="Text Box 40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0" name="Text Box 40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1" name="Text Box 40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2" name="Text Box 40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3" name="Text Box 40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4" name="Text Box 40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5" name="Text Box 40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6" name="Text Box 40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7" name="Text Box 40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8" name="Text Box 40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69" name="Text Box 40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0" name="Text Box 40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1" name="Text Box 40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2" name="Text Box 40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3" name="Text Box 40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4" name="Text Box 40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5" name="Text Box 40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6" name="Text Box 40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7" name="Text Box 40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8" name="Text Box 40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79" name="Text Box 40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0" name="Text Box 40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1" name="Text Box 40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2" name="Text Box 40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3" name="Text Box 40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4" name="Text Box 40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5" name="Text Box 40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6" name="Text Box 40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7" name="Text Box 40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8" name="Text Box 40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89" name="Text Box 40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0" name="Text Box 40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1" name="Text Box 40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2" name="Text Box 40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3" name="Text Box 40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4" name="Text Box 40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5" name="Text Box 40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6" name="Text Box 40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7" name="Text Box 40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8" name="Text Box 40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799" name="Text Box 40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0" name="Text Box 40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1" name="Text Box 40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2" name="Text Box 40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3" name="Text Box 40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4" name="Text Box 40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5" name="Text Box 40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6" name="Text Box 40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7" name="Text Box 40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8" name="Text Box 40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09" name="Text Box 40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0" name="Text Box 40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1" name="Text Box 40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2" name="Text Box 40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3" name="Text Box 40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4" name="Text Box 40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5" name="Text Box 40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6" name="Text Box 40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7" name="Text Box 40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8" name="Text Box 40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19" name="Text Box 40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0" name="Text Box 40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1" name="Text Box 40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2" name="Text Box 40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3" name="Text Box 40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4" name="Text Box 40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5" name="Text Box 40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6" name="Text Box 40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7" name="Text Box 40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8" name="Text Box 40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29" name="Text Box 40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0" name="Text Box 40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1" name="Text Box 40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2" name="Text Box 40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3" name="Text Box 40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4" name="Text Box 40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5" name="Text Box 40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6" name="Text Box 40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7" name="Text Box 40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8" name="Text Box 40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39" name="Text Box 40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0" name="Text Box 40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1" name="Text Box 40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2" name="Text Box 40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3" name="Text Box 40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4" name="Text Box 40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5" name="Text Box 40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6" name="Text Box 40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7" name="Text Box 40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8" name="Text Box 40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49" name="Text Box 40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0" name="Text Box 40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1" name="Text Box 40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2" name="Text Box 41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3" name="Text Box 41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4" name="Text Box 41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5" name="Text Box 41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6" name="Text Box 41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7" name="Text Box 41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8" name="Text Box 41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59" name="Text Box 41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0" name="Text Box 41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1" name="Text Box 41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2" name="Text Box 41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3" name="Text Box 41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4" name="Text Box 41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5" name="Text Box 41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6" name="Text Box 41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7" name="Text Box 41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8" name="Text Box 41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69" name="Text Box 41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0" name="Text Box 41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1" name="Text Box 41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2" name="Text Box 41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3" name="Text Box 41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4" name="Text Box 41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5" name="Text Box 41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6" name="Text Box 41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7" name="Text Box 41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8" name="Text Box 41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79" name="Text Box 41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0" name="Text Box 41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1" name="Text Box 41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2" name="Text Box 41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3" name="Text Box 41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4" name="Text Box 41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5" name="Text Box 41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6" name="Text Box 41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7" name="Text Box 41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8" name="Text Box 41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89" name="Text Box 41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0" name="Text Box 41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1" name="Text Box 41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2" name="Text Box 41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3" name="Text Box 41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4" name="Text Box 41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5" name="Text Box 41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6" name="Text Box 41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7" name="Text Box 41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8" name="Text Box 41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899" name="Text Box 41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0" name="Text Box 41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1" name="Text Box 41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2" name="Text Box 41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3" name="Text Box 41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4" name="Text Box 41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5" name="Text Box 41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6" name="Text Box 41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7" name="Text Box 41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8" name="Text Box 41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09" name="Text Box 41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0" name="Text Box 41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1" name="Text Box 41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2" name="Text Box 41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3" name="Text Box 41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4" name="Text Box 41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5" name="Text Box 41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6" name="Text Box 41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7" name="Text Box 41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8" name="Text Box 41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19" name="Text Box 41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0" name="Text Box 41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1" name="Text Box 41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2" name="Text Box 41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3" name="Text Box 41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4" name="Text Box 41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5" name="Text Box 41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6" name="Text Box 41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7" name="Text Box 41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8" name="Text Box 41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29" name="Text Box 41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0" name="Text Box 41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1" name="Text Box 41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2" name="Text Box 41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3" name="Text Box 41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4" name="Text Box 41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5" name="Text Box 41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6" name="Text Box 41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7" name="Text Box 41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8" name="Text Box 41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39" name="Text Box 41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0" name="Text Box 41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1" name="Text Box 41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2" name="Text Box 41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3" name="Text Box 41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4" name="Text Box 41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5" name="Text Box 41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6" name="Text Box 41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7" name="Text Box 41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8" name="Text Box 41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49" name="Text Box 41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0" name="Text Box 41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1" name="Text Box 41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2" name="Text Box 42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3" name="Text Box 42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4" name="Text Box 42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5" name="Text Box 42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6" name="Text Box 42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7" name="Text Box 42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8" name="Text Box 42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59" name="Text Box 42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0" name="Text Box 42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1" name="Text Box 42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2" name="Text Box 42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3" name="Text Box 42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4" name="Text Box 42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5" name="Text Box 42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6" name="Text Box 42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7" name="Text Box 42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8" name="Text Box 42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69" name="Text Box 42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0" name="Text Box 42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1" name="Text Box 42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2" name="Text Box 42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3" name="Text Box 42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4" name="Text Box 42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5" name="Text Box 42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6" name="Text Box 42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7" name="Text Box 42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8" name="Text Box 42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79" name="Text Box 42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0" name="Text Box 42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1" name="Text Box 42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2" name="Text Box 42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3" name="Text Box 42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4" name="Text Box 42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5" name="Text Box 42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6" name="Text Box 42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7" name="Text Box 42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8" name="Text Box 42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89" name="Text Box 42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0" name="Text Box 42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1" name="Text Box 42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2" name="Text Box 42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3" name="Text Box 42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4" name="Text Box 42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5" name="Text Box 42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6" name="Text Box 42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7" name="Text Box 42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8" name="Text Box 42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4999" name="Text Box 42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0" name="Text Box 42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1" name="Text Box 42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2" name="Text Box 42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3" name="Text Box 42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4" name="Text Box 42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5" name="Text Box 42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6" name="Text Box 42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7" name="Text Box 42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8" name="Text Box 42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09" name="Text Box 42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0" name="Text Box 42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1" name="Text Box 42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2" name="Text Box 42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3" name="Text Box 42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4" name="Text Box 42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5" name="Text Box 42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6" name="Text Box 42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7" name="Text Box 42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8" name="Text Box 42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19" name="Text Box 42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0" name="Text Box 42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1" name="Text Box 42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2" name="Text Box 42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3" name="Text Box 42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4" name="Text Box 42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5" name="Text Box 42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6" name="Text Box 42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7" name="Text Box 42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8" name="Text Box 42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29" name="Text Box 42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0" name="Text Box 42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1" name="Text Box 42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2" name="Text Box 42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3" name="Text Box 42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4" name="Text Box 42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5" name="Text Box 42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6" name="Text Box 42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7" name="Text Box 42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8" name="Text Box 42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39" name="Text Box 42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0" name="Text Box 42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1" name="Text Box 42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2" name="Text Box 42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3" name="Text Box 42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4" name="Text Box 42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5" name="Text Box 42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6" name="Text Box 42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7" name="Text Box 42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8" name="Text Box 42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49" name="Text Box 42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0" name="Text Box 42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1" name="Text Box 42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2" name="Text Box 43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3" name="Text Box 43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4" name="Text Box 43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5" name="Text Box 43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6" name="Text Box 43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7" name="Text Box 43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8" name="Text Box 43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59" name="Text Box 43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0" name="Text Box 43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1" name="Text Box 43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2" name="Text Box 43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3" name="Text Box 43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4" name="Text Box 43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5" name="Text Box 43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6" name="Text Box 43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7" name="Text Box 43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8" name="Text Box 43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69" name="Text Box 43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0" name="Text Box 43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1" name="Text Box 43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2" name="Text Box 43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3" name="Text Box 43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4" name="Text Box 43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5" name="Text Box 43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6" name="Text Box 43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7" name="Text Box 43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8" name="Text Box 43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79" name="Text Box 43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0" name="Text Box 43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1" name="Text Box 43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2" name="Text Box 43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3" name="Text Box 43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4" name="Text Box 43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5" name="Text Box 43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6" name="Text Box 43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7" name="Text Box 43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8" name="Text Box 43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89" name="Text Box 43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0" name="Text Box 43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1" name="Text Box 43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2" name="Text Box 43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3" name="Text Box 43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4" name="Text Box 43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5" name="Text Box 43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6" name="Text Box 43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7" name="Text Box 43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8" name="Text Box 43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099" name="Text Box 43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0" name="Text Box 43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1" name="Text Box 43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2" name="Text Box 43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3" name="Text Box 43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4" name="Text Box 43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5" name="Text Box 43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6" name="Text Box 43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7" name="Text Box 43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8" name="Text Box 43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09" name="Text Box 43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0" name="Text Box 43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1" name="Text Box 43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2" name="Text Box 43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3" name="Text Box 43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4" name="Text Box 43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5" name="Text Box 43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6" name="Text Box 43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7" name="Text Box 43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8" name="Text Box 43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19" name="Text Box 43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0" name="Text Box 43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1" name="Text Box 43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2" name="Text Box 43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3" name="Text Box 43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4" name="Text Box 43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5" name="Text Box 43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6" name="Text Box 43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7" name="Text Box 43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8" name="Text Box 43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29" name="Text Box 43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0" name="Text Box 43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1" name="Text Box 43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2" name="Text Box 43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3" name="Text Box 43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4" name="Text Box 43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5" name="Text Box 43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6" name="Text Box 43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7" name="Text Box 43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8" name="Text Box 43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39" name="Text Box 43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0" name="Text Box 43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1" name="Text Box 43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2" name="Text Box 43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3" name="Text Box 43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4" name="Text Box 43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5" name="Text Box 43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6" name="Text Box 43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7" name="Text Box 43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8" name="Text Box 43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49" name="Text Box 43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0" name="Text Box 43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1" name="Text Box 43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2" name="Text Box 44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3" name="Text Box 44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4" name="Text Box 44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5" name="Text Box 44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6" name="Text Box 44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7" name="Text Box 44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8" name="Text Box 44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59" name="Text Box 44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0" name="Text Box 44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1" name="Text Box 44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2" name="Text Box 44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3" name="Text Box 44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4" name="Text Box 44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5" name="Text Box 44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6" name="Text Box 44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7" name="Text Box 44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8" name="Text Box 44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69" name="Text Box 44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0" name="Text Box 44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1" name="Text Box 44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2" name="Text Box 44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3" name="Text Box 44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4" name="Text Box 44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5" name="Text Box 44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6" name="Text Box 44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7" name="Text Box 44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8" name="Text Box 44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79" name="Text Box 44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0" name="Text Box 44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1" name="Text Box 44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2" name="Text Box 44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3" name="Text Box 44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4" name="Text Box 44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5" name="Text Box 44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6" name="Text Box 44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7" name="Text Box 44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8" name="Text Box 44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89" name="Text Box 44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0" name="Text Box 44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1" name="Text Box 44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2" name="Text Box 44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3" name="Text Box 44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4" name="Text Box 44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5" name="Text Box 44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6" name="Text Box 44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7" name="Text Box 44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8" name="Text Box 44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199" name="Text Box 44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0" name="Text Box 44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1" name="Text Box 44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2" name="Text Box 44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3" name="Text Box 44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4" name="Text Box 44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5" name="Text Box 44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6" name="Text Box 44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7" name="Text Box 44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8" name="Text Box 44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09" name="Text Box 44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0" name="Text Box 44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1" name="Text Box 44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2" name="Text Box 44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3" name="Text Box 44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4" name="Text Box 44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5" name="Text Box 44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6" name="Text Box 44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7" name="Text Box 44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8" name="Text Box 44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19" name="Text Box 44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0" name="Text Box 44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1" name="Text Box 44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2" name="Text Box 44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3" name="Text Box 44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4" name="Text Box 44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5" name="Text Box 44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6" name="Text Box 44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7" name="Text Box 44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8" name="Text Box 44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29" name="Text Box 44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0" name="Text Box 44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1" name="Text Box 44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2" name="Text Box 44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3" name="Text Box 44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4" name="Text Box 44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5" name="Text Box 44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6" name="Text Box 44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7" name="Text Box 44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8" name="Text Box 44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39" name="Text Box 44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0" name="Text Box 44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1" name="Text Box 44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2" name="Text Box 44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3" name="Text Box 44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4" name="Text Box 44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5" name="Text Box 44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6" name="Text Box 44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7" name="Text Box 44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8" name="Text Box 44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49" name="Text Box 44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0" name="Text Box 44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1" name="Text Box 44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2" name="Text Box 45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3" name="Text Box 45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4" name="Text Box 45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5" name="Text Box 45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6" name="Text Box 45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7" name="Text Box 45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8" name="Text Box 45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59" name="Text Box 45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0" name="Text Box 45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1" name="Text Box 45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2" name="Text Box 45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3" name="Text Box 45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4" name="Text Box 45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5" name="Text Box 45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6" name="Text Box 45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7" name="Text Box 45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8" name="Text Box 45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69" name="Text Box 45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0" name="Text Box 45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1" name="Text Box 45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2" name="Text Box 45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3" name="Text Box 45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4" name="Text Box 45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5" name="Text Box 45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6" name="Text Box 45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7" name="Text Box 45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8" name="Text Box 45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79" name="Text Box 45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0" name="Text Box 45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1" name="Text Box 45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2" name="Text Box 45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3" name="Text Box 45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4" name="Text Box 45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5" name="Text Box 45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6" name="Text Box 45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7" name="Text Box 45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8" name="Text Box 45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89" name="Text Box 45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0" name="Text Box 45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1" name="Text Box 45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2" name="Text Box 45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3" name="Text Box 45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4" name="Text Box 45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5" name="Text Box 45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6" name="Text Box 45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7" name="Text Box 45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8" name="Text Box 45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299" name="Text Box 45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0" name="Text Box 45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1" name="Text Box 45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2" name="Text Box 45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3" name="Text Box 45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4" name="Text Box 45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5" name="Text Box 45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6" name="Text Box 45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7" name="Text Box 45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8" name="Text Box 45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09" name="Text Box 45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0" name="Text Box 45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1" name="Text Box 45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2" name="Text Box 45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3" name="Text Box 45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4" name="Text Box 45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5" name="Text Box 45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6" name="Text Box 45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7" name="Text Box 45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8" name="Text Box 45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19" name="Text Box 45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0" name="Text Box 45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1" name="Text Box 45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2" name="Text Box 45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3" name="Text Box 45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4" name="Text Box 45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5" name="Text Box 45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6" name="Text Box 45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7" name="Text Box 45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8" name="Text Box 45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29" name="Text Box 45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0" name="Text Box 45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1" name="Text Box 45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2" name="Text Box 45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3" name="Text Box 45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4" name="Text Box 45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5" name="Text Box 45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6" name="Text Box 45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7" name="Text Box 45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8" name="Text Box 45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39" name="Text Box 45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0" name="Text Box 45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1" name="Text Box 45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2" name="Text Box 45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3" name="Text Box 45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4" name="Text Box 45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5" name="Text Box 45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6" name="Text Box 45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7" name="Text Box 45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8" name="Text Box 45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49" name="Text Box 45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0" name="Text Box 45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1" name="Text Box 45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2" name="Text Box 46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3" name="Text Box 46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4" name="Text Box 46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5" name="Text Box 46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6" name="Text Box 46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7" name="Text Box 46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8" name="Text Box 46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59" name="Text Box 46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0" name="Text Box 46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1" name="Text Box 46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2" name="Text Box 46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3" name="Text Box 46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4" name="Text Box 46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5" name="Text Box 46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6" name="Text Box 46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7" name="Text Box 46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8" name="Text Box 46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69" name="Text Box 46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0" name="Text Box 46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1" name="Text Box 46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2" name="Text Box 46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3" name="Text Box 46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4" name="Text Box 46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5" name="Text Box 46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6" name="Text Box 46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7" name="Text Box 46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8" name="Text Box 46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79" name="Text Box 46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0" name="Text Box 46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1" name="Text Box 46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2" name="Text Box 46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3" name="Text Box 46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4" name="Text Box 46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5" name="Text Box 46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6" name="Text Box 46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7" name="Text Box 46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8" name="Text Box 46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89" name="Text Box 46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0" name="Text Box 46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1" name="Text Box 46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2" name="Text Box 46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3" name="Text Box 46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4" name="Text Box 46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5" name="Text Box 46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6" name="Text Box 46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7" name="Text Box 46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8" name="Text Box 46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399" name="Text Box 46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0" name="Text Box 46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1" name="Text Box 46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2" name="Text Box 46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3" name="Text Box 46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4" name="Text Box 46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5" name="Text Box 46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6" name="Text Box 46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7" name="Text Box 46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8" name="Text Box 46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09" name="Text Box 46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0" name="Text Box 46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1" name="Text Box 46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2" name="Text Box 46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3" name="Text Box 46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4" name="Text Box 46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5" name="Text Box 46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6" name="Text Box 46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7" name="Text Box 46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8" name="Text Box 46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19" name="Text Box 46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0" name="Text Box 46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1" name="Text Box 46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2" name="Text Box 46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3" name="Text Box 46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4" name="Text Box 46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5" name="Text Box 46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6" name="Text Box 46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7" name="Text Box 46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8" name="Text Box 46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29" name="Text Box 46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0" name="Text Box 46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1" name="Text Box 46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2" name="Text Box 46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3" name="Text Box 46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4" name="Text Box 46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5" name="Text Box 46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6" name="Text Box 46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7" name="Text Box 46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8" name="Text Box 46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39" name="Text Box 46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0" name="Text Box 46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1" name="Text Box 46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2" name="Text Box 46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3" name="Text Box 46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4" name="Text Box 46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5" name="Text Box 46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6" name="Text Box 46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7" name="Text Box 46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8" name="Text Box 46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49" name="Text Box 46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0" name="Text Box 46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1" name="Text Box 46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2" name="Text Box 47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3" name="Text Box 47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4" name="Text Box 47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5" name="Text Box 47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6" name="Text Box 47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7" name="Text Box 47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8" name="Text Box 47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59" name="Text Box 47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0" name="Text Box 47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1" name="Text Box 47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2" name="Text Box 47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3" name="Text Box 47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4" name="Text Box 47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5" name="Text Box 47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6" name="Text Box 47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7" name="Text Box 47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8" name="Text Box 47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69" name="Text Box 47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0" name="Text Box 47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1" name="Text Box 47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2" name="Text Box 47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3" name="Text Box 47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4" name="Text Box 47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5" name="Text Box 47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6" name="Text Box 47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7" name="Text Box 47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8" name="Text Box 47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79" name="Text Box 47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0" name="Text Box 47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1" name="Text Box 47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2" name="Text Box 47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3" name="Text Box 47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4" name="Text Box 47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5" name="Text Box 47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6" name="Text Box 47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7" name="Text Box 47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8" name="Text Box 47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89" name="Text Box 47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0" name="Text Box 47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1" name="Text Box 47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2" name="Text Box 47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3" name="Text Box 47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4" name="Text Box 47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5" name="Text Box 47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6" name="Text Box 47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7" name="Text Box 47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8" name="Text Box 47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499" name="Text Box 47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0" name="Text Box 47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1" name="Text Box 47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2" name="Text Box 47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3" name="Text Box 47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4" name="Text Box 47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5" name="Text Box 47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6" name="Text Box 47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7" name="Text Box 47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8" name="Text Box 47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09" name="Text Box 47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0" name="Text Box 47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1" name="Text Box 47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2" name="Text Box 47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3" name="Text Box 47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4" name="Text Box 47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5" name="Text Box 47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6" name="Text Box 47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7" name="Text Box 47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8" name="Text Box 47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19" name="Text Box 47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0" name="Text Box 47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1" name="Text Box 47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2" name="Text Box 47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3" name="Text Box 47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4" name="Text Box 47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5" name="Text Box 47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6" name="Text Box 47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7" name="Text Box 47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8" name="Text Box 47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29" name="Text Box 47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0" name="Text Box 47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1" name="Text Box 47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2" name="Text Box 47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3" name="Text Box 47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4" name="Text Box 47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5" name="Text Box 47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6" name="Text Box 47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7" name="Text Box 47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8" name="Text Box 47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39" name="Text Box 47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0" name="Text Box 47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1" name="Text Box 47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2" name="Text Box 47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3" name="Text Box 47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4" name="Text Box 47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5" name="Text Box 47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6" name="Text Box 47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7" name="Text Box 47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8" name="Text Box 47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49" name="Text Box 47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0" name="Text Box 47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1" name="Text Box 47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2" name="Text Box 48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3" name="Text Box 48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4" name="Text Box 48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5" name="Text Box 48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6" name="Text Box 48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7" name="Text Box 48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8" name="Text Box 48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59" name="Text Box 48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0" name="Text Box 48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1" name="Text Box 48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2" name="Text Box 48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3" name="Text Box 48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4" name="Text Box 48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5" name="Text Box 48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6" name="Text Box 48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7" name="Text Box 48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8" name="Text Box 48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69" name="Text Box 48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0" name="Text Box 48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1" name="Text Box 48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2" name="Text Box 48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3" name="Text Box 48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4" name="Text Box 48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5" name="Text Box 48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6" name="Text Box 48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7" name="Text Box 48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8" name="Text Box 48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79" name="Text Box 48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0" name="Text Box 48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1" name="Text Box 48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2" name="Text Box 48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3" name="Text Box 48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4" name="Text Box 48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5" name="Text Box 48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6" name="Text Box 48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7" name="Text Box 48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8" name="Text Box 48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89" name="Text Box 48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0" name="Text Box 48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1" name="Text Box 48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2" name="Text Box 48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3" name="Text Box 48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4" name="Text Box 48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5" name="Text Box 48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6" name="Text Box 48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7" name="Text Box 48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8" name="Text Box 48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599" name="Text Box 48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0" name="Text Box 48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1" name="Text Box 48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2" name="Text Box 48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3" name="Text Box 48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4" name="Text Box 48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5" name="Text Box 48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6" name="Text Box 48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7" name="Text Box 48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8" name="Text Box 48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09" name="Text Box 48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0" name="Text Box 48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1" name="Text Box 48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2" name="Text Box 48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3" name="Text Box 48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4" name="Text Box 48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5" name="Text Box 48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6" name="Text Box 48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7" name="Text Box 48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8" name="Text Box 48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19" name="Text Box 48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0" name="Text Box 48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1" name="Text Box 48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2" name="Text Box 48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3" name="Text Box 48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4" name="Text Box 48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5" name="Text Box 48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6" name="Text Box 48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7" name="Text Box 48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8" name="Text Box 48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29" name="Text Box 48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0" name="Text Box 48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1" name="Text Box 48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2" name="Text Box 48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3" name="Text Box 48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4" name="Text Box 48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5" name="Text Box 48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6" name="Text Box 48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7" name="Text Box 48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8" name="Text Box 48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39" name="Text Box 48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0" name="Text Box 48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1" name="Text Box 48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2" name="Text Box 48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3" name="Text Box 48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4" name="Text Box 48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5" name="Text Box 48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6" name="Text Box 48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7" name="Text Box 48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8" name="Text Box 48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49" name="Text Box 48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0" name="Text Box 48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1" name="Text Box 48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2" name="Text Box 49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3" name="Text Box 49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4" name="Text Box 49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5" name="Text Box 49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6" name="Text Box 49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7" name="Text Box 49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8" name="Text Box 49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59" name="Text Box 49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0" name="Text Box 49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1" name="Text Box 49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2" name="Text Box 49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3" name="Text Box 49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4" name="Text Box 49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5" name="Text Box 49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6" name="Text Box 49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7" name="Text Box 49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8" name="Text Box 49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69" name="Text Box 49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0" name="Text Box 49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1" name="Text Box 49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2" name="Text Box 49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3" name="Text Box 49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4" name="Text Box 49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5" name="Text Box 49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6" name="Text Box 49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7" name="Text Box 49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8" name="Text Box 49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79" name="Text Box 49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0" name="Text Box 49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1" name="Text Box 49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2" name="Text Box 49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3" name="Text Box 49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4" name="Text Box 49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5" name="Text Box 49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6" name="Text Box 49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7" name="Text Box 49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8" name="Text Box 49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89" name="Text Box 49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0" name="Text Box 49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1" name="Text Box 49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2" name="Text Box 49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3" name="Text Box 49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4" name="Text Box 49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5" name="Text Box 49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6" name="Text Box 49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7" name="Text Box 49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8" name="Text Box 49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699" name="Text Box 49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0" name="Text Box 49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1" name="Text Box 49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2" name="Text Box 49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3" name="Text Box 49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4" name="Text Box 49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5" name="Text Box 49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6" name="Text Box 49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7" name="Text Box 49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8" name="Text Box 49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09" name="Text Box 49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0" name="Text Box 49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1" name="Text Box 49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2" name="Text Box 49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3" name="Text Box 49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4" name="Text Box 49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5" name="Text Box 49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6" name="Text Box 49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7" name="Text Box 49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8" name="Text Box 49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19" name="Text Box 49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0" name="Text Box 49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1" name="Text Box 49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2" name="Text Box 49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3" name="Text Box 49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4" name="Text Box 49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5" name="Text Box 49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6" name="Text Box 49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7" name="Text Box 49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8" name="Text Box 49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29" name="Text Box 49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0" name="Text Box 49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1" name="Text Box 49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2" name="Text Box 49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3" name="Text Box 49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4" name="Text Box 49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5" name="Text Box 49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6" name="Text Box 49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7" name="Text Box 49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8" name="Text Box 49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39" name="Text Box 49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0" name="Text Box 49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1" name="Text Box 49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2" name="Text Box 49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3" name="Text Box 49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4" name="Text Box 49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5" name="Text Box 49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6" name="Text Box 49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7" name="Text Box 49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8" name="Text Box 49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49" name="Text Box 49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0" name="Text Box 49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1" name="Text Box 49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2" name="Text Box 50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3" name="Text Box 50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4" name="Text Box 50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5" name="Text Box 50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6" name="Text Box 50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7" name="Text Box 50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8" name="Text Box 50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59" name="Text Box 50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0" name="Text Box 50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1" name="Text Box 50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2" name="Text Box 50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3" name="Text Box 50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4" name="Text Box 50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5" name="Text Box 50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6" name="Text Box 50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7" name="Text Box 50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8" name="Text Box 50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69" name="Text Box 50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0" name="Text Box 50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1" name="Text Box 50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2" name="Text Box 50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3" name="Text Box 50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4" name="Text Box 50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5" name="Text Box 50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6" name="Text Box 50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7" name="Text Box 50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8" name="Text Box 50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79" name="Text Box 50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0" name="Text Box 50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1" name="Text Box 50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2" name="Text Box 50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3" name="Text Box 50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4" name="Text Box 50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5" name="Text Box 50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6" name="Text Box 50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7" name="Text Box 50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8" name="Text Box 50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89" name="Text Box 50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0" name="Text Box 50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1" name="Text Box 50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2" name="Text Box 50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3" name="Text Box 50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4" name="Text Box 50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5" name="Text Box 50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6" name="Text Box 50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7" name="Text Box 50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8" name="Text Box 50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799" name="Text Box 50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0" name="Text Box 50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1" name="Text Box 50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2" name="Text Box 50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3" name="Text Box 50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4" name="Text Box 50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5" name="Text Box 50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6" name="Text Box 50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7" name="Text Box 50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8" name="Text Box 50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09" name="Text Box 50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0" name="Text Box 50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1" name="Text Box 50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2" name="Text Box 50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3" name="Text Box 50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4" name="Text Box 50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5" name="Text Box 50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6" name="Text Box 50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7" name="Text Box 50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8" name="Text Box 50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19" name="Text Box 50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0" name="Text Box 50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1" name="Text Box 50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2" name="Text Box 50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3" name="Text Box 50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4" name="Text Box 50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5" name="Text Box 50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6" name="Text Box 50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7" name="Text Box 50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8" name="Text Box 50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29" name="Text Box 50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0" name="Text Box 50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1" name="Text Box 50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2" name="Text Box 50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3" name="Text Box 50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4" name="Text Box 50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5" name="Text Box 50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6" name="Text Box 50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7" name="Text Box 50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8" name="Text Box 50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39" name="Text Box 50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0" name="Text Box 50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1" name="Text Box 50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2" name="Text Box 50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3" name="Text Box 50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4" name="Text Box 50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5" name="Text Box 50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6" name="Text Box 50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7" name="Text Box 50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8" name="Text Box 50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49" name="Text Box 50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0" name="Text Box 50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1" name="Text Box 50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2" name="Text Box 51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3" name="Text Box 51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4" name="Text Box 51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5" name="Text Box 51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6" name="Text Box 51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7" name="Text Box 51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8" name="Text Box 51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59" name="Text Box 51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0" name="Text Box 51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1" name="Text Box 51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2" name="Text Box 51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3" name="Text Box 51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4" name="Text Box 51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5" name="Text Box 51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6" name="Text Box 51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7" name="Text Box 51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8" name="Text Box 51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69" name="Text Box 511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0" name="Text Box 511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1" name="Text Box 511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2" name="Text Box 512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3" name="Text Box 512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4" name="Text Box 512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5" name="Text Box 512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6" name="Text Box 512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7" name="Text Box 512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8" name="Text Box 512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79" name="Text Box 512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0" name="Text Box 512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1" name="Text Box 512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2" name="Text Box 513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3" name="Text Box 513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4" name="Text Box 513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5" name="Text Box 513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6" name="Text Box 513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7" name="Text Box 513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8" name="Text Box 513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89" name="Text Box 513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0" name="Text Box 513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1" name="Text Box 513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2" name="Text Box 514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3" name="Text Box 514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4" name="Text Box 514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5" name="Text Box 514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6" name="Text Box 514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7" name="Text Box 514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8" name="Text Box 514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899" name="Text Box 514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0" name="Text Box 514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1" name="Text Box 514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2" name="Text Box 515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3" name="Text Box 515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4" name="Text Box 515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5" name="Text Box 515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6" name="Text Box 515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7" name="Text Box 515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8" name="Text Box 515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09" name="Text Box 515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0" name="Text Box 515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1" name="Text Box 515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2" name="Text Box 516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3" name="Text Box 516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4" name="Text Box 516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5" name="Text Box 516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6" name="Text Box 516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7" name="Text Box 516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8" name="Text Box 516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19" name="Text Box 516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0" name="Text Box 516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1" name="Text Box 516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2" name="Text Box 517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3" name="Text Box 517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4" name="Text Box 517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5" name="Text Box 517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6" name="Text Box 517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7" name="Text Box 517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8" name="Text Box 517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29" name="Text Box 517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0" name="Text Box 517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1" name="Text Box 517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2" name="Text Box 518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3" name="Text Box 518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4" name="Text Box 518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5" name="Text Box 518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6" name="Text Box 518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7" name="Text Box 518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8" name="Text Box 518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39" name="Text Box 518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0" name="Text Box 518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1" name="Text Box 518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2" name="Text Box 519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3" name="Text Box 519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4" name="Text Box 519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5" name="Text Box 519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6" name="Text Box 519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7" name="Text Box 519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8" name="Text Box 519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49" name="Text Box 519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0" name="Text Box 519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1" name="Text Box 519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2" name="Text Box 520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3" name="Text Box 520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4" name="Text Box 520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5" name="Text Box 520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6" name="Text Box 520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7" name="Text Box 520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8" name="Text Box 520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59" name="Text Box 5207"/>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0" name="Text Box 5208"/>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1" name="Text Box 5209"/>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2" name="Text Box 5210"/>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3" name="Text Box 5211"/>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4" name="Text Box 5212"/>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5" name="Text Box 5213"/>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6" name="Text Box 5214"/>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7" name="Text Box 5215"/>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475</xdr:row>
      <xdr:rowOff>0</xdr:rowOff>
    </xdr:from>
    <xdr:ext cx="85725" cy="205409"/>
    <xdr:sp macro="" textlink="">
      <xdr:nvSpPr>
        <xdr:cNvPr id="5968" name="Text Box 5216"/>
        <xdr:cNvSpPr txBox="1">
          <a:spLocks noChangeArrowheads="1"/>
        </xdr:cNvSpPr>
      </xdr:nvSpPr>
      <xdr:spPr bwMode="auto">
        <a:xfrm>
          <a:off x="4686300" y="9048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69" name="Text Box 25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0" name="Text Box 25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1" name="Text Box 25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2" name="Text Box 25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3" name="Text Box 25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4" name="Text Box 25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5" name="Text Box 25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6" name="Text Box 25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7" name="Text Box 25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8" name="Text Box 25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79" name="Text Box 25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0" name="Text Box 25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1" name="Text Box 26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2" name="Text Box 26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3" name="Text Box 26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4" name="Text Box 26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5" name="Text Box 26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6" name="Text Box 26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7" name="Text Box 26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8" name="Text Box 26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89" name="Text Box 26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0" name="Text Box 26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1" name="Text Box 26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2" name="Text Box 26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3" name="Text Box 26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4" name="Text Box 26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5" name="Text Box 26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6" name="Text Box 26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7" name="Text Box 26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8" name="Text Box 26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5999" name="Text Box 26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0" name="Text Box 26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1" name="Text Box 26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2" name="Text Box 26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3" name="Text Box 26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4" name="Text Box 26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5" name="Text Box 26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6" name="Text Box 26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7" name="Text Box 26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8" name="Text Box 26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09" name="Text Box 26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0" name="Text Box 26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1" name="Text Box 26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2" name="Text Box 26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3" name="Text Box 26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4" name="Text Box 26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5" name="Text Box 26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6" name="Text Box 26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7" name="Text Box 26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8" name="Text Box 26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19" name="Text Box 26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0" name="Text Box 26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1" name="Text Box 26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2" name="Text Box 26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3" name="Text Box 26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4" name="Text Box 26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5" name="Text Box 26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6" name="Text Box 26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7" name="Text Box 26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8" name="Text Box 26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29" name="Text Box 26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0" name="Text Box 26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1" name="Text Box 26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2" name="Text Box 26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3" name="Text Box 26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4" name="Text Box 26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5" name="Text Box 26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6" name="Text Box 26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7" name="Text Box 26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8" name="Text Box 26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39" name="Text Box 27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0" name="Text Box 27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1" name="Text Box 27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2" name="Text Box 27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3" name="Text Box 27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4" name="Text Box 27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5" name="Text Box 27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6" name="Text Box 27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7" name="Text Box 27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8" name="Text Box 27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49" name="Text Box 27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0" name="Text Box 27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1" name="Text Box 27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2" name="Text Box 27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3" name="Text Box 27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4" name="Text Box 27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5" name="Text Box 27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6" name="Text Box 27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7" name="Text Box 27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8" name="Text Box 27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59" name="Text Box 27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0" name="Text Box 27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1" name="Text Box 27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2" name="Text Box 27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3" name="Text Box 27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4" name="Text Box 27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5" name="Text Box 27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6" name="Text Box 27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7" name="Text Box 27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8" name="Text Box 27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69" name="Text Box 27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0" name="Text Box 27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1" name="Text Box 27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2" name="Text Box 27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3" name="Text Box 27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4" name="Text Box 27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5" name="Text Box 27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6" name="Text Box 27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7" name="Text Box 27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8" name="Text Box 27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79" name="Text Box 27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0" name="Text Box 27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1" name="Text Box 27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2" name="Text Box 27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3" name="Text Box 27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4" name="Text Box 27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5" name="Text Box 27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6" name="Text Box 27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7" name="Text Box 27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8" name="Text Box 27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89" name="Text Box 27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0" name="Text Box 27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1" name="Text Box 27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2" name="Text Box 27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3" name="Text Box 27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4" name="Text Box 27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5" name="Text Box 27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6" name="Text Box 27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7" name="Text Box 27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8" name="Text Box 27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099" name="Text Box 27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0" name="Text Box 27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1" name="Text Box 27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2" name="Text Box 27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3" name="Text Box 27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4" name="Text Box 27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5" name="Text Box 27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6" name="Text Box 27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7" name="Text Box 27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8" name="Text Box 27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09" name="Text Box 27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0" name="Text Box 27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1" name="Text Box 27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2" name="Text Box 27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3" name="Text Box 27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4" name="Text Box 27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5" name="Text Box 27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6" name="Text Box 27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7" name="Text Box 27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8" name="Text Box 27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19" name="Text Box 27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0" name="Text Box 27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1" name="Text Box 27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2" name="Text Box 27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3" name="Text Box 27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4" name="Text Box 27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5" name="Text Box 27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6" name="Text Box 27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7" name="Text Box 27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8" name="Text Box 27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29" name="Text Box 27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0" name="Text Box 27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1" name="Text Box 27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2" name="Text Box 27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3" name="Text Box 27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4" name="Text Box 27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5" name="Text Box 27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6" name="Text Box 27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7" name="Text Box 27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8" name="Text Box 27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39" name="Text Box 28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0" name="Text Box 28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1" name="Text Box 28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2" name="Text Box 28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3" name="Text Box 28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4" name="Text Box 28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5" name="Text Box 28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6" name="Text Box 28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7" name="Text Box 28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8" name="Text Box 28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49" name="Text Box 28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0" name="Text Box 28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1" name="Text Box 28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2" name="Text Box 28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3" name="Text Box 28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4" name="Text Box 28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5" name="Text Box 28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6" name="Text Box 28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7" name="Text Box 28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8" name="Text Box 28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59" name="Text Box 28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0" name="Text Box 28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1" name="Text Box 28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2" name="Text Box 28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3" name="Text Box 28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4" name="Text Box 28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5" name="Text Box 28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6" name="Text Box 28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7" name="Text Box 28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8" name="Text Box 28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69" name="Text Box 28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0" name="Text Box 28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1" name="Text Box 28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2" name="Text Box 28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3" name="Text Box 28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4" name="Text Box 28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5" name="Text Box 28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6" name="Text Box 28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7" name="Text Box 28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8" name="Text Box 28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79" name="Text Box 28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0" name="Text Box 28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1" name="Text Box 28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2" name="Text Box 28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3" name="Text Box 28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4" name="Text Box 28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5" name="Text Box 28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6" name="Text Box 28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7" name="Text Box 28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8" name="Text Box 28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89" name="Text Box 28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0" name="Text Box 28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1" name="Text Box 28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2" name="Text Box 28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3" name="Text Box 28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4" name="Text Box 28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5" name="Text Box 28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6" name="Text Box 28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7" name="Text Box 28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8" name="Text Box 28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199" name="Text Box 28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0" name="Text Box 28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1" name="Text Box 28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2" name="Text Box 28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3" name="Text Box 28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4" name="Text Box 28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5" name="Text Box 28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6" name="Text Box 28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7" name="Text Box 28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8" name="Text Box 28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09" name="Text Box 28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0" name="Text Box 28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1" name="Text Box 28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2" name="Text Box 28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3" name="Text Box 28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4" name="Text Box 28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5" name="Text Box 28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6" name="Text Box 28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7" name="Text Box 28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8" name="Text Box 28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19" name="Text Box 28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0" name="Text Box 28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1" name="Text Box 28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2" name="Text Box 28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3" name="Text Box 28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4" name="Text Box 28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5" name="Text Box 28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6" name="Text Box 28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7" name="Text Box 28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8" name="Text Box 28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29" name="Text Box 28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0" name="Text Box 28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1" name="Text Box 28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2" name="Text Box 28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3" name="Text Box 28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4" name="Text Box 28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5" name="Text Box 28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6" name="Text Box 28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7" name="Text Box 28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8" name="Text Box 28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39" name="Text Box 29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0" name="Text Box 29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1" name="Text Box 29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2" name="Text Box 29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3" name="Text Box 29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4" name="Text Box 29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5" name="Text Box 29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6" name="Text Box 29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7" name="Text Box 29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8" name="Text Box 29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49" name="Text Box 29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0" name="Text Box 29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1" name="Text Box 29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2" name="Text Box 29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3" name="Text Box 29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4" name="Text Box 29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5" name="Text Box 29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6" name="Text Box 29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7" name="Text Box 29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8" name="Text Box 29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59" name="Text Box 29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0" name="Text Box 29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1" name="Text Box 29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2" name="Text Box 29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3" name="Text Box 29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4" name="Text Box 29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5" name="Text Box 29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6" name="Text Box 29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7" name="Text Box 29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8" name="Text Box 29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69" name="Text Box 29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0" name="Text Box 29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1" name="Text Box 29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2" name="Text Box 29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3" name="Text Box 29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4" name="Text Box 29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5" name="Text Box 29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6" name="Text Box 29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7" name="Text Box 29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8" name="Text Box 29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79" name="Text Box 29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0" name="Text Box 29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1" name="Text Box 29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2" name="Text Box 29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3" name="Text Box 29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4" name="Text Box 29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5" name="Text Box 29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6" name="Text Box 29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7" name="Text Box 29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8" name="Text Box 29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89" name="Text Box 29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0" name="Text Box 29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1" name="Text Box 29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2" name="Text Box 29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3" name="Text Box 29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4" name="Text Box 29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5" name="Text Box 29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6" name="Text Box 29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7" name="Text Box 29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8" name="Text Box 29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299" name="Text Box 29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0" name="Text Box 29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1" name="Text Box 29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2" name="Text Box 29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3" name="Text Box 29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4" name="Text Box 29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5" name="Text Box 29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6" name="Text Box 29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7" name="Text Box 29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8" name="Text Box 29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09" name="Text Box 29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0" name="Text Box 29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1" name="Text Box 29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2" name="Text Box 29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3" name="Text Box 29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4" name="Text Box 29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5" name="Text Box 29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6" name="Text Box 29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7" name="Text Box 29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8" name="Text Box 29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19" name="Text Box 29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0" name="Text Box 29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1" name="Text Box 29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2" name="Text Box 29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3" name="Text Box 29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4" name="Text Box 29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5" name="Text Box 29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6" name="Text Box 29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7" name="Text Box 29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8" name="Text Box 29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29" name="Text Box 29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0" name="Text Box 29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1" name="Text Box 29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2" name="Text Box 29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3" name="Text Box 29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4" name="Text Box 29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5" name="Text Box 29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6" name="Text Box 29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7" name="Text Box 29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8" name="Text Box 29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39" name="Text Box 30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0" name="Text Box 30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1" name="Text Box 30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2" name="Text Box 30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3" name="Text Box 30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4" name="Text Box 30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5" name="Text Box 30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6" name="Text Box 30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7" name="Text Box 30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8" name="Text Box 30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49" name="Text Box 30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0" name="Text Box 30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1" name="Text Box 30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2" name="Text Box 30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3" name="Text Box 30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4" name="Text Box 30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5" name="Text Box 30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6" name="Text Box 30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7" name="Text Box 30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8" name="Text Box 30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59" name="Text Box 30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0" name="Text Box 30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1" name="Text Box 30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2" name="Text Box 30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3" name="Text Box 30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4" name="Text Box 30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5" name="Text Box 30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6" name="Text Box 30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7" name="Text Box 30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8" name="Text Box 30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69" name="Text Box 30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0" name="Text Box 30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1" name="Text Box 30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2" name="Text Box 30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3" name="Text Box 30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4" name="Text Box 30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5" name="Text Box 30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6" name="Text Box 30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7" name="Text Box 30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8" name="Text Box 30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79" name="Text Box 30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0" name="Text Box 30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1" name="Text Box 30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2" name="Text Box 30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3" name="Text Box 30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4" name="Text Box 30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5" name="Text Box 30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6" name="Text Box 30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7" name="Text Box 30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8" name="Text Box 30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89" name="Text Box 30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0" name="Text Box 30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1" name="Text Box 30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2" name="Text Box 30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3" name="Text Box 30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4" name="Text Box 30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5" name="Text Box 30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6" name="Text Box 30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7" name="Text Box 30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8" name="Text Box 30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399" name="Text Box 30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0" name="Text Box 30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1" name="Text Box 30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2" name="Text Box 30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3" name="Text Box 30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4" name="Text Box 30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5" name="Text Box 30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6" name="Text Box 30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7" name="Text Box 30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8" name="Text Box 30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09" name="Text Box 30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0" name="Text Box 30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1" name="Text Box 30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2" name="Text Box 30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3" name="Text Box 30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4" name="Text Box 30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5" name="Text Box 30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6" name="Text Box 30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7" name="Text Box 30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8" name="Text Box 30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19" name="Text Box 30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0" name="Text Box 30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1" name="Text Box 30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2" name="Text Box 30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3" name="Text Box 30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4" name="Text Box 30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5" name="Text Box 30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6" name="Text Box 30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7" name="Text Box 30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8" name="Text Box 30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29" name="Text Box 30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0" name="Text Box 30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1" name="Text Box 30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2" name="Text Box 30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3" name="Text Box 30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4" name="Text Box 30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5" name="Text Box 30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6" name="Text Box 30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7" name="Text Box 30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8" name="Text Box 30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39" name="Text Box 31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0" name="Text Box 31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1" name="Text Box 31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2" name="Text Box 31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3" name="Text Box 31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4" name="Text Box 31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5" name="Text Box 31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6" name="Text Box 31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7" name="Text Box 31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8" name="Text Box 31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49" name="Text Box 31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0" name="Text Box 31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1" name="Text Box 31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2" name="Text Box 31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3" name="Text Box 31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4" name="Text Box 31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5" name="Text Box 31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6" name="Text Box 31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7" name="Text Box 31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8" name="Text Box 31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59" name="Text Box 31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0" name="Text Box 31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1" name="Text Box 31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2" name="Text Box 31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3" name="Text Box 31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4" name="Text Box 31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5" name="Text Box 31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6" name="Text Box 31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7" name="Text Box 31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8" name="Text Box 31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69" name="Text Box 31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0" name="Text Box 31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1" name="Text Box 31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2" name="Text Box 31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3" name="Text Box 31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4" name="Text Box 31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5" name="Text Box 31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6" name="Text Box 31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7" name="Text Box 31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8" name="Text Box 31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79" name="Text Box 31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0" name="Text Box 31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1" name="Text Box 31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2" name="Text Box 31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3" name="Text Box 31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4" name="Text Box 31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5" name="Text Box 31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6" name="Text Box 31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7" name="Text Box 31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8" name="Text Box 31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89" name="Text Box 31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0" name="Text Box 31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1" name="Text Box 31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2" name="Text Box 31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3" name="Text Box 31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4" name="Text Box 31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5" name="Text Box 31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6" name="Text Box 31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7" name="Text Box 31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8" name="Text Box 31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499" name="Text Box 31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0" name="Text Box 31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1" name="Text Box 31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2" name="Text Box 31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3" name="Text Box 31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4" name="Text Box 31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5" name="Text Box 31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6" name="Text Box 31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7" name="Text Box 31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8" name="Text Box 31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09" name="Text Box 31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0" name="Text Box 31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1" name="Text Box 31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2" name="Text Box 31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3" name="Text Box 31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4" name="Text Box 31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5" name="Text Box 31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6" name="Text Box 31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7" name="Text Box 31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8" name="Text Box 31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19" name="Text Box 31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0" name="Text Box 31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1" name="Text Box 31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2" name="Text Box 31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3" name="Text Box 31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4" name="Text Box 31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5" name="Text Box 31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6" name="Text Box 31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7" name="Text Box 31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8" name="Text Box 31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29" name="Text Box 31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0" name="Text Box 31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1" name="Text Box 31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2" name="Text Box 31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3" name="Text Box 31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4" name="Text Box 31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5" name="Text Box 31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6" name="Text Box 31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7" name="Text Box 31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8" name="Text Box 31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39" name="Text Box 32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0" name="Text Box 32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1" name="Text Box 32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2" name="Text Box 32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3" name="Text Box 32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4" name="Text Box 32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5" name="Text Box 32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6" name="Text Box 32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7" name="Text Box 32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8" name="Text Box 32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49" name="Text Box 32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0" name="Text Box 32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1" name="Text Box 32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2" name="Text Box 32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3" name="Text Box 32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4" name="Text Box 32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5" name="Text Box 32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6" name="Text Box 32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7" name="Text Box 32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8" name="Text Box 32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59" name="Text Box 32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0" name="Text Box 32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1" name="Text Box 32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2" name="Text Box 32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3" name="Text Box 32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4" name="Text Box 32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5" name="Text Box 32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6" name="Text Box 32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7" name="Text Box 32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8" name="Text Box 32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69" name="Text Box 32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0" name="Text Box 32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1" name="Text Box 32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2" name="Text Box 32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3" name="Text Box 32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4" name="Text Box 32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5" name="Text Box 32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6" name="Text Box 32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7" name="Text Box 32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8" name="Text Box 32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79" name="Text Box 32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0" name="Text Box 32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1" name="Text Box 32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2" name="Text Box 32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3" name="Text Box 32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4" name="Text Box 32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5" name="Text Box 32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6" name="Text Box 32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7" name="Text Box 32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8" name="Text Box 32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89" name="Text Box 32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0" name="Text Box 32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1" name="Text Box 32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2" name="Text Box 32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3" name="Text Box 32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4" name="Text Box 32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5" name="Text Box 32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6" name="Text Box 32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7" name="Text Box 32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8" name="Text Box 32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599" name="Text Box 32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0" name="Text Box 32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1" name="Text Box 32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2" name="Text Box 32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3" name="Text Box 32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4" name="Text Box 32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5" name="Text Box 32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6" name="Text Box 32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7" name="Text Box 32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8" name="Text Box 32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09" name="Text Box 32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0" name="Text Box 32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1" name="Text Box 32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2" name="Text Box 32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3" name="Text Box 32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4" name="Text Box 32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5" name="Text Box 32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6" name="Text Box 32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7" name="Text Box 32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8" name="Text Box 32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19" name="Text Box 32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0" name="Text Box 32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1" name="Text Box 32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2" name="Text Box 32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3" name="Text Box 32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4" name="Text Box 32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5" name="Text Box 32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6" name="Text Box 32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7" name="Text Box 32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8" name="Text Box 32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29" name="Text Box 32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0" name="Text Box 32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1" name="Text Box 32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2" name="Text Box 32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3" name="Text Box 32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4" name="Text Box 32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5" name="Text Box 32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6" name="Text Box 32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7" name="Text Box 32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8" name="Text Box 32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39" name="Text Box 33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0" name="Text Box 33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1" name="Text Box 33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2" name="Text Box 33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3" name="Text Box 33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4" name="Text Box 33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5" name="Text Box 33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6" name="Text Box 33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7" name="Text Box 33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8" name="Text Box 33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49" name="Text Box 33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0" name="Text Box 33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1" name="Text Box 33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2" name="Text Box 33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3" name="Text Box 33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4" name="Text Box 33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5" name="Text Box 33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6" name="Text Box 33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7" name="Text Box 33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8" name="Text Box 33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59" name="Text Box 33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0" name="Text Box 33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1" name="Text Box 33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2" name="Text Box 33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3" name="Text Box 33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4" name="Text Box 33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5" name="Text Box 33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6" name="Text Box 33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7" name="Text Box 33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8" name="Text Box 33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69" name="Text Box 33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0" name="Text Box 33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1" name="Text Box 33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2" name="Text Box 33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3" name="Text Box 33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4" name="Text Box 33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5" name="Text Box 33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6" name="Text Box 33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7" name="Text Box 33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8" name="Text Box 33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79" name="Text Box 33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0" name="Text Box 33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1" name="Text Box 33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2" name="Text Box 33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3" name="Text Box 33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4" name="Text Box 33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5" name="Text Box 33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6" name="Text Box 33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7" name="Text Box 33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8" name="Text Box 33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89" name="Text Box 33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0" name="Text Box 33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1" name="Text Box 33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2" name="Text Box 33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3" name="Text Box 33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4" name="Text Box 33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5" name="Text Box 33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6" name="Text Box 33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7" name="Text Box 33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8" name="Text Box 33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699" name="Text Box 33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0" name="Text Box 33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1" name="Text Box 33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2" name="Text Box 33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3" name="Text Box 33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4" name="Text Box 33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5" name="Text Box 33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6" name="Text Box 33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7" name="Text Box 33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8" name="Text Box 33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09" name="Text Box 33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0" name="Text Box 33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1" name="Text Box 33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2" name="Text Box 33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3" name="Text Box 33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4" name="Text Box 33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5" name="Text Box 33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6" name="Text Box 33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7" name="Text Box 33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8" name="Text Box 33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19" name="Text Box 33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0" name="Text Box 33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1" name="Text Box 33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2" name="Text Box 33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3" name="Text Box 33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4" name="Text Box 33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5" name="Text Box 33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6" name="Text Box 33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7" name="Text Box 33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8" name="Text Box 33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29" name="Text Box 33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0" name="Text Box 33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1" name="Text Box 33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2" name="Text Box 33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3" name="Text Box 33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4" name="Text Box 33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5" name="Text Box 33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6" name="Text Box 33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7" name="Text Box 33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8" name="Text Box 33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39" name="Text Box 34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0" name="Text Box 34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1" name="Text Box 34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2" name="Text Box 34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3" name="Text Box 34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4" name="Text Box 34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5" name="Text Box 34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6" name="Text Box 34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7" name="Text Box 34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8" name="Text Box 34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49" name="Text Box 34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0" name="Text Box 34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1" name="Text Box 34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2" name="Text Box 34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3" name="Text Box 34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4" name="Text Box 34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5" name="Text Box 34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6" name="Text Box 34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7" name="Text Box 34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8" name="Text Box 34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59" name="Text Box 34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0" name="Text Box 34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1" name="Text Box 34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2" name="Text Box 34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3" name="Text Box 34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4" name="Text Box 34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5" name="Text Box 34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6" name="Text Box 34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7" name="Text Box 34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8" name="Text Box 34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69" name="Text Box 34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0" name="Text Box 34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1" name="Text Box 34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2" name="Text Box 34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3" name="Text Box 34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4" name="Text Box 34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5" name="Text Box 34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6" name="Text Box 34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7" name="Text Box 34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8" name="Text Box 34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79" name="Text Box 34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0" name="Text Box 34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1" name="Text Box 34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2" name="Text Box 34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3" name="Text Box 34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4" name="Text Box 34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5" name="Text Box 34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6" name="Text Box 34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7" name="Text Box 34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8" name="Text Box 34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89" name="Text Box 34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0" name="Text Box 34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1" name="Text Box 34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2" name="Text Box 34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3" name="Text Box 34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4" name="Text Box 34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5" name="Text Box 34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6" name="Text Box 34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7" name="Text Box 34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8" name="Text Box 34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799" name="Text Box 34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0" name="Text Box 34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1" name="Text Box 34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2" name="Text Box 34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3" name="Text Box 34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4" name="Text Box 34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5" name="Text Box 34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6" name="Text Box 34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7" name="Text Box 34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8" name="Text Box 34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09" name="Text Box 34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0" name="Text Box 34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1" name="Text Box 34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2" name="Text Box 34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3" name="Text Box 34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4" name="Text Box 34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5" name="Text Box 34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6" name="Text Box 34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7" name="Text Box 34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8" name="Text Box 34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19" name="Text Box 34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0" name="Text Box 34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1" name="Text Box 34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2" name="Text Box 34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3" name="Text Box 34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4" name="Text Box 34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5" name="Text Box 34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6" name="Text Box 34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7" name="Text Box 34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8" name="Text Box 34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29" name="Text Box 34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0" name="Text Box 34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1" name="Text Box 34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2" name="Text Box 34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3" name="Text Box 34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4" name="Text Box 34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5" name="Text Box 34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6" name="Text Box 34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7" name="Text Box 34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8" name="Text Box 34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39" name="Text Box 35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0" name="Text Box 35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1" name="Text Box 35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2" name="Text Box 35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3" name="Text Box 35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4" name="Text Box 35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5" name="Text Box 35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6" name="Text Box 35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7" name="Text Box 35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8" name="Text Box 35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49" name="Text Box 35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0" name="Text Box 35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1" name="Text Box 35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2" name="Text Box 35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3" name="Text Box 35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4" name="Text Box 35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5" name="Text Box 35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6" name="Text Box 35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7" name="Text Box 35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8" name="Text Box 35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59" name="Text Box 35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0" name="Text Box 35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1" name="Text Box 35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2" name="Text Box 35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3" name="Text Box 35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4" name="Text Box 35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5" name="Text Box 35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6" name="Text Box 35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7" name="Text Box 35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8" name="Text Box 35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69" name="Text Box 35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0" name="Text Box 35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1" name="Text Box 35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2" name="Text Box 35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3" name="Text Box 35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4" name="Text Box 35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5" name="Text Box 35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6" name="Text Box 35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7" name="Text Box 35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8" name="Text Box 35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79" name="Text Box 35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0" name="Text Box 35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1" name="Text Box 35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2" name="Text Box 35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3" name="Text Box 35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4" name="Text Box 35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5" name="Text Box 35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6" name="Text Box 35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7" name="Text Box 35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8" name="Text Box 35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89" name="Text Box 35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0" name="Text Box 35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1" name="Text Box 35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2" name="Text Box 35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3" name="Text Box 35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4" name="Text Box 35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5" name="Text Box 35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6" name="Text Box 35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7" name="Text Box 35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8" name="Text Box 35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899" name="Text Box 35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0" name="Text Box 35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1" name="Text Box 35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2" name="Text Box 35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3" name="Text Box 35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4" name="Text Box 35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5" name="Text Box 35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6" name="Text Box 35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7" name="Text Box 35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8" name="Text Box 35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09" name="Text Box 35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0" name="Text Box 35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1" name="Text Box 35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2" name="Text Box 35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3" name="Text Box 35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4" name="Text Box 35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5" name="Text Box 35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6" name="Text Box 35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7" name="Text Box 35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8" name="Text Box 35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19" name="Text Box 35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0" name="Text Box 35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1" name="Text Box 35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2" name="Text Box 35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3" name="Text Box 35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4" name="Text Box 35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5" name="Text Box 35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6" name="Text Box 35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7" name="Text Box 35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8" name="Text Box 35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29" name="Text Box 35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0" name="Text Box 35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1" name="Text Box 35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2" name="Text Box 35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3" name="Text Box 35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4" name="Text Box 35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5" name="Text Box 35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6" name="Text Box 35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7" name="Text Box 35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8" name="Text Box 35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39" name="Text Box 36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0" name="Text Box 36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1" name="Text Box 36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2" name="Text Box 36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3" name="Text Box 36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4" name="Text Box 36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5" name="Text Box 36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6" name="Text Box 36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7" name="Text Box 36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8" name="Text Box 36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49" name="Text Box 36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0" name="Text Box 36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1" name="Text Box 36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2" name="Text Box 36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3" name="Text Box 36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4" name="Text Box 36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5" name="Text Box 36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6" name="Text Box 36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7" name="Text Box 36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8" name="Text Box 36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59" name="Text Box 36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0" name="Text Box 36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1" name="Text Box 36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2" name="Text Box 36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3" name="Text Box 36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4" name="Text Box 36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5" name="Text Box 36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6" name="Text Box 36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7" name="Text Box 36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8" name="Text Box 36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69" name="Text Box 36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0" name="Text Box 36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1" name="Text Box 36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2" name="Text Box 36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3" name="Text Box 36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4" name="Text Box 36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5" name="Text Box 36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6" name="Text Box 36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7" name="Text Box 36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8" name="Text Box 36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79" name="Text Box 36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0" name="Text Box 36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1" name="Text Box 36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2" name="Text Box 36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3" name="Text Box 36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4" name="Text Box 36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5" name="Text Box 36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6" name="Text Box 36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7" name="Text Box 36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8" name="Text Box 36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89" name="Text Box 36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0" name="Text Box 36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1" name="Text Box 36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2" name="Text Box 36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3" name="Text Box 36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4" name="Text Box 36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5" name="Text Box 36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6" name="Text Box 36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7" name="Text Box 36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8" name="Text Box 36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6999" name="Text Box 36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0" name="Text Box 36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1" name="Text Box 36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2" name="Text Box 36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3" name="Text Box 36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4" name="Text Box 36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5" name="Text Box 36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6" name="Text Box 36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7" name="Text Box 36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8" name="Text Box 36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09" name="Text Box 36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0" name="Text Box 36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1" name="Text Box 36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2" name="Text Box 36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3" name="Text Box 36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4" name="Text Box 36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5" name="Text Box 36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6" name="Text Box 36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7" name="Text Box 36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8" name="Text Box 36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19" name="Text Box 36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0" name="Text Box 36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1" name="Text Box 36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2" name="Text Box 36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3" name="Text Box 36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4" name="Text Box 36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5" name="Text Box 36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6" name="Text Box 36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7" name="Text Box 36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8" name="Text Box 36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29" name="Text Box 36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0" name="Text Box 36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1" name="Text Box 36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2" name="Text Box 36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3" name="Text Box 36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4" name="Text Box 36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5" name="Text Box 36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6" name="Text Box 36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7" name="Text Box 36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8" name="Text Box 36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39" name="Text Box 37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0" name="Text Box 37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1" name="Text Box 37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2" name="Text Box 37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3" name="Text Box 37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4" name="Text Box 37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5" name="Text Box 37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6" name="Text Box 37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7" name="Text Box 37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8" name="Text Box 37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49" name="Text Box 37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0" name="Text Box 37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1" name="Text Box 37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2" name="Text Box 37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3" name="Text Box 37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4" name="Text Box 37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5" name="Text Box 37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6" name="Text Box 37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7" name="Text Box 37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8" name="Text Box 37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59" name="Text Box 37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0" name="Text Box 37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1" name="Text Box 37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2" name="Text Box 37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3" name="Text Box 37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4" name="Text Box 37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5" name="Text Box 37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6" name="Text Box 37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7" name="Text Box 37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8" name="Text Box 37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69" name="Text Box 37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0" name="Text Box 37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1" name="Text Box 37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2" name="Text Box 37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3" name="Text Box 37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4" name="Text Box 37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5" name="Text Box 37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6" name="Text Box 37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7" name="Text Box 37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8" name="Text Box 37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79" name="Text Box 37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0" name="Text Box 37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1" name="Text Box 37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2" name="Text Box 37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3" name="Text Box 37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4" name="Text Box 37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5" name="Text Box 37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6" name="Text Box 37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7" name="Text Box 37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8" name="Text Box 37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89" name="Text Box 37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0" name="Text Box 37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1" name="Text Box 37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2" name="Text Box 37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3" name="Text Box 37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4" name="Text Box 37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5" name="Text Box 37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6" name="Text Box 37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7" name="Text Box 37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8" name="Text Box 37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099" name="Text Box 37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0" name="Text Box 37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1" name="Text Box 37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2" name="Text Box 37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3" name="Text Box 37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4" name="Text Box 37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5" name="Text Box 37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6" name="Text Box 37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7" name="Text Box 37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8" name="Text Box 37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09" name="Text Box 37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0" name="Text Box 37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1" name="Text Box 37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2" name="Text Box 37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3" name="Text Box 37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4" name="Text Box 37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5" name="Text Box 37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6" name="Text Box 37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7" name="Text Box 37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8" name="Text Box 37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19" name="Text Box 37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0" name="Text Box 37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1" name="Text Box 37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2" name="Text Box 37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3" name="Text Box 37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4" name="Text Box 37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5" name="Text Box 37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6" name="Text Box 37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7" name="Text Box 37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8" name="Text Box 37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29" name="Text Box 37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0" name="Text Box 37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1" name="Text Box 37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2" name="Text Box 37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3" name="Text Box 37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4" name="Text Box 37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5" name="Text Box 37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6" name="Text Box 37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7" name="Text Box 37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8" name="Text Box 37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39" name="Text Box 38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0" name="Text Box 38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1" name="Text Box 38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2" name="Text Box 38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3" name="Text Box 38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4" name="Text Box 38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5" name="Text Box 38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6" name="Text Box 38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7" name="Text Box 38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8" name="Text Box 38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49" name="Text Box 38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0" name="Text Box 38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1" name="Text Box 38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2" name="Text Box 38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3" name="Text Box 38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4" name="Text Box 38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5" name="Text Box 38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6" name="Text Box 38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7" name="Text Box 38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8" name="Text Box 38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59" name="Text Box 38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0" name="Text Box 38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1" name="Text Box 38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2" name="Text Box 38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3" name="Text Box 38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4" name="Text Box 38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5" name="Text Box 38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6" name="Text Box 38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7" name="Text Box 38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8" name="Text Box 38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69" name="Text Box 38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0" name="Text Box 38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1" name="Text Box 38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2" name="Text Box 38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3" name="Text Box 38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4" name="Text Box 38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5" name="Text Box 38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6" name="Text Box 38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7" name="Text Box 38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8" name="Text Box 38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79" name="Text Box 38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0" name="Text Box 38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1" name="Text Box 38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2" name="Text Box 38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3" name="Text Box 38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4" name="Text Box 38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5" name="Text Box 38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6" name="Text Box 38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7" name="Text Box 38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8" name="Text Box 38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89" name="Text Box 38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0" name="Text Box 38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1" name="Text Box 38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2" name="Text Box 38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3" name="Text Box 38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4" name="Text Box 38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5" name="Text Box 38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6" name="Text Box 38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7" name="Text Box 38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8" name="Text Box 38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199" name="Text Box 38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0" name="Text Box 38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1" name="Text Box 38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2" name="Text Box 38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3" name="Text Box 38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4" name="Text Box 38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5" name="Text Box 38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6" name="Text Box 38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7" name="Text Box 38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8" name="Text Box 38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09" name="Text Box 38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0" name="Text Box 38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1" name="Text Box 38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2" name="Text Box 38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3" name="Text Box 38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4" name="Text Box 38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5" name="Text Box 38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6" name="Text Box 38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7" name="Text Box 38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8" name="Text Box 38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19" name="Text Box 38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0" name="Text Box 38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1" name="Text Box 38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2" name="Text Box 38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3" name="Text Box 38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4" name="Text Box 38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5" name="Text Box 38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6" name="Text Box 38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7" name="Text Box 38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8" name="Text Box 38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29" name="Text Box 38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0" name="Text Box 38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1" name="Text Box 38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2" name="Text Box 38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3" name="Text Box 38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4" name="Text Box 38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5" name="Text Box 38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6" name="Text Box 38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7" name="Text Box 38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8" name="Text Box 38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39" name="Text Box 39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0" name="Text Box 39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1" name="Text Box 39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2" name="Text Box 39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3" name="Text Box 39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4" name="Text Box 39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5" name="Text Box 39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6" name="Text Box 39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7" name="Text Box 39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8" name="Text Box 39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49" name="Text Box 39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0" name="Text Box 39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1" name="Text Box 39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2" name="Text Box 39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3" name="Text Box 39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4" name="Text Box 39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5" name="Text Box 39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6" name="Text Box 39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7" name="Text Box 39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8" name="Text Box 39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59" name="Text Box 39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0" name="Text Box 39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1" name="Text Box 39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2" name="Text Box 39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3" name="Text Box 39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4" name="Text Box 39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5" name="Text Box 39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6" name="Text Box 39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7" name="Text Box 39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8" name="Text Box 39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69" name="Text Box 39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0" name="Text Box 39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1" name="Text Box 39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2" name="Text Box 39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3" name="Text Box 39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4" name="Text Box 39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5" name="Text Box 39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6" name="Text Box 39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7" name="Text Box 39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8" name="Text Box 39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79" name="Text Box 39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0" name="Text Box 39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1" name="Text Box 39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2" name="Text Box 39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3" name="Text Box 39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4" name="Text Box 39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5" name="Text Box 39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6" name="Text Box 39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7" name="Text Box 39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8" name="Text Box 39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89" name="Text Box 39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0" name="Text Box 39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1" name="Text Box 39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2" name="Text Box 39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3" name="Text Box 39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4" name="Text Box 39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5" name="Text Box 39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6" name="Text Box 39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7" name="Text Box 39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8" name="Text Box 39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299" name="Text Box 39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0" name="Text Box 39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1" name="Text Box 39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2" name="Text Box 39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3" name="Text Box 39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4" name="Text Box 39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5" name="Text Box 39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6" name="Text Box 39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7" name="Text Box 39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8" name="Text Box 39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09" name="Text Box 39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0" name="Text Box 39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1" name="Text Box 39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2" name="Text Box 39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3" name="Text Box 39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4" name="Text Box 39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5" name="Text Box 39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6" name="Text Box 39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7" name="Text Box 39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8" name="Text Box 39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19" name="Text Box 39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0" name="Text Box 39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1" name="Text Box 39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2" name="Text Box 39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3" name="Text Box 39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4" name="Text Box 39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5" name="Text Box 39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6" name="Text Box 39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7" name="Text Box 39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8" name="Text Box 39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29" name="Text Box 39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0" name="Text Box 39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1" name="Text Box 39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2" name="Text Box 39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3" name="Text Box 39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4" name="Text Box 39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5" name="Text Box 39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6" name="Text Box 39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7" name="Text Box 39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8" name="Text Box 39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39" name="Text Box 40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0" name="Text Box 40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1" name="Text Box 40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2" name="Text Box 40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3" name="Text Box 40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4" name="Text Box 40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5" name="Text Box 40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6" name="Text Box 40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7" name="Text Box 40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8" name="Text Box 40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49" name="Text Box 40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0" name="Text Box 40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1" name="Text Box 40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2" name="Text Box 40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3" name="Text Box 40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4" name="Text Box 40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5" name="Text Box 40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6" name="Text Box 40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7" name="Text Box 40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8" name="Text Box 40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59" name="Text Box 40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0" name="Text Box 40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1" name="Text Box 40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2" name="Text Box 40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3" name="Text Box 40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4" name="Text Box 40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5" name="Text Box 40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6" name="Text Box 40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7" name="Text Box 40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8" name="Text Box 40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69" name="Text Box 40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0" name="Text Box 40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1" name="Text Box 40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2" name="Text Box 40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3" name="Text Box 40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4" name="Text Box 40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5" name="Text Box 40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6" name="Text Box 40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7" name="Text Box 40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8" name="Text Box 40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79" name="Text Box 40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0" name="Text Box 40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1" name="Text Box 40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2" name="Text Box 40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3" name="Text Box 40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4" name="Text Box 40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5" name="Text Box 40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6" name="Text Box 40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7" name="Text Box 40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8" name="Text Box 40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89" name="Text Box 40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0" name="Text Box 40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1" name="Text Box 40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2" name="Text Box 40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3" name="Text Box 40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4" name="Text Box 40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5" name="Text Box 40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6" name="Text Box 40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7" name="Text Box 40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8" name="Text Box 40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399" name="Text Box 40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0" name="Text Box 40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1" name="Text Box 40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2" name="Text Box 40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3" name="Text Box 40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4" name="Text Box 40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5" name="Text Box 40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6" name="Text Box 40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7" name="Text Box 40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8" name="Text Box 40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09" name="Text Box 40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0" name="Text Box 40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1" name="Text Box 40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2" name="Text Box 40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3" name="Text Box 40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4" name="Text Box 40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5" name="Text Box 40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6" name="Text Box 40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7" name="Text Box 40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8" name="Text Box 40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19" name="Text Box 40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0" name="Text Box 40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1" name="Text Box 40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2" name="Text Box 40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3" name="Text Box 40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4" name="Text Box 40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5" name="Text Box 40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6" name="Text Box 40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7" name="Text Box 40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8" name="Text Box 40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29" name="Text Box 40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0" name="Text Box 40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1" name="Text Box 40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2" name="Text Box 40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3" name="Text Box 40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4" name="Text Box 40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5" name="Text Box 40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6" name="Text Box 40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7" name="Text Box 40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8" name="Text Box 40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39" name="Text Box 41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0" name="Text Box 41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1" name="Text Box 41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2" name="Text Box 41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3" name="Text Box 41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4" name="Text Box 41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5" name="Text Box 41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6" name="Text Box 41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7" name="Text Box 41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8" name="Text Box 41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49" name="Text Box 41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0" name="Text Box 41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1" name="Text Box 41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2" name="Text Box 41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3" name="Text Box 41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4" name="Text Box 41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5" name="Text Box 41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6" name="Text Box 41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7" name="Text Box 41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8" name="Text Box 41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59" name="Text Box 41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0" name="Text Box 41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1" name="Text Box 41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2" name="Text Box 41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3" name="Text Box 41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4" name="Text Box 41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5" name="Text Box 41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6" name="Text Box 41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7" name="Text Box 41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8" name="Text Box 41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69" name="Text Box 41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0" name="Text Box 41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1" name="Text Box 41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2" name="Text Box 41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3" name="Text Box 41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4" name="Text Box 41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5" name="Text Box 41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6" name="Text Box 41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7" name="Text Box 41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8" name="Text Box 41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79" name="Text Box 41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0" name="Text Box 41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1" name="Text Box 41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2" name="Text Box 41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3" name="Text Box 41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4" name="Text Box 41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5" name="Text Box 41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6" name="Text Box 41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7" name="Text Box 41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8" name="Text Box 41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89" name="Text Box 41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0" name="Text Box 41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1" name="Text Box 41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2" name="Text Box 41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3" name="Text Box 41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4" name="Text Box 41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5" name="Text Box 41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6" name="Text Box 41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7" name="Text Box 41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8" name="Text Box 41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499" name="Text Box 41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0" name="Text Box 41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1" name="Text Box 41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2" name="Text Box 41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3" name="Text Box 41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4" name="Text Box 41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5" name="Text Box 41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6" name="Text Box 41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7" name="Text Box 41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8" name="Text Box 41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09" name="Text Box 41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0" name="Text Box 41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1" name="Text Box 41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2" name="Text Box 41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3" name="Text Box 41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4" name="Text Box 41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5" name="Text Box 41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6" name="Text Box 41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7" name="Text Box 41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8" name="Text Box 41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19" name="Text Box 41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0" name="Text Box 41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1" name="Text Box 41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2" name="Text Box 41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3" name="Text Box 41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4" name="Text Box 41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5" name="Text Box 41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6" name="Text Box 41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7" name="Text Box 41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8" name="Text Box 41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29" name="Text Box 41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0" name="Text Box 41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1" name="Text Box 41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2" name="Text Box 41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3" name="Text Box 41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4" name="Text Box 41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5" name="Text Box 41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6" name="Text Box 41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7" name="Text Box 41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8" name="Text Box 41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39" name="Text Box 42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0" name="Text Box 42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1" name="Text Box 42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2" name="Text Box 42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3" name="Text Box 42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4" name="Text Box 42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5" name="Text Box 42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6" name="Text Box 42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7" name="Text Box 42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8" name="Text Box 42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49" name="Text Box 42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0" name="Text Box 42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1" name="Text Box 42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2" name="Text Box 42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3" name="Text Box 42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4" name="Text Box 42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5" name="Text Box 42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6" name="Text Box 42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7" name="Text Box 42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8" name="Text Box 42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59" name="Text Box 42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0" name="Text Box 42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1" name="Text Box 42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2" name="Text Box 42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3" name="Text Box 42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4" name="Text Box 42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5" name="Text Box 42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6" name="Text Box 42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7" name="Text Box 42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8" name="Text Box 42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69" name="Text Box 42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0" name="Text Box 42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1" name="Text Box 42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2" name="Text Box 42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3" name="Text Box 42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4" name="Text Box 42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5" name="Text Box 42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6" name="Text Box 42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7" name="Text Box 42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8" name="Text Box 42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79" name="Text Box 42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0" name="Text Box 42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1" name="Text Box 42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2" name="Text Box 42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3" name="Text Box 42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4" name="Text Box 42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5" name="Text Box 42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6" name="Text Box 42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7" name="Text Box 42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8" name="Text Box 42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89" name="Text Box 42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0" name="Text Box 42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1" name="Text Box 42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2" name="Text Box 42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3" name="Text Box 42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4" name="Text Box 42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5" name="Text Box 42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6" name="Text Box 42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7" name="Text Box 42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8" name="Text Box 42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599" name="Text Box 42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0" name="Text Box 42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1" name="Text Box 42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2" name="Text Box 42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3" name="Text Box 42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4" name="Text Box 42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5" name="Text Box 42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6" name="Text Box 42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7" name="Text Box 42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8" name="Text Box 42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09" name="Text Box 42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0" name="Text Box 42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1" name="Text Box 42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2" name="Text Box 42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3" name="Text Box 42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4" name="Text Box 42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5" name="Text Box 42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6" name="Text Box 42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7" name="Text Box 42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8" name="Text Box 42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19" name="Text Box 42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0" name="Text Box 42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1" name="Text Box 42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2" name="Text Box 42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3" name="Text Box 42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4" name="Text Box 42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5" name="Text Box 42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6" name="Text Box 42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7" name="Text Box 42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8" name="Text Box 42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29" name="Text Box 42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0" name="Text Box 42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1" name="Text Box 42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2" name="Text Box 42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3" name="Text Box 42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4" name="Text Box 42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5" name="Text Box 42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6" name="Text Box 42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7" name="Text Box 42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8" name="Text Box 42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39" name="Text Box 43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0" name="Text Box 43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1" name="Text Box 43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2" name="Text Box 43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3" name="Text Box 43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4" name="Text Box 43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5" name="Text Box 43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6" name="Text Box 43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7" name="Text Box 43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8" name="Text Box 43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49" name="Text Box 43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0" name="Text Box 43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1" name="Text Box 43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2" name="Text Box 43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3" name="Text Box 43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4" name="Text Box 43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5" name="Text Box 43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6" name="Text Box 43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7" name="Text Box 43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8" name="Text Box 43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59" name="Text Box 43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0" name="Text Box 43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1" name="Text Box 43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2" name="Text Box 43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3" name="Text Box 43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4" name="Text Box 43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5" name="Text Box 43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6" name="Text Box 43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7" name="Text Box 43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8" name="Text Box 43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69" name="Text Box 43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0" name="Text Box 43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1" name="Text Box 43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2" name="Text Box 43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3" name="Text Box 43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4" name="Text Box 43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5" name="Text Box 43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6" name="Text Box 43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7" name="Text Box 43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8" name="Text Box 43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79" name="Text Box 43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0" name="Text Box 43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1" name="Text Box 43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2" name="Text Box 43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3" name="Text Box 43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4" name="Text Box 43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5" name="Text Box 43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6" name="Text Box 43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7" name="Text Box 43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8" name="Text Box 43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89" name="Text Box 43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0" name="Text Box 43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1" name="Text Box 43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2" name="Text Box 43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3" name="Text Box 43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4" name="Text Box 43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5" name="Text Box 43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6" name="Text Box 43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7" name="Text Box 43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8" name="Text Box 43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699" name="Text Box 43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0" name="Text Box 43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1" name="Text Box 43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2" name="Text Box 43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3" name="Text Box 43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4" name="Text Box 43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5" name="Text Box 43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6" name="Text Box 43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7" name="Text Box 43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8" name="Text Box 43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09" name="Text Box 43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0" name="Text Box 43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1" name="Text Box 43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2" name="Text Box 43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3" name="Text Box 43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4" name="Text Box 43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5" name="Text Box 43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6" name="Text Box 43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7" name="Text Box 43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8" name="Text Box 43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19" name="Text Box 43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0" name="Text Box 43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1" name="Text Box 43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2" name="Text Box 43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3" name="Text Box 43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4" name="Text Box 43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5" name="Text Box 43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6" name="Text Box 43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7" name="Text Box 43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8" name="Text Box 43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29" name="Text Box 43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0" name="Text Box 43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1" name="Text Box 43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2" name="Text Box 43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3" name="Text Box 43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4" name="Text Box 43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5" name="Text Box 43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6" name="Text Box 43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7" name="Text Box 43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8" name="Text Box 43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39" name="Text Box 44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0" name="Text Box 44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1" name="Text Box 44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2" name="Text Box 44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3" name="Text Box 44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4" name="Text Box 44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5" name="Text Box 44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6" name="Text Box 44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7" name="Text Box 44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8" name="Text Box 44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49" name="Text Box 44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0" name="Text Box 44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1" name="Text Box 44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2" name="Text Box 44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3" name="Text Box 44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4" name="Text Box 44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5" name="Text Box 44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6" name="Text Box 44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7" name="Text Box 44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8" name="Text Box 44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59" name="Text Box 44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0" name="Text Box 44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1" name="Text Box 44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2" name="Text Box 44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3" name="Text Box 44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4" name="Text Box 44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5" name="Text Box 44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6" name="Text Box 44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7" name="Text Box 44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8" name="Text Box 44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69" name="Text Box 44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0" name="Text Box 44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1" name="Text Box 44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2" name="Text Box 44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3" name="Text Box 44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4" name="Text Box 44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5" name="Text Box 44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6" name="Text Box 44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7" name="Text Box 44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8" name="Text Box 44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79" name="Text Box 44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0" name="Text Box 44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1" name="Text Box 44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2" name="Text Box 44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3" name="Text Box 44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4" name="Text Box 44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5" name="Text Box 44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6" name="Text Box 44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7" name="Text Box 44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8" name="Text Box 44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89" name="Text Box 44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0" name="Text Box 44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1" name="Text Box 44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2" name="Text Box 44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3" name="Text Box 44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4" name="Text Box 44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5" name="Text Box 44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6" name="Text Box 44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7" name="Text Box 44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8" name="Text Box 44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799" name="Text Box 44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0" name="Text Box 44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1" name="Text Box 44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2" name="Text Box 44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3" name="Text Box 44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4" name="Text Box 44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5" name="Text Box 44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6" name="Text Box 44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7" name="Text Box 44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8" name="Text Box 44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09" name="Text Box 44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0" name="Text Box 44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1" name="Text Box 44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2" name="Text Box 44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3" name="Text Box 44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4" name="Text Box 44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5" name="Text Box 44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6" name="Text Box 44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7" name="Text Box 44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8" name="Text Box 44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19" name="Text Box 44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0" name="Text Box 44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1" name="Text Box 44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2" name="Text Box 44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3" name="Text Box 44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4" name="Text Box 44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5" name="Text Box 44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6" name="Text Box 44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7" name="Text Box 44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8" name="Text Box 44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29" name="Text Box 44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0" name="Text Box 44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1" name="Text Box 44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2" name="Text Box 44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3" name="Text Box 44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4" name="Text Box 44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5" name="Text Box 44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6" name="Text Box 44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7" name="Text Box 44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8" name="Text Box 44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39" name="Text Box 45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0" name="Text Box 45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1" name="Text Box 45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2" name="Text Box 45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3" name="Text Box 45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4" name="Text Box 45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5" name="Text Box 45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6" name="Text Box 45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7" name="Text Box 45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8" name="Text Box 45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49" name="Text Box 45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0" name="Text Box 45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1" name="Text Box 45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2" name="Text Box 45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3" name="Text Box 45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4" name="Text Box 45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5" name="Text Box 45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6" name="Text Box 45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7" name="Text Box 45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8" name="Text Box 45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59" name="Text Box 45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0" name="Text Box 45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1" name="Text Box 45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2" name="Text Box 45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3" name="Text Box 45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4" name="Text Box 45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5" name="Text Box 45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6" name="Text Box 45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7" name="Text Box 45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8" name="Text Box 45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69" name="Text Box 45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0" name="Text Box 45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1" name="Text Box 45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2" name="Text Box 45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3" name="Text Box 45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4" name="Text Box 45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5" name="Text Box 45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6" name="Text Box 45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7" name="Text Box 45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8" name="Text Box 45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79" name="Text Box 45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0" name="Text Box 45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1" name="Text Box 45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2" name="Text Box 45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3" name="Text Box 45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4" name="Text Box 45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5" name="Text Box 45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6" name="Text Box 45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7" name="Text Box 45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8" name="Text Box 45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89" name="Text Box 45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0" name="Text Box 45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1" name="Text Box 45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2" name="Text Box 45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3" name="Text Box 45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4" name="Text Box 45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5" name="Text Box 45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6" name="Text Box 45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7" name="Text Box 45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8" name="Text Box 45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899" name="Text Box 45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0" name="Text Box 45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1" name="Text Box 45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2" name="Text Box 45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3" name="Text Box 45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4" name="Text Box 45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5" name="Text Box 45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6" name="Text Box 45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7" name="Text Box 45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8" name="Text Box 45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09" name="Text Box 45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0" name="Text Box 45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1" name="Text Box 45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2" name="Text Box 45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3" name="Text Box 45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4" name="Text Box 45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5" name="Text Box 45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6" name="Text Box 45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7" name="Text Box 45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8" name="Text Box 45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19" name="Text Box 45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0" name="Text Box 45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1" name="Text Box 45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2" name="Text Box 45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3" name="Text Box 45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4" name="Text Box 45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5" name="Text Box 45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6" name="Text Box 45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7" name="Text Box 45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8" name="Text Box 45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29" name="Text Box 45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0" name="Text Box 45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1" name="Text Box 45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2" name="Text Box 45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3" name="Text Box 45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4" name="Text Box 45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5" name="Text Box 45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6" name="Text Box 45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7" name="Text Box 45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8" name="Text Box 45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39" name="Text Box 46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0" name="Text Box 46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1" name="Text Box 46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2" name="Text Box 46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3" name="Text Box 46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4" name="Text Box 46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5" name="Text Box 46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6" name="Text Box 46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7" name="Text Box 46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8" name="Text Box 46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49" name="Text Box 46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0" name="Text Box 46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1" name="Text Box 46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2" name="Text Box 46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3" name="Text Box 46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4" name="Text Box 46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5" name="Text Box 46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6" name="Text Box 46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7" name="Text Box 46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8" name="Text Box 46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59" name="Text Box 46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0" name="Text Box 46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1" name="Text Box 46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2" name="Text Box 46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3" name="Text Box 46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4" name="Text Box 46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5" name="Text Box 46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6" name="Text Box 46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7" name="Text Box 46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8" name="Text Box 46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69" name="Text Box 46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0" name="Text Box 46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1" name="Text Box 46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2" name="Text Box 46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3" name="Text Box 46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4" name="Text Box 46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5" name="Text Box 46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6" name="Text Box 46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7" name="Text Box 46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8" name="Text Box 46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79" name="Text Box 46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0" name="Text Box 46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1" name="Text Box 46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2" name="Text Box 46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3" name="Text Box 46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4" name="Text Box 46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5" name="Text Box 46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6" name="Text Box 46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7" name="Text Box 46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8" name="Text Box 46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89" name="Text Box 46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0" name="Text Box 46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1" name="Text Box 46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2" name="Text Box 46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3" name="Text Box 46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4" name="Text Box 46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5" name="Text Box 46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6" name="Text Box 46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7" name="Text Box 46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8" name="Text Box 46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7999" name="Text Box 46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0" name="Text Box 46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1" name="Text Box 46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2" name="Text Box 46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3" name="Text Box 46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4" name="Text Box 46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5" name="Text Box 46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6" name="Text Box 46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7" name="Text Box 46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8" name="Text Box 46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09" name="Text Box 46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0" name="Text Box 46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1" name="Text Box 46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2" name="Text Box 46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3" name="Text Box 46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4" name="Text Box 46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5" name="Text Box 46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6" name="Text Box 46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7" name="Text Box 46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8" name="Text Box 46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19" name="Text Box 46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0" name="Text Box 46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1" name="Text Box 46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2" name="Text Box 46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3" name="Text Box 46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4" name="Text Box 46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5" name="Text Box 46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6" name="Text Box 46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7" name="Text Box 46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8" name="Text Box 46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29" name="Text Box 46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0" name="Text Box 46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1" name="Text Box 46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2" name="Text Box 46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3" name="Text Box 46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4" name="Text Box 46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5" name="Text Box 46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6" name="Text Box 46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7" name="Text Box 46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8" name="Text Box 46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39" name="Text Box 47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0" name="Text Box 47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1" name="Text Box 47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2" name="Text Box 47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3" name="Text Box 47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4" name="Text Box 47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5" name="Text Box 47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6" name="Text Box 47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7" name="Text Box 47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8" name="Text Box 47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49" name="Text Box 47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0" name="Text Box 47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1" name="Text Box 47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2" name="Text Box 47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3" name="Text Box 47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4" name="Text Box 47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5" name="Text Box 47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6" name="Text Box 47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7" name="Text Box 47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8" name="Text Box 47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59" name="Text Box 47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0" name="Text Box 47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1" name="Text Box 47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2" name="Text Box 47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3" name="Text Box 47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4" name="Text Box 47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5" name="Text Box 47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6" name="Text Box 47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7" name="Text Box 47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8" name="Text Box 47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69" name="Text Box 47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0" name="Text Box 47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1" name="Text Box 47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2" name="Text Box 47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3" name="Text Box 47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4" name="Text Box 47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5" name="Text Box 47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6" name="Text Box 47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7" name="Text Box 47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8" name="Text Box 47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79" name="Text Box 47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0" name="Text Box 47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1" name="Text Box 47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2" name="Text Box 47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3" name="Text Box 47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4" name="Text Box 47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5" name="Text Box 47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6" name="Text Box 47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7" name="Text Box 47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8" name="Text Box 47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89" name="Text Box 47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0" name="Text Box 47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1" name="Text Box 47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2" name="Text Box 47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3" name="Text Box 47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4" name="Text Box 47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5" name="Text Box 47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6" name="Text Box 47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7" name="Text Box 47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8" name="Text Box 47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099" name="Text Box 47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0" name="Text Box 47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1" name="Text Box 47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2" name="Text Box 47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3" name="Text Box 47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4" name="Text Box 47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5" name="Text Box 47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6" name="Text Box 47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7" name="Text Box 47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8" name="Text Box 47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09" name="Text Box 47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0" name="Text Box 47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1" name="Text Box 47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2" name="Text Box 47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3" name="Text Box 47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4" name="Text Box 47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5" name="Text Box 47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6" name="Text Box 47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7" name="Text Box 47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8" name="Text Box 47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19" name="Text Box 47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0" name="Text Box 47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1" name="Text Box 47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2" name="Text Box 47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3" name="Text Box 47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4" name="Text Box 47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5" name="Text Box 47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6" name="Text Box 47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7" name="Text Box 47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8" name="Text Box 47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29" name="Text Box 47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0" name="Text Box 47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1" name="Text Box 47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2" name="Text Box 47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3" name="Text Box 47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4" name="Text Box 47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5" name="Text Box 47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6" name="Text Box 47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7" name="Text Box 47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8" name="Text Box 47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39" name="Text Box 48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0" name="Text Box 48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1" name="Text Box 48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2" name="Text Box 48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3" name="Text Box 48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4" name="Text Box 48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5" name="Text Box 48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6" name="Text Box 48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7" name="Text Box 48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8" name="Text Box 48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49" name="Text Box 48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0" name="Text Box 48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1" name="Text Box 48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2" name="Text Box 48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3" name="Text Box 48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4" name="Text Box 48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5" name="Text Box 48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6" name="Text Box 48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7" name="Text Box 48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8" name="Text Box 48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59" name="Text Box 48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0" name="Text Box 48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1" name="Text Box 48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2" name="Text Box 48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3" name="Text Box 48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4" name="Text Box 48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5" name="Text Box 48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6" name="Text Box 48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7" name="Text Box 48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8" name="Text Box 48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69" name="Text Box 48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0" name="Text Box 48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1" name="Text Box 48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2" name="Text Box 48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3" name="Text Box 48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4" name="Text Box 48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5" name="Text Box 48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6" name="Text Box 48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7" name="Text Box 48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8" name="Text Box 48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79" name="Text Box 48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0" name="Text Box 48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1" name="Text Box 48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2" name="Text Box 48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3" name="Text Box 48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4" name="Text Box 48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5" name="Text Box 48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6" name="Text Box 48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7" name="Text Box 48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8" name="Text Box 48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89" name="Text Box 48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0" name="Text Box 48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1" name="Text Box 48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2" name="Text Box 48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3" name="Text Box 48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4" name="Text Box 48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5" name="Text Box 48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6" name="Text Box 48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7" name="Text Box 48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8" name="Text Box 48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199" name="Text Box 48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0" name="Text Box 48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1" name="Text Box 48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2" name="Text Box 48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3" name="Text Box 48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4" name="Text Box 48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5" name="Text Box 48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6" name="Text Box 48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7" name="Text Box 48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8" name="Text Box 48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09" name="Text Box 48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0" name="Text Box 48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1" name="Text Box 48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2" name="Text Box 48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3" name="Text Box 48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4" name="Text Box 48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5" name="Text Box 48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6" name="Text Box 48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7" name="Text Box 48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8" name="Text Box 48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19" name="Text Box 48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0" name="Text Box 48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1" name="Text Box 48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2" name="Text Box 48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3" name="Text Box 48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4" name="Text Box 48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5" name="Text Box 48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6" name="Text Box 48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7" name="Text Box 48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8" name="Text Box 48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29" name="Text Box 48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0" name="Text Box 48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1" name="Text Box 48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2" name="Text Box 48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3" name="Text Box 48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4" name="Text Box 48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5" name="Text Box 48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6" name="Text Box 48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7" name="Text Box 48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8" name="Text Box 48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39" name="Text Box 49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0" name="Text Box 49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1" name="Text Box 49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2" name="Text Box 49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3" name="Text Box 49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4" name="Text Box 49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5" name="Text Box 49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6" name="Text Box 49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7" name="Text Box 49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8" name="Text Box 49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49" name="Text Box 49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0" name="Text Box 49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1" name="Text Box 49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2" name="Text Box 49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3" name="Text Box 49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4" name="Text Box 49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5" name="Text Box 49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6" name="Text Box 49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7" name="Text Box 49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8" name="Text Box 49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59" name="Text Box 49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0" name="Text Box 49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1" name="Text Box 49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2" name="Text Box 49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3" name="Text Box 49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4" name="Text Box 49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5" name="Text Box 49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6" name="Text Box 49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7" name="Text Box 49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8" name="Text Box 49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69" name="Text Box 49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0" name="Text Box 49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1" name="Text Box 49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2" name="Text Box 49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3" name="Text Box 49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4" name="Text Box 49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5" name="Text Box 49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6" name="Text Box 49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7" name="Text Box 49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8" name="Text Box 49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79" name="Text Box 49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0" name="Text Box 49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1" name="Text Box 49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2" name="Text Box 49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3" name="Text Box 49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4" name="Text Box 49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5" name="Text Box 49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6" name="Text Box 49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7" name="Text Box 49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8" name="Text Box 49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89" name="Text Box 49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0" name="Text Box 49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1" name="Text Box 49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2" name="Text Box 49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3" name="Text Box 49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4" name="Text Box 49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5" name="Text Box 49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6" name="Text Box 49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7" name="Text Box 49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8" name="Text Box 49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299" name="Text Box 49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0" name="Text Box 49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1" name="Text Box 49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2" name="Text Box 49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3" name="Text Box 49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4" name="Text Box 49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5" name="Text Box 49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6" name="Text Box 49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7" name="Text Box 49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8" name="Text Box 49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09" name="Text Box 49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0" name="Text Box 49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1" name="Text Box 49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2" name="Text Box 49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3" name="Text Box 49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4" name="Text Box 49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5" name="Text Box 49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6" name="Text Box 49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7" name="Text Box 49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8" name="Text Box 49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19" name="Text Box 49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0" name="Text Box 49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1" name="Text Box 49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2" name="Text Box 49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3" name="Text Box 49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4" name="Text Box 49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5" name="Text Box 49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6" name="Text Box 49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7" name="Text Box 49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8" name="Text Box 49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29" name="Text Box 49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0" name="Text Box 49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1" name="Text Box 49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2" name="Text Box 49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3" name="Text Box 49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4" name="Text Box 49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5" name="Text Box 49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6" name="Text Box 49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7" name="Text Box 49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8" name="Text Box 49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39" name="Text Box 50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0" name="Text Box 50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1" name="Text Box 50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2" name="Text Box 50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3" name="Text Box 50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4" name="Text Box 50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5" name="Text Box 50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6" name="Text Box 50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7" name="Text Box 50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8" name="Text Box 50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49" name="Text Box 50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0" name="Text Box 50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1" name="Text Box 50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2" name="Text Box 50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3" name="Text Box 50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4" name="Text Box 50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5" name="Text Box 50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6" name="Text Box 50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7" name="Text Box 50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8" name="Text Box 50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59" name="Text Box 50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0" name="Text Box 50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1" name="Text Box 50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2" name="Text Box 50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3" name="Text Box 50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4" name="Text Box 50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5" name="Text Box 50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6" name="Text Box 50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7" name="Text Box 50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8" name="Text Box 50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69" name="Text Box 50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0" name="Text Box 50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1" name="Text Box 50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2" name="Text Box 50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3" name="Text Box 50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4" name="Text Box 50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5" name="Text Box 50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6" name="Text Box 50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7" name="Text Box 50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8" name="Text Box 50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79" name="Text Box 50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0" name="Text Box 50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1" name="Text Box 50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2" name="Text Box 50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3" name="Text Box 50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4" name="Text Box 50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5" name="Text Box 50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6" name="Text Box 50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7" name="Text Box 50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8" name="Text Box 50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89" name="Text Box 50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0" name="Text Box 50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1" name="Text Box 50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2" name="Text Box 50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3" name="Text Box 50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4" name="Text Box 50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5" name="Text Box 50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6" name="Text Box 50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7" name="Text Box 50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8" name="Text Box 50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399" name="Text Box 50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0" name="Text Box 50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1" name="Text Box 50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2" name="Text Box 50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3" name="Text Box 50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4" name="Text Box 50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5" name="Text Box 50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6" name="Text Box 50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7" name="Text Box 50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8" name="Text Box 50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09" name="Text Box 50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0" name="Text Box 50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1" name="Text Box 50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2" name="Text Box 50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3" name="Text Box 50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4" name="Text Box 50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5" name="Text Box 50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6" name="Text Box 50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7" name="Text Box 50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8" name="Text Box 50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19" name="Text Box 50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0" name="Text Box 50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1" name="Text Box 50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2" name="Text Box 50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3" name="Text Box 50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4" name="Text Box 50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5" name="Text Box 50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6" name="Text Box 50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7" name="Text Box 50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8" name="Text Box 50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29" name="Text Box 50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0" name="Text Box 50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1" name="Text Box 50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2" name="Text Box 50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3" name="Text Box 50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4" name="Text Box 50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5" name="Text Box 50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6" name="Text Box 50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7" name="Text Box 50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8" name="Text Box 50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39" name="Text Box 51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0" name="Text Box 51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1" name="Text Box 51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2" name="Text Box 51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3" name="Text Box 51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4" name="Text Box 51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5" name="Text Box 51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6" name="Text Box 51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7" name="Text Box 51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8" name="Text Box 51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49" name="Text Box 51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0" name="Text Box 51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1" name="Text Box 51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2" name="Text Box 51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3" name="Text Box 51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4" name="Text Box 51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5" name="Text Box 51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6" name="Text Box 51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7" name="Text Box 51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8" name="Text Box 51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59" name="Text Box 51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0" name="Text Box 51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1" name="Text Box 51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2" name="Text Box 51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3" name="Text Box 51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4" name="Text Box 51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5" name="Text Box 51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6" name="Text Box 51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7" name="Text Box 51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8" name="Text Box 51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69" name="Text Box 51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0" name="Text Box 51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1" name="Text Box 51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2" name="Text Box 51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3" name="Text Box 51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4" name="Text Box 51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5" name="Text Box 51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6" name="Text Box 51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7" name="Text Box 51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8" name="Text Box 51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79" name="Text Box 51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0" name="Text Box 51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1" name="Text Box 51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2" name="Text Box 51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3" name="Text Box 51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4" name="Text Box 51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5" name="Text Box 51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6" name="Text Box 51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7" name="Text Box 51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8" name="Text Box 51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89" name="Text Box 51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0" name="Text Box 51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1" name="Text Box 51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2" name="Text Box 51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3" name="Text Box 51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4" name="Text Box 51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5" name="Text Box 51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6" name="Text Box 51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7" name="Text Box 51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8" name="Text Box 51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499" name="Text Box 51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0" name="Text Box 51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1" name="Text Box 51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2" name="Text Box 51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3" name="Text Box 51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4" name="Text Box 51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5" name="Text Box 51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6" name="Text Box 51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7" name="Text Box 51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8" name="Text Box 51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09" name="Text Box 51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0" name="Text Box 51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1" name="Text Box 51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2" name="Text Box 51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3" name="Text Box 51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4" name="Text Box 51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5" name="Text Box 51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6" name="Text Box 51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7" name="Text Box 51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8" name="Text Box 51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19" name="Text Box 51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0" name="Text Box 51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1" name="Text Box 51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2" name="Text Box 51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3" name="Text Box 51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4" name="Text Box 51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5" name="Text Box 51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6" name="Text Box 51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7" name="Text Box 51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8" name="Text Box 51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29" name="Text Box 51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0" name="Text Box 51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1" name="Text Box 51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2" name="Text Box 51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3" name="Text Box 51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4" name="Text Box 51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5" name="Text Box 51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6" name="Text Box 51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7" name="Text Box 51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8" name="Text Box 51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39" name="Text Box 52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0" name="Text Box 52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1" name="Text Box 52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2" name="Text Box 52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3" name="Text Box 52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4" name="Text Box 52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5" name="Text Box 52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6" name="Text Box 52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7" name="Text Box 52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8" name="Text Box 52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49" name="Text Box 52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0" name="Text Box 52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1" name="Text Box 52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2" name="Text Box 52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3" name="Text Box 52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4" name="Text Box 52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5" name="Text Box 52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6" name="Text Box 52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7" name="Text Box 52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8" name="Text Box 52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59" name="Text Box 52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0" name="Text Box 52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1" name="Text Box 52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2" name="Text Box 52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3" name="Text Box 52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4" name="Text Box 52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5" name="Text Box 52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6" name="Text Box 52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7" name="Text Box 52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8" name="Text Box 52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69" name="Text Box 523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0" name="Text Box 523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1" name="Text Box 523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2" name="Text Box 523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3" name="Text Box 523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4" name="Text Box 523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5" name="Text Box 523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6" name="Text Box 523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7" name="Text Box 523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8" name="Text Box 523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79" name="Text Box 524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0" name="Text Box 524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1" name="Text Box 524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2" name="Text Box 524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3" name="Text Box 524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4" name="Text Box 524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5" name="Text Box 524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6" name="Text Box 524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7" name="Text Box 524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8" name="Text Box 524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89" name="Text Box 525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0" name="Text Box 525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1" name="Text Box 525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2" name="Text Box 525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3" name="Text Box 525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4" name="Text Box 525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5" name="Text Box 525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6" name="Text Box 525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7" name="Text Box 525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8" name="Text Box 525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599" name="Text Box 526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0" name="Text Box 526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1" name="Text Box 526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2" name="Text Box 526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3" name="Text Box 526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4" name="Text Box 526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5" name="Text Box 526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6" name="Text Box 526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7" name="Text Box 526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8" name="Text Box 526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09" name="Text Box 527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0" name="Text Box 527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1" name="Text Box 527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2" name="Text Box 527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3" name="Text Box 527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4" name="Text Box 527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5" name="Text Box 527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6" name="Text Box 527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7" name="Text Box 527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8" name="Text Box 527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19" name="Text Box 528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0" name="Text Box 528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1" name="Text Box 528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2" name="Text Box 528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3" name="Text Box 528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4" name="Text Box 528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5" name="Text Box 528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6" name="Text Box 528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7" name="Text Box 528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8" name="Text Box 528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29" name="Text Box 529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0" name="Text Box 529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1" name="Text Box 529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2" name="Text Box 529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3" name="Text Box 529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4" name="Text Box 529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5" name="Text Box 529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6" name="Text Box 529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7" name="Text Box 529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8" name="Text Box 529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39" name="Text Box 530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0" name="Text Box 530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1" name="Text Box 530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2" name="Text Box 530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3" name="Text Box 530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4" name="Text Box 530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5" name="Text Box 530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6" name="Text Box 530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7" name="Text Box 530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8" name="Text Box 530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49" name="Text Box 531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0" name="Text Box 531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1" name="Text Box 531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2" name="Text Box 531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3" name="Text Box 531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4" name="Text Box 531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5" name="Text Box 531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6" name="Text Box 531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7" name="Text Box 531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8" name="Text Box 531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59" name="Text Box 5320"/>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0" name="Text Box 5321"/>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1" name="Text Box 5322"/>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2" name="Text Box 5323"/>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3" name="Text Box 5324"/>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4" name="Text Box 5325"/>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5" name="Text Box 5326"/>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6" name="Text Box 5327"/>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7" name="Text Box 5328"/>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459</xdr:row>
      <xdr:rowOff>0</xdr:rowOff>
    </xdr:from>
    <xdr:ext cx="85725" cy="205407"/>
    <xdr:sp macro="" textlink="">
      <xdr:nvSpPr>
        <xdr:cNvPr id="8668" name="Text Box 5329"/>
        <xdr:cNvSpPr txBox="1">
          <a:spLocks noChangeArrowheads="1"/>
        </xdr:cNvSpPr>
      </xdr:nvSpPr>
      <xdr:spPr bwMode="auto">
        <a:xfrm>
          <a:off x="4686300" y="87439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484</xdr:row>
      <xdr:rowOff>0</xdr:rowOff>
    </xdr:from>
    <xdr:to>
      <xdr:col>4</xdr:col>
      <xdr:colOff>85725</xdr:colOff>
      <xdr:row>485</xdr:row>
      <xdr:rowOff>19051</xdr:rowOff>
    </xdr:to>
    <xdr:sp macro="" textlink="">
      <xdr:nvSpPr>
        <xdr:cNvPr id="8669" name="Text Box 25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0" name="Text Box 25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1" name="Text Box 25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2" name="Text Box 25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3" name="Text Box 25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4" name="Text Box 25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5" name="Text Box 25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6" name="Text Box 25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7" name="Text Box 25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8" name="Text Box 25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79" name="Text Box 25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0" name="Text Box 25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1" name="Text Box 25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2" name="Text Box 25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3" name="Text Box 26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4" name="Text Box 26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5" name="Text Box 26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6" name="Text Box 26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7" name="Text Box 26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8" name="Text Box 26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89" name="Text Box 26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0" name="Text Box 26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1" name="Text Box 26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2" name="Text Box 26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3" name="Text Box 26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4" name="Text Box 26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5" name="Text Box 26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6" name="Text Box 26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7" name="Text Box 26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8" name="Text Box 26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699" name="Text Box 26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0" name="Text Box 26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1" name="Text Box 26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2" name="Text Box 26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3" name="Text Box 26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4" name="Text Box 26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5" name="Text Box 26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6" name="Text Box 26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7" name="Text Box 26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8" name="Text Box 26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09" name="Text Box 26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0" name="Text Box 26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1" name="Text Box 26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2" name="Text Box 26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3" name="Text Box 26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4" name="Text Box 26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5" name="Text Box 26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6" name="Text Box 26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7" name="Text Box 26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8" name="Text Box 26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19" name="Text Box 26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0" name="Text Box 26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1" name="Text Box 26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2" name="Text Box 26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3" name="Text Box 26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4" name="Text Box 26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5" name="Text Box 26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6" name="Text Box 26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7" name="Text Box 26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8" name="Text Box 26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29" name="Text Box 26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0" name="Text Box 26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1" name="Text Box 26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2" name="Text Box 26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3" name="Text Box 26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4" name="Text Box 26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5" name="Text Box 26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6" name="Text Box 26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7" name="Text Box 26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8" name="Text Box 26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39" name="Text Box 26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0" name="Text Box 26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1" name="Text Box 27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2" name="Text Box 27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3" name="Text Box 27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4" name="Text Box 27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5" name="Text Box 27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6" name="Text Box 27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7" name="Text Box 27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8" name="Text Box 27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49" name="Text Box 27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0" name="Text Box 27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1" name="Text Box 27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2" name="Text Box 27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3" name="Text Box 27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4" name="Text Box 27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5" name="Text Box 27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6" name="Text Box 27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7" name="Text Box 27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8" name="Text Box 27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59" name="Text Box 27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0" name="Text Box 27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1" name="Text Box 27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2" name="Text Box 27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3" name="Text Box 27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4" name="Text Box 27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5" name="Text Box 27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6" name="Text Box 27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7" name="Text Box 27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8" name="Text Box 27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69" name="Text Box 27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0" name="Text Box 27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1" name="Text Box 27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2" name="Text Box 27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3" name="Text Box 27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4" name="Text Box 27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5" name="Text Box 27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6" name="Text Box 27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7" name="Text Box 27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8" name="Text Box 27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79" name="Text Box 27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0" name="Text Box 27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1" name="Text Box 27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2" name="Text Box 27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3" name="Text Box 27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4" name="Text Box 27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5" name="Text Box 27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6" name="Text Box 27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7" name="Text Box 27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8" name="Text Box 27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89" name="Text Box 27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0" name="Text Box 27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1" name="Text Box 27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2" name="Text Box 27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3" name="Text Box 27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4" name="Text Box 27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5" name="Text Box 27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6" name="Text Box 27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7" name="Text Box 27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8" name="Text Box 27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799" name="Text Box 27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0" name="Text Box 27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1" name="Text Box 27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2" name="Text Box 27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3" name="Text Box 27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4" name="Text Box 27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5" name="Text Box 27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6" name="Text Box 27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7" name="Text Box 27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8" name="Text Box 27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09" name="Text Box 27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0" name="Text Box 27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1" name="Text Box 27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2" name="Text Box 27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3" name="Text Box 27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4" name="Text Box 27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5" name="Text Box 27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6" name="Text Box 27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7" name="Text Box 27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8" name="Text Box 27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19" name="Text Box 27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0" name="Text Box 27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1" name="Text Box 27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2" name="Text Box 27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3" name="Text Box 27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4" name="Text Box 27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5" name="Text Box 27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6" name="Text Box 27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7" name="Text Box 27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8" name="Text Box 27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29" name="Text Box 27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0" name="Text Box 27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1" name="Text Box 27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2" name="Text Box 27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3" name="Text Box 27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4" name="Text Box 27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5" name="Text Box 27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6" name="Text Box 27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7" name="Text Box 27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8" name="Text Box 27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39" name="Text Box 27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0" name="Text Box 27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1" name="Text Box 28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2" name="Text Box 28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3" name="Text Box 28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4" name="Text Box 28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5" name="Text Box 28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6" name="Text Box 28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7" name="Text Box 28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8" name="Text Box 28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49" name="Text Box 28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0" name="Text Box 28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1" name="Text Box 28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2" name="Text Box 28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3" name="Text Box 28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4" name="Text Box 28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5" name="Text Box 28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6" name="Text Box 28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7" name="Text Box 28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8" name="Text Box 28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59" name="Text Box 28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0" name="Text Box 28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1" name="Text Box 28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2" name="Text Box 28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3" name="Text Box 28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4" name="Text Box 28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5" name="Text Box 28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6" name="Text Box 28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7" name="Text Box 28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8" name="Text Box 28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69" name="Text Box 28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0" name="Text Box 28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1" name="Text Box 28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2" name="Text Box 28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3" name="Text Box 28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4" name="Text Box 28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5" name="Text Box 28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6" name="Text Box 28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7" name="Text Box 28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8" name="Text Box 28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79" name="Text Box 28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0" name="Text Box 28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1" name="Text Box 28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2" name="Text Box 28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3" name="Text Box 28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4" name="Text Box 28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5" name="Text Box 28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6" name="Text Box 28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7" name="Text Box 28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8" name="Text Box 28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89" name="Text Box 28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0" name="Text Box 28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1" name="Text Box 28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2" name="Text Box 28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3" name="Text Box 28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4" name="Text Box 28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5" name="Text Box 28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6" name="Text Box 28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7" name="Text Box 28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8" name="Text Box 28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899" name="Text Box 28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0" name="Text Box 28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1" name="Text Box 28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2" name="Text Box 28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3" name="Text Box 28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4" name="Text Box 28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5" name="Text Box 28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6" name="Text Box 28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7" name="Text Box 28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8" name="Text Box 28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09" name="Text Box 28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0" name="Text Box 28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1" name="Text Box 28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2" name="Text Box 28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3" name="Text Box 28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4" name="Text Box 28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5" name="Text Box 28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6" name="Text Box 28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7" name="Text Box 28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8" name="Text Box 28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19" name="Text Box 28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0" name="Text Box 28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1" name="Text Box 28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2" name="Text Box 28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3" name="Text Box 28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4" name="Text Box 28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5" name="Text Box 28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6" name="Text Box 28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7" name="Text Box 28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8" name="Text Box 28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29" name="Text Box 28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0" name="Text Box 28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1" name="Text Box 28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2" name="Text Box 28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3" name="Text Box 28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4" name="Text Box 28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5" name="Text Box 28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6" name="Text Box 28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7" name="Text Box 28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8" name="Text Box 28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39" name="Text Box 28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0" name="Text Box 28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1" name="Text Box 29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2" name="Text Box 29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3" name="Text Box 29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4" name="Text Box 29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5" name="Text Box 29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6" name="Text Box 29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7" name="Text Box 29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8" name="Text Box 29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49" name="Text Box 29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0" name="Text Box 29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1" name="Text Box 29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2" name="Text Box 29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3" name="Text Box 29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4" name="Text Box 29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5" name="Text Box 29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6" name="Text Box 29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7" name="Text Box 29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8" name="Text Box 29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59" name="Text Box 29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0" name="Text Box 29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1" name="Text Box 29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2" name="Text Box 29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3" name="Text Box 29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4" name="Text Box 29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5" name="Text Box 29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6" name="Text Box 29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7" name="Text Box 29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8" name="Text Box 29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69" name="Text Box 29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0" name="Text Box 29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1" name="Text Box 29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2" name="Text Box 29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3" name="Text Box 29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4" name="Text Box 29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5" name="Text Box 29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6" name="Text Box 29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7" name="Text Box 29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8" name="Text Box 29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79" name="Text Box 29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0" name="Text Box 29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1" name="Text Box 29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2" name="Text Box 29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3" name="Text Box 29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4" name="Text Box 29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5" name="Text Box 29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6" name="Text Box 29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7" name="Text Box 29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8" name="Text Box 29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89" name="Text Box 29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0" name="Text Box 29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1" name="Text Box 29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2" name="Text Box 29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3" name="Text Box 29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4" name="Text Box 29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5" name="Text Box 29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6" name="Text Box 29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7" name="Text Box 29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8" name="Text Box 29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8999" name="Text Box 29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0" name="Text Box 29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1" name="Text Box 29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2" name="Text Box 29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3" name="Text Box 29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4" name="Text Box 29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5" name="Text Box 29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6" name="Text Box 29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7" name="Text Box 29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8" name="Text Box 29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09" name="Text Box 29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0" name="Text Box 29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1" name="Text Box 29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2" name="Text Box 29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3" name="Text Box 29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4" name="Text Box 29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5" name="Text Box 29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6" name="Text Box 29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7" name="Text Box 29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8" name="Text Box 29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19" name="Text Box 29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0" name="Text Box 29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1" name="Text Box 29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2" name="Text Box 29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3" name="Text Box 29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4" name="Text Box 29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5" name="Text Box 29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6" name="Text Box 29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7" name="Text Box 29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8" name="Text Box 29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29" name="Text Box 29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0" name="Text Box 29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1" name="Text Box 29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2" name="Text Box 29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3" name="Text Box 29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4" name="Text Box 29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5" name="Text Box 29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6" name="Text Box 29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7" name="Text Box 29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8" name="Text Box 29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39" name="Text Box 29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0" name="Text Box 29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1" name="Text Box 30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2" name="Text Box 30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3" name="Text Box 30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4" name="Text Box 30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5" name="Text Box 30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6" name="Text Box 30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7" name="Text Box 30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8" name="Text Box 30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49" name="Text Box 30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0" name="Text Box 30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1" name="Text Box 30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2" name="Text Box 30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3" name="Text Box 30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4" name="Text Box 30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5" name="Text Box 30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6" name="Text Box 30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7" name="Text Box 30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8" name="Text Box 30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59" name="Text Box 30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0" name="Text Box 30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1" name="Text Box 30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2" name="Text Box 30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3" name="Text Box 30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4" name="Text Box 30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5" name="Text Box 30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6" name="Text Box 30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7" name="Text Box 30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8" name="Text Box 30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69" name="Text Box 30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0" name="Text Box 30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1" name="Text Box 30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2" name="Text Box 30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3" name="Text Box 30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4" name="Text Box 30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5" name="Text Box 30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6" name="Text Box 30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7" name="Text Box 30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8" name="Text Box 30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79" name="Text Box 30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0" name="Text Box 30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1" name="Text Box 30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2" name="Text Box 30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3" name="Text Box 30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4" name="Text Box 30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5" name="Text Box 30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6" name="Text Box 30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7" name="Text Box 30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8" name="Text Box 30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89" name="Text Box 30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0" name="Text Box 30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1" name="Text Box 30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2" name="Text Box 30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3" name="Text Box 30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4" name="Text Box 30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5" name="Text Box 30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6" name="Text Box 30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7" name="Text Box 30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8" name="Text Box 30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099" name="Text Box 30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0" name="Text Box 30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1" name="Text Box 30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2" name="Text Box 30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3" name="Text Box 30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4" name="Text Box 30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5" name="Text Box 30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6" name="Text Box 30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7" name="Text Box 30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8" name="Text Box 30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09" name="Text Box 30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0" name="Text Box 30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1" name="Text Box 30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2" name="Text Box 30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3" name="Text Box 30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4" name="Text Box 30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5" name="Text Box 30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6" name="Text Box 30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7" name="Text Box 30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8" name="Text Box 30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19" name="Text Box 30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0" name="Text Box 30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1" name="Text Box 30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2" name="Text Box 30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3" name="Text Box 30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4" name="Text Box 30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5" name="Text Box 30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6" name="Text Box 30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7" name="Text Box 30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8" name="Text Box 30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29" name="Text Box 30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0" name="Text Box 30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1" name="Text Box 30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2" name="Text Box 30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3" name="Text Box 30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4" name="Text Box 30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5" name="Text Box 30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6" name="Text Box 30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7" name="Text Box 30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8" name="Text Box 30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39" name="Text Box 30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0" name="Text Box 30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1" name="Text Box 31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2" name="Text Box 31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3" name="Text Box 31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4" name="Text Box 31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5" name="Text Box 31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6" name="Text Box 31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7" name="Text Box 31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8" name="Text Box 31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49" name="Text Box 31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0" name="Text Box 31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1" name="Text Box 31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2" name="Text Box 31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3" name="Text Box 31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4" name="Text Box 31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5" name="Text Box 31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6" name="Text Box 31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7" name="Text Box 31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8" name="Text Box 31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59" name="Text Box 31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0" name="Text Box 31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1" name="Text Box 31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2" name="Text Box 31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3" name="Text Box 31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4" name="Text Box 31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5" name="Text Box 31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6" name="Text Box 31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7" name="Text Box 31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8" name="Text Box 31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69" name="Text Box 31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0" name="Text Box 31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1" name="Text Box 31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2" name="Text Box 31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3" name="Text Box 31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4" name="Text Box 31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5" name="Text Box 31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6" name="Text Box 31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7" name="Text Box 31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8" name="Text Box 31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79" name="Text Box 31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0" name="Text Box 31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1" name="Text Box 31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2" name="Text Box 31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3" name="Text Box 31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4" name="Text Box 31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5" name="Text Box 31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6" name="Text Box 31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7" name="Text Box 31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8" name="Text Box 31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89" name="Text Box 31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0" name="Text Box 31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1" name="Text Box 31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2" name="Text Box 31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3" name="Text Box 31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4" name="Text Box 31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5" name="Text Box 31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6" name="Text Box 31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7" name="Text Box 31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8" name="Text Box 31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199" name="Text Box 31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0" name="Text Box 31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1" name="Text Box 31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2" name="Text Box 31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3" name="Text Box 31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4" name="Text Box 31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5" name="Text Box 31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6" name="Text Box 31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7" name="Text Box 31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8" name="Text Box 31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09" name="Text Box 31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0" name="Text Box 31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1" name="Text Box 31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2" name="Text Box 31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3" name="Text Box 31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4" name="Text Box 31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5" name="Text Box 31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6" name="Text Box 31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7" name="Text Box 31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8" name="Text Box 31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19" name="Text Box 31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0" name="Text Box 31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1" name="Text Box 31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2" name="Text Box 31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3" name="Text Box 31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4" name="Text Box 31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5" name="Text Box 31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6" name="Text Box 31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7" name="Text Box 31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8" name="Text Box 31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29" name="Text Box 31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0" name="Text Box 31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1" name="Text Box 31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2" name="Text Box 31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3" name="Text Box 31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4" name="Text Box 31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5" name="Text Box 31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6" name="Text Box 31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7" name="Text Box 31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8" name="Text Box 31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39" name="Text Box 31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0" name="Text Box 31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1" name="Text Box 32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2" name="Text Box 32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3" name="Text Box 32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4" name="Text Box 32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5" name="Text Box 32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6" name="Text Box 32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7" name="Text Box 32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8" name="Text Box 32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49" name="Text Box 32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0" name="Text Box 32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1" name="Text Box 32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2" name="Text Box 32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3" name="Text Box 32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4" name="Text Box 32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5" name="Text Box 32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6" name="Text Box 32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7" name="Text Box 32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8" name="Text Box 32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59" name="Text Box 32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0" name="Text Box 32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1" name="Text Box 32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2" name="Text Box 32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3" name="Text Box 32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4" name="Text Box 32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5" name="Text Box 32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6" name="Text Box 32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7" name="Text Box 32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8" name="Text Box 32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69" name="Text Box 32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0" name="Text Box 32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1" name="Text Box 32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2" name="Text Box 32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3" name="Text Box 32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4" name="Text Box 32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5" name="Text Box 32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6" name="Text Box 32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7" name="Text Box 32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8" name="Text Box 32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79" name="Text Box 32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0" name="Text Box 32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1" name="Text Box 32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2" name="Text Box 32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3" name="Text Box 32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4" name="Text Box 32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5" name="Text Box 32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6" name="Text Box 32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7" name="Text Box 32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8" name="Text Box 32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89" name="Text Box 32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0" name="Text Box 32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1" name="Text Box 32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2" name="Text Box 32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3" name="Text Box 32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4" name="Text Box 32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5" name="Text Box 32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6" name="Text Box 32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7" name="Text Box 32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8" name="Text Box 32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299" name="Text Box 32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0" name="Text Box 32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1" name="Text Box 32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2" name="Text Box 32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3" name="Text Box 32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4" name="Text Box 32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5" name="Text Box 32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6" name="Text Box 32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7" name="Text Box 32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8" name="Text Box 32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09" name="Text Box 32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0" name="Text Box 32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1" name="Text Box 32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2" name="Text Box 32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3" name="Text Box 32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4" name="Text Box 32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5" name="Text Box 32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6" name="Text Box 32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7" name="Text Box 32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8" name="Text Box 32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19" name="Text Box 32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0" name="Text Box 32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1" name="Text Box 32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2" name="Text Box 32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3" name="Text Box 32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4" name="Text Box 32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5" name="Text Box 32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6" name="Text Box 32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7" name="Text Box 32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8" name="Text Box 32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29" name="Text Box 32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0" name="Text Box 32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1" name="Text Box 32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2" name="Text Box 32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3" name="Text Box 32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4" name="Text Box 32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5" name="Text Box 32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6" name="Text Box 32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7" name="Text Box 32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8" name="Text Box 32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39" name="Text Box 32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0" name="Text Box 32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1" name="Text Box 33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2" name="Text Box 33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3" name="Text Box 33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4" name="Text Box 33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5" name="Text Box 33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6" name="Text Box 33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7" name="Text Box 33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8" name="Text Box 33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49" name="Text Box 33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0" name="Text Box 33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1" name="Text Box 33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2" name="Text Box 33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3" name="Text Box 33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4" name="Text Box 33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5" name="Text Box 33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6" name="Text Box 33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7" name="Text Box 33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8" name="Text Box 33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59" name="Text Box 33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0" name="Text Box 33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1" name="Text Box 33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2" name="Text Box 33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3" name="Text Box 33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4" name="Text Box 33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5" name="Text Box 33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6" name="Text Box 33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7" name="Text Box 33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8" name="Text Box 33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69" name="Text Box 33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0" name="Text Box 33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1" name="Text Box 33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2" name="Text Box 33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3" name="Text Box 33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4" name="Text Box 33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5" name="Text Box 33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6" name="Text Box 33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7" name="Text Box 33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8" name="Text Box 33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79" name="Text Box 33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0" name="Text Box 33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1" name="Text Box 33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2" name="Text Box 33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3" name="Text Box 33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4" name="Text Box 33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5" name="Text Box 33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6" name="Text Box 33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7" name="Text Box 33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8" name="Text Box 33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89" name="Text Box 33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0" name="Text Box 33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1" name="Text Box 33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2" name="Text Box 33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3" name="Text Box 33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4" name="Text Box 33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5" name="Text Box 33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6" name="Text Box 33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7" name="Text Box 33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8" name="Text Box 33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399" name="Text Box 33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0" name="Text Box 33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1" name="Text Box 33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2" name="Text Box 33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3" name="Text Box 33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4" name="Text Box 33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5" name="Text Box 33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6" name="Text Box 33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7" name="Text Box 33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8" name="Text Box 33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09" name="Text Box 33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0" name="Text Box 33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1" name="Text Box 33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2" name="Text Box 33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3" name="Text Box 33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4" name="Text Box 33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5" name="Text Box 33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6" name="Text Box 33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7" name="Text Box 33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8" name="Text Box 33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19" name="Text Box 33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0" name="Text Box 33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1" name="Text Box 33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2" name="Text Box 33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3" name="Text Box 33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4" name="Text Box 33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5" name="Text Box 33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6" name="Text Box 33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7" name="Text Box 33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8" name="Text Box 33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29" name="Text Box 33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0" name="Text Box 33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1" name="Text Box 33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2" name="Text Box 33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3" name="Text Box 33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4" name="Text Box 33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5" name="Text Box 33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6" name="Text Box 33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7" name="Text Box 33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8" name="Text Box 33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39" name="Text Box 33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0" name="Text Box 33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1" name="Text Box 34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2" name="Text Box 34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3" name="Text Box 34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4" name="Text Box 34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5" name="Text Box 34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6" name="Text Box 34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7" name="Text Box 34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8" name="Text Box 34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49" name="Text Box 34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0" name="Text Box 34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1" name="Text Box 34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2" name="Text Box 34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3" name="Text Box 34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4" name="Text Box 34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5" name="Text Box 34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6" name="Text Box 34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7" name="Text Box 34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8" name="Text Box 34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59" name="Text Box 34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0" name="Text Box 34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1" name="Text Box 34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2" name="Text Box 34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3" name="Text Box 34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4" name="Text Box 34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5" name="Text Box 34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6" name="Text Box 34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7" name="Text Box 34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8" name="Text Box 34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69" name="Text Box 34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0" name="Text Box 34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1" name="Text Box 34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2" name="Text Box 34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3" name="Text Box 34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4" name="Text Box 34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5" name="Text Box 34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6" name="Text Box 34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7" name="Text Box 34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8" name="Text Box 34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79" name="Text Box 34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0" name="Text Box 34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1" name="Text Box 34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2" name="Text Box 34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3" name="Text Box 34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4" name="Text Box 34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5" name="Text Box 34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6" name="Text Box 34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7" name="Text Box 34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8" name="Text Box 34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89" name="Text Box 34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0" name="Text Box 34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1" name="Text Box 34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2" name="Text Box 34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3" name="Text Box 34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4" name="Text Box 34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5" name="Text Box 34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6" name="Text Box 34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7" name="Text Box 34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8" name="Text Box 34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499" name="Text Box 34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0" name="Text Box 34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1" name="Text Box 34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2" name="Text Box 34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3" name="Text Box 34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4" name="Text Box 34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5" name="Text Box 34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6" name="Text Box 34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7" name="Text Box 34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8" name="Text Box 34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09" name="Text Box 34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0" name="Text Box 34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1" name="Text Box 34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2" name="Text Box 34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3" name="Text Box 34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4" name="Text Box 34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5" name="Text Box 34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6" name="Text Box 34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7" name="Text Box 34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8" name="Text Box 34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19" name="Text Box 34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0" name="Text Box 34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1" name="Text Box 34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2" name="Text Box 34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3" name="Text Box 34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4" name="Text Box 34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5" name="Text Box 34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6" name="Text Box 34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7" name="Text Box 34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8" name="Text Box 34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29" name="Text Box 34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0" name="Text Box 34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1" name="Text Box 34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2" name="Text Box 34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3" name="Text Box 34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4" name="Text Box 34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5" name="Text Box 34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6" name="Text Box 34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7" name="Text Box 34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8" name="Text Box 34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39" name="Text Box 34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0" name="Text Box 34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1" name="Text Box 35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2" name="Text Box 35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3" name="Text Box 35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4" name="Text Box 35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5" name="Text Box 35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6" name="Text Box 35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7" name="Text Box 35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8" name="Text Box 35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49" name="Text Box 35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0" name="Text Box 35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1" name="Text Box 35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2" name="Text Box 35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3" name="Text Box 35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4" name="Text Box 35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5" name="Text Box 35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6" name="Text Box 35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7" name="Text Box 35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8" name="Text Box 35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59" name="Text Box 35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0" name="Text Box 35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1" name="Text Box 35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2" name="Text Box 35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3" name="Text Box 35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4" name="Text Box 35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5" name="Text Box 35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6" name="Text Box 35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7" name="Text Box 35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8" name="Text Box 35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69" name="Text Box 35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0" name="Text Box 35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1" name="Text Box 35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2" name="Text Box 35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3" name="Text Box 35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4" name="Text Box 35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5" name="Text Box 35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6" name="Text Box 35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7" name="Text Box 35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8" name="Text Box 35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79" name="Text Box 35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0" name="Text Box 35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1" name="Text Box 35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2" name="Text Box 35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3" name="Text Box 35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4" name="Text Box 35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5" name="Text Box 35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6" name="Text Box 35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7" name="Text Box 35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8" name="Text Box 35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89" name="Text Box 35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0" name="Text Box 35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1" name="Text Box 35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2" name="Text Box 35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3" name="Text Box 35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4" name="Text Box 35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5" name="Text Box 35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6" name="Text Box 35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7" name="Text Box 35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8" name="Text Box 35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599" name="Text Box 35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0" name="Text Box 35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1" name="Text Box 35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2" name="Text Box 35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3" name="Text Box 35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4" name="Text Box 35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5" name="Text Box 35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6" name="Text Box 35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7" name="Text Box 35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8" name="Text Box 35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09" name="Text Box 35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0" name="Text Box 35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1" name="Text Box 35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2" name="Text Box 35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3" name="Text Box 35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4" name="Text Box 35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5" name="Text Box 35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6" name="Text Box 35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7" name="Text Box 35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8" name="Text Box 35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19" name="Text Box 35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0" name="Text Box 35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1" name="Text Box 35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2" name="Text Box 35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3" name="Text Box 35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4" name="Text Box 35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5" name="Text Box 35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6" name="Text Box 35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7" name="Text Box 35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8" name="Text Box 35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29" name="Text Box 35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0" name="Text Box 35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1" name="Text Box 35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2" name="Text Box 35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3" name="Text Box 35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4" name="Text Box 35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5" name="Text Box 35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6" name="Text Box 35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7" name="Text Box 35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8" name="Text Box 35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39" name="Text Box 35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0" name="Text Box 35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1" name="Text Box 36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2" name="Text Box 36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3" name="Text Box 36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4" name="Text Box 36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5" name="Text Box 36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6" name="Text Box 36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7" name="Text Box 36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8" name="Text Box 36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49" name="Text Box 36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0" name="Text Box 36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1" name="Text Box 36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2" name="Text Box 36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3" name="Text Box 36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4" name="Text Box 36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5" name="Text Box 36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6" name="Text Box 36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7" name="Text Box 36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8" name="Text Box 36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59" name="Text Box 36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0" name="Text Box 36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1" name="Text Box 36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2" name="Text Box 36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3" name="Text Box 36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4" name="Text Box 36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5" name="Text Box 36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6" name="Text Box 36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7" name="Text Box 36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8" name="Text Box 36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69" name="Text Box 36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0" name="Text Box 36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1" name="Text Box 36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2" name="Text Box 36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3" name="Text Box 36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4" name="Text Box 36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5" name="Text Box 36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6" name="Text Box 36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7" name="Text Box 36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8" name="Text Box 36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79" name="Text Box 36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0" name="Text Box 36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1" name="Text Box 36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2" name="Text Box 36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3" name="Text Box 36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4" name="Text Box 36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5" name="Text Box 36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6" name="Text Box 36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7" name="Text Box 36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8" name="Text Box 36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89" name="Text Box 36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0" name="Text Box 36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1" name="Text Box 36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2" name="Text Box 36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3" name="Text Box 36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4" name="Text Box 36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5" name="Text Box 36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6" name="Text Box 36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7" name="Text Box 36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8" name="Text Box 36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699" name="Text Box 36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0" name="Text Box 36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1" name="Text Box 36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2" name="Text Box 36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3" name="Text Box 36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4" name="Text Box 36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5" name="Text Box 36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6" name="Text Box 36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7" name="Text Box 36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8" name="Text Box 36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09" name="Text Box 36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0" name="Text Box 36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1" name="Text Box 36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2" name="Text Box 36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3" name="Text Box 36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4" name="Text Box 36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5" name="Text Box 36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6" name="Text Box 36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7" name="Text Box 36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8" name="Text Box 36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19" name="Text Box 36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0" name="Text Box 36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1" name="Text Box 36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2" name="Text Box 36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3" name="Text Box 36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4" name="Text Box 36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5" name="Text Box 36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6" name="Text Box 36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7" name="Text Box 36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8" name="Text Box 36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29" name="Text Box 36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0" name="Text Box 36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1" name="Text Box 36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2" name="Text Box 36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3" name="Text Box 36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4" name="Text Box 36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5" name="Text Box 36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6" name="Text Box 36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7" name="Text Box 36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8" name="Text Box 36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39" name="Text Box 36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0" name="Text Box 36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1" name="Text Box 37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2" name="Text Box 37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3" name="Text Box 37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4" name="Text Box 37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5" name="Text Box 37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6" name="Text Box 37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7" name="Text Box 37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8" name="Text Box 37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49" name="Text Box 37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0" name="Text Box 37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1" name="Text Box 37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2" name="Text Box 37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3" name="Text Box 37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4" name="Text Box 37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5" name="Text Box 37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6" name="Text Box 37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7" name="Text Box 37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8" name="Text Box 37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59" name="Text Box 37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0" name="Text Box 37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1" name="Text Box 37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2" name="Text Box 37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3" name="Text Box 37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4" name="Text Box 37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5" name="Text Box 37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6" name="Text Box 37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7" name="Text Box 37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8" name="Text Box 37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69" name="Text Box 37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0" name="Text Box 37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1" name="Text Box 37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2" name="Text Box 37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3" name="Text Box 37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4" name="Text Box 37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5" name="Text Box 37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6" name="Text Box 37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7" name="Text Box 37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8" name="Text Box 37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79" name="Text Box 37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0" name="Text Box 37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1" name="Text Box 37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2" name="Text Box 37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3" name="Text Box 37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4" name="Text Box 37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5" name="Text Box 37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6" name="Text Box 37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7" name="Text Box 37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8" name="Text Box 37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89" name="Text Box 37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0" name="Text Box 37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1" name="Text Box 37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2" name="Text Box 37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3" name="Text Box 37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4" name="Text Box 37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5" name="Text Box 37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6" name="Text Box 37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7" name="Text Box 37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8" name="Text Box 37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799" name="Text Box 37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0" name="Text Box 37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1" name="Text Box 37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2" name="Text Box 37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3" name="Text Box 37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4" name="Text Box 37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5" name="Text Box 37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6" name="Text Box 37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7" name="Text Box 37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8" name="Text Box 37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09" name="Text Box 37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0" name="Text Box 37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1" name="Text Box 37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2" name="Text Box 37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3" name="Text Box 37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4" name="Text Box 37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5" name="Text Box 37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6" name="Text Box 37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7" name="Text Box 37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8" name="Text Box 37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19" name="Text Box 37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0" name="Text Box 37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1" name="Text Box 37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2" name="Text Box 37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3" name="Text Box 37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4" name="Text Box 37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5" name="Text Box 37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6" name="Text Box 37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7" name="Text Box 37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8" name="Text Box 37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29" name="Text Box 37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0" name="Text Box 37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1" name="Text Box 37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2" name="Text Box 37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3" name="Text Box 37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4" name="Text Box 37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5" name="Text Box 37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6" name="Text Box 37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7" name="Text Box 37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8" name="Text Box 37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39" name="Text Box 37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0" name="Text Box 37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1" name="Text Box 38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2" name="Text Box 38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3" name="Text Box 38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4" name="Text Box 38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5" name="Text Box 38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6" name="Text Box 38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7" name="Text Box 38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8" name="Text Box 38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49" name="Text Box 38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0" name="Text Box 38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1" name="Text Box 38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2" name="Text Box 38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3" name="Text Box 38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4" name="Text Box 38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5" name="Text Box 38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6" name="Text Box 38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7" name="Text Box 38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8" name="Text Box 38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59" name="Text Box 38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0" name="Text Box 38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1" name="Text Box 38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2" name="Text Box 38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3" name="Text Box 38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4" name="Text Box 38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5" name="Text Box 38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6" name="Text Box 38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7" name="Text Box 38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8" name="Text Box 38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69" name="Text Box 38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0" name="Text Box 38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1" name="Text Box 38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2" name="Text Box 38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3" name="Text Box 38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4" name="Text Box 38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5" name="Text Box 38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6" name="Text Box 38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7" name="Text Box 38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8" name="Text Box 38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79" name="Text Box 38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0" name="Text Box 38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1" name="Text Box 38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2" name="Text Box 38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3" name="Text Box 38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4" name="Text Box 38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5" name="Text Box 38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6" name="Text Box 38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7" name="Text Box 38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8" name="Text Box 38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89" name="Text Box 38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0" name="Text Box 38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1" name="Text Box 38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2" name="Text Box 38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3" name="Text Box 38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4" name="Text Box 38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5" name="Text Box 38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6" name="Text Box 38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7" name="Text Box 38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8" name="Text Box 38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899" name="Text Box 38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0" name="Text Box 38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1" name="Text Box 38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2" name="Text Box 38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3" name="Text Box 38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4" name="Text Box 38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5" name="Text Box 38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6" name="Text Box 38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7" name="Text Box 38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8" name="Text Box 38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09" name="Text Box 38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0" name="Text Box 38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1" name="Text Box 38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2" name="Text Box 38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3" name="Text Box 38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4" name="Text Box 38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5" name="Text Box 38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6" name="Text Box 38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7" name="Text Box 38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8" name="Text Box 38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19" name="Text Box 38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0" name="Text Box 38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1" name="Text Box 38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2" name="Text Box 38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3" name="Text Box 38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4" name="Text Box 38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5" name="Text Box 38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6" name="Text Box 38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7" name="Text Box 38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8" name="Text Box 38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29" name="Text Box 38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0" name="Text Box 38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1" name="Text Box 38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2" name="Text Box 38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3" name="Text Box 38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4" name="Text Box 38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5" name="Text Box 38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6" name="Text Box 38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7" name="Text Box 38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8" name="Text Box 38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39" name="Text Box 38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0" name="Text Box 38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1" name="Text Box 39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2" name="Text Box 39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3" name="Text Box 39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4" name="Text Box 39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5" name="Text Box 39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6" name="Text Box 39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7" name="Text Box 39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8" name="Text Box 39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49" name="Text Box 39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0" name="Text Box 39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1" name="Text Box 39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2" name="Text Box 39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3" name="Text Box 39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4" name="Text Box 39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5" name="Text Box 39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6" name="Text Box 39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7" name="Text Box 39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8" name="Text Box 39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59" name="Text Box 39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0" name="Text Box 39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1" name="Text Box 39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2" name="Text Box 39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3" name="Text Box 39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4" name="Text Box 39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5" name="Text Box 39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6" name="Text Box 39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7" name="Text Box 39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8" name="Text Box 39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69" name="Text Box 39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0" name="Text Box 39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1" name="Text Box 39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2" name="Text Box 39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3" name="Text Box 39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4" name="Text Box 39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5" name="Text Box 39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6" name="Text Box 39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7" name="Text Box 39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8" name="Text Box 39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79" name="Text Box 39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0" name="Text Box 39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1" name="Text Box 39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2" name="Text Box 39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3" name="Text Box 39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4" name="Text Box 39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5" name="Text Box 39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6" name="Text Box 39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7" name="Text Box 39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8" name="Text Box 39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89" name="Text Box 39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0" name="Text Box 39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1" name="Text Box 39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2" name="Text Box 39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3" name="Text Box 39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4" name="Text Box 39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5" name="Text Box 39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6" name="Text Box 39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7" name="Text Box 39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8" name="Text Box 39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9999" name="Text Box 39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0" name="Text Box 39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1" name="Text Box 39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2" name="Text Box 39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3" name="Text Box 39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4" name="Text Box 39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5" name="Text Box 39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6" name="Text Box 39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7" name="Text Box 39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8" name="Text Box 39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09" name="Text Box 39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0" name="Text Box 39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1" name="Text Box 39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2" name="Text Box 39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3" name="Text Box 39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4" name="Text Box 39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5" name="Text Box 39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6" name="Text Box 39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7" name="Text Box 39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8" name="Text Box 39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19" name="Text Box 39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0" name="Text Box 39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1" name="Text Box 39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2" name="Text Box 39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3" name="Text Box 39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4" name="Text Box 39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5" name="Text Box 39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6" name="Text Box 39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7" name="Text Box 39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8" name="Text Box 39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29" name="Text Box 39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0" name="Text Box 39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1" name="Text Box 39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2" name="Text Box 39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3" name="Text Box 39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4" name="Text Box 39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5" name="Text Box 39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6" name="Text Box 39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7" name="Text Box 39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8" name="Text Box 39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39" name="Text Box 39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0" name="Text Box 39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1" name="Text Box 40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2" name="Text Box 40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3" name="Text Box 40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4" name="Text Box 40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5" name="Text Box 40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6" name="Text Box 40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7" name="Text Box 40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8" name="Text Box 40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49" name="Text Box 40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0" name="Text Box 40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1" name="Text Box 40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2" name="Text Box 40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3" name="Text Box 40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4" name="Text Box 40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5" name="Text Box 40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6" name="Text Box 40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7" name="Text Box 40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8" name="Text Box 40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59" name="Text Box 40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0" name="Text Box 40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1" name="Text Box 40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2" name="Text Box 40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3" name="Text Box 40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4" name="Text Box 40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5" name="Text Box 40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6" name="Text Box 40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7" name="Text Box 40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8" name="Text Box 40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69" name="Text Box 40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0" name="Text Box 40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1" name="Text Box 40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2" name="Text Box 40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3" name="Text Box 40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4" name="Text Box 40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5" name="Text Box 40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6" name="Text Box 40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7" name="Text Box 40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8" name="Text Box 40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79" name="Text Box 40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0" name="Text Box 40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1" name="Text Box 40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2" name="Text Box 40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3" name="Text Box 40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4" name="Text Box 40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5" name="Text Box 40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6" name="Text Box 40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7" name="Text Box 40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8" name="Text Box 40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89" name="Text Box 40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0" name="Text Box 40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1" name="Text Box 40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2" name="Text Box 40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3" name="Text Box 40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4" name="Text Box 40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5" name="Text Box 40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6" name="Text Box 40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7" name="Text Box 40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8" name="Text Box 40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099" name="Text Box 40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0" name="Text Box 40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1" name="Text Box 40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2" name="Text Box 40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3" name="Text Box 40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4" name="Text Box 40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5" name="Text Box 40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6" name="Text Box 40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7" name="Text Box 40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8" name="Text Box 40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09" name="Text Box 40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0" name="Text Box 40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1" name="Text Box 40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2" name="Text Box 40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3" name="Text Box 40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4" name="Text Box 40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5" name="Text Box 40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6" name="Text Box 40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7" name="Text Box 40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8" name="Text Box 40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19" name="Text Box 40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0" name="Text Box 40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1" name="Text Box 40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2" name="Text Box 40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3" name="Text Box 40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4" name="Text Box 40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5" name="Text Box 40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6" name="Text Box 40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7" name="Text Box 40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8" name="Text Box 40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29" name="Text Box 40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0" name="Text Box 40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1" name="Text Box 40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2" name="Text Box 40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3" name="Text Box 40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4" name="Text Box 40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5" name="Text Box 40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6" name="Text Box 40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7" name="Text Box 40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8" name="Text Box 40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39" name="Text Box 40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0" name="Text Box 40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1" name="Text Box 41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2" name="Text Box 41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3" name="Text Box 41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4" name="Text Box 41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5" name="Text Box 41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6" name="Text Box 41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7" name="Text Box 41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8" name="Text Box 41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49" name="Text Box 41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0" name="Text Box 41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1" name="Text Box 41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2" name="Text Box 41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3" name="Text Box 41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4" name="Text Box 41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5" name="Text Box 41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6" name="Text Box 41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7" name="Text Box 41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8" name="Text Box 41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59" name="Text Box 41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0" name="Text Box 41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1" name="Text Box 41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2" name="Text Box 41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3" name="Text Box 41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4" name="Text Box 41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5" name="Text Box 41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6" name="Text Box 41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7" name="Text Box 41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8" name="Text Box 41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69" name="Text Box 41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0" name="Text Box 41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1" name="Text Box 41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2" name="Text Box 41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3" name="Text Box 41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4" name="Text Box 41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5" name="Text Box 41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6" name="Text Box 41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7" name="Text Box 41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8" name="Text Box 41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79" name="Text Box 41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0" name="Text Box 41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1" name="Text Box 41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2" name="Text Box 41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3" name="Text Box 41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4" name="Text Box 41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5" name="Text Box 41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6" name="Text Box 41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7" name="Text Box 41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8" name="Text Box 41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89" name="Text Box 41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0" name="Text Box 41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1" name="Text Box 41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2" name="Text Box 41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3" name="Text Box 41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4" name="Text Box 41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5" name="Text Box 41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6" name="Text Box 41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7" name="Text Box 41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8" name="Text Box 41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199" name="Text Box 41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0" name="Text Box 41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1" name="Text Box 41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2" name="Text Box 41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3" name="Text Box 41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4" name="Text Box 41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5" name="Text Box 41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6" name="Text Box 41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7" name="Text Box 41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8" name="Text Box 41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09" name="Text Box 41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0" name="Text Box 41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1" name="Text Box 41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2" name="Text Box 41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3" name="Text Box 41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4" name="Text Box 41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5" name="Text Box 41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6" name="Text Box 41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7" name="Text Box 41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8" name="Text Box 41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19" name="Text Box 41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0" name="Text Box 41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1" name="Text Box 41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2" name="Text Box 41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3" name="Text Box 41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4" name="Text Box 41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5" name="Text Box 41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6" name="Text Box 41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7" name="Text Box 41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8" name="Text Box 41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29" name="Text Box 41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0" name="Text Box 41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1" name="Text Box 41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2" name="Text Box 41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3" name="Text Box 41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4" name="Text Box 41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5" name="Text Box 41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6" name="Text Box 41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7" name="Text Box 41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8" name="Text Box 41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39" name="Text Box 41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0" name="Text Box 41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1" name="Text Box 42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2" name="Text Box 42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3" name="Text Box 42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4" name="Text Box 42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5" name="Text Box 42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6" name="Text Box 42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7" name="Text Box 42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8" name="Text Box 42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49" name="Text Box 42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0" name="Text Box 42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1" name="Text Box 42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2" name="Text Box 42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3" name="Text Box 42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4" name="Text Box 42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5" name="Text Box 42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6" name="Text Box 42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7" name="Text Box 42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8" name="Text Box 42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59" name="Text Box 42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0" name="Text Box 42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1" name="Text Box 42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2" name="Text Box 42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3" name="Text Box 42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4" name="Text Box 42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5" name="Text Box 42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6" name="Text Box 42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7" name="Text Box 42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8" name="Text Box 42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69" name="Text Box 42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0" name="Text Box 42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1" name="Text Box 42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2" name="Text Box 42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3" name="Text Box 42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4" name="Text Box 42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5" name="Text Box 42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6" name="Text Box 42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7" name="Text Box 42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8" name="Text Box 42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79" name="Text Box 42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0" name="Text Box 42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1" name="Text Box 42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2" name="Text Box 42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3" name="Text Box 42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4" name="Text Box 42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5" name="Text Box 42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6" name="Text Box 42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7" name="Text Box 42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8" name="Text Box 42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89" name="Text Box 42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0" name="Text Box 42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1" name="Text Box 42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2" name="Text Box 42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3" name="Text Box 42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4" name="Text Box 42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5" name="Text Box 42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6" name="Text Box 42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7" name="Text Box 42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8" name="Text Box 42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299" name="Text Box 42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0" name="Text Box 42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1" name="Text Box 42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2" name="Text Box 42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3" name="Text Box 42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4" name="Text Box 42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5" name="Text Box 42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6" name="Text Box 42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7" name="Text Box 42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8" name="Text Box 42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09" name="Text Box 42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0" name="Text Box 42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1" name="Text Box 42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2" name="Text Box 42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3" name="Text Box 42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4" name="Text Box 42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5" name="Text Box 42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6" name="Text Box 42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7" name="Text Box 42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8" name="Text Box 42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19" name="Text Box 42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0" name="Text Box 42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1" name="Text Box 42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2" name="Text Box 42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3" name="Text Box 42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4" name="Text Box 42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5" name="Text Box 42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6" name="Text Box 42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7" name="Text Box 42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8" name="Text Box 42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29" name="Text Box 42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0" name="Text Box 42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1" name="Text Box 42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2" name="Text Box 42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3" name="Text Box 42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4" name="Text Box 42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5" name="Text Box 42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6" name="Text Box 42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7" name="Text Box 42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8" name="Text Box 42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39" name="Text Box 42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0" name="Text Box 42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1" name="Text Box 43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2" name="Text Box 43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3" name="Text Box 43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4" name="Text Box 43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5" name="Text Box 43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6" name="Text Box 43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7" name="Text Box 43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8" name="Text Box 43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49" name="Text Box 43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0" name="Text Box 43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1" name="Text Box 43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2" name="Text Box 43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3" name="Text Box 43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4" name="Text Box 43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5" name="Text Box 43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6" name="Text Box 43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7" name="Text Box 43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8" name="Text Box 43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59" name="Text Box 43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0" name="Text Box 43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1" name="Text Box 43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2" name="Text Box 43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3" name="Text Box 43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4" name="Text Box 43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5" name="Text Box 43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6" name="Text Box 43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7" name="Text Box 43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8" name="Text Box 43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69" name="Text Box 43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0" name="Text Box 43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1" name="Text Box 43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2" name="Text Box 43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3" name="Text Box 43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4" name="Text Box 43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5" name="Text Box 43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6" name="Text Box 43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7" name="Text Box 43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8" name="Text Box 43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79" name="Text Box 43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0" name="Text Box 43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1" name="Text Box 43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2" name="Text Box 43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3" name="Text Box 43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4" name="Text Box 43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5" name="Text Box 43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6" name="Text Box 43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7" name="Text Box 43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8" name="Text Box 43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89" name="Text Box 43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0" name="Text Box 43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1" name="Text Box 43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2" name="Text Box 43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3" name="Text Box 43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4" name="Text Box 43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5" name="Text Box 43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6" name="Text Box 43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7" name="Text Box 43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8" name="Text Box 43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399" name="Text Box 43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0" name="Text Box 43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1" name="Text Box 43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2" name="Text Box 43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3" name="Text Box 43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4" name="Text Box 43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5" name="Text Box 43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6" name="Text Box 43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7" name="Text Box 43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8" name="Text Box 43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09" name="Text Box 43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0" name="Text Box 43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1" name="Text Box 43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2" name="Text Box 43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3" name="Text Box 43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4" name="Text Box 43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5" name="Text Box 43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6" name="Text Box 43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7" name="Text Box 43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8" name="Text Box 43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19" name="Text Box 43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0" name="Text Box 43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1" name="Text Box 43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2" name="Text Box 43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3" name="Text Box 43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4" name="Text Box 43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5" name="Text Box 43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6" name="Text Box 43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7" name="Text Box 43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8" name="Text Box 43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29" name="Text Box 43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0" name="Text Box 43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1" name="Text Box 43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2" name="Text Box 43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3" name="Text Box 43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4" name="Text Box 43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5" name="Text Box 43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6" name="Text Box 43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7" name="Text Box 43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8" name="Text Box 43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39" name="Text Box 43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0" name="Text Box 43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1" name="Text Box 44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2" name="Text Box 44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3" name="Text Box 44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4" name="Text Box 44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5" name="Text Box 44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6" name="Text Box 44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7" name="Text Box 44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8" name="Text Box 44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49" name="Text Box 44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0" name="Text Box 44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1" name="Text Box 44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2" name="Text Box 44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3" name="Text Box 44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4" name="Text Box 44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5" name="Text Box 44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6" name="Text Box 44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7" name="Text Box 44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8" name="Text Box 44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59" name="Text Box 44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0" name="Text Box 44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1" name="Text Box 44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2" name="Text Box 44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3" name="Text Box 44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4" name="Text Box 44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5" name="Text Box 44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6" name="Text Box 44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7" name="Text Box 44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8" name="Text Box 44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69" name="Text Box 44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0" name="Text Box 44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1" name="Text Box 44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2" name="Text Box 44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3" name="Text Box 44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4" name="Text Box 44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5" name="Text Box 44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6" name="Text Box 44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7" name="Text Box 44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8" name="Text Box 44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79" name="Text Box 44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0" name="Text Box 44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1" name="Text Box 44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2" name="Text Box 44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3" name="Text Box 44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4" name="Text Box 44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5" name="Text Box 44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6" name="Text Box 44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7" name="Text Box 44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8" name="Text Box 44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89" name="Text Box 44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0" name="Text Box 44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1" name="Text Box 44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2" name="Text Box 44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3" name="Text Box 44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4" name="Text Box 44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5" name="Text Box 44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6" name="Text Box 44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7" name="Text Box 44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8" name="Text Box 44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499" name="Text Box 44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0" name="Text Box 44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1" name="Text Box 44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2" name="Text Box 44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3" name="Text Box 44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4" name="Text Box 44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5" name="Text Box 44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6" name="Text Box 44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7" name="Text Box 44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8" name="Text Box 44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09" name="Text Box 44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0" name="Text Box 44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1" name="Text Box 44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2" name="Text Box 44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3" name="Text Box 44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4" name="Text Box 44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5" name="Text Box 44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6" name="Text Box 44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7" name="Text Box 44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8" name="Text Box 44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19" name="Text Box 44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0" name="Text Box 44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1" name="Text Box 44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2" name="Text Box 44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3" name="Text Box 44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4" name="Text Box 44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5" name="Text Box 44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6" name="Text Box 44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7" name="Text Box 44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8" name="Text Box 44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29" name="Text Box 44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0" name="Text Box 44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1" name="Text Box 44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2" name="Text Box 44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3" name="Text Box 44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4" name="Text Box 44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5" name="Text Box 44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6" name="Text Box 44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7" name="Text Box 44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8" name="Text Box 44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39" name="Text Box 44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0" name="Text Box 44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1" name="Text Box 45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2" name="Text Box 45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3" name="Text Box 45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4" name="Text Box 45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5" name="Text Box 45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6" name="Text Box 45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7" name="Text Box 45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8" name="Text Box 45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49" name="Text Box 45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0" name="Text Box 45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1" name="Text Box 45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2" name="Text Box 45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3" name="Text Box 45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4" name="Text Box 45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5" name="Text Box 45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6" name="Text Box 45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7" name="Text Box 45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8" name="Text Box 45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59" name="Text Box 45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0" name="Text Box 45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1" name="Text Box 45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2" name="Text Box 45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3" name="Text Box 45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4" name="Text Box 45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5" name="Text Box 45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6" name="Text Box 45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7" name="Text Box 45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8" name="Text Box 45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69" name="Text Box 45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0" name="Text Box 45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1" name="Text Box 45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2" name="Text Box 45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3" name="Text Box 45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4" name="Text Box 45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5" name="Text Box 45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6" name="Text Box 45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7" name="Text Box 45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8" name="Text Box 45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79" name="Text Box 45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0" name="Text Box 45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1" name="Text Box 45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2" name="Text Box 45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3" name="Text Box 45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4" name="Text Box 45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5" name="Text Box 45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6" name="Text Box 45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7" name="Text Box 45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8" name="Text Box 45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89" name="Text Box 45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0" name="Text Box 45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1" name="Text Box 45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2" name="Text Box 45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3" name="Text Box 45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4" name="Text Box 45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5" name="Text Box 45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6" name="Text Box 45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7" name="Text Box 45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8" name="Text Box 45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599" name="Text Box 45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0" name="Text Box 45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1" name="Text Box 45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2" name="Text Box 45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3" name="Text Box 45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4" name="Text Box 45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5" name="Text Box 45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6" name="Text Box 45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7" name="Text Box 45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8" name="Text Box 45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09" name="Text Box 45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0" name="Text Box 45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1" name="Text Box 45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2" name="Text Box 45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3" name="Text Box 45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4" name="Text Box 45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5" name="Text Box 45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6" name="Text Box 45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7" name="Text Box 45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8" name="Text Box 45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19" name="Text Box 45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0" name="Text Box 45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1" name="Text Box 45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2" name="Text Box 45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3" name="Text Box 45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4" name="Text Box 45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5" name="Text Box 45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6" name="Text Box 45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7" name="Text Box 45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8" name="Text Box 45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29" name="Text Box 45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0" name="Text Box 45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1" name="Text Box 45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2" name="Text Box 45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3" name="Text Box 45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4" name="Text Box 45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5" name="Text Box 45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6" name="Text Box 45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7" name="Text Box 45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8" name="Text Box 45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39" name="Text Box 45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0" name="Text Box 45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1" name="Text Box 46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2" name="Text Box 46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3" name="Text Box 46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4" name="Text Box 46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5" name="Text Box 46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6" name="Text Box 46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7" name="Text Box 46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8" name="Text Box 46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49" name="Text Box 46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0" name="Text Box 46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1" name="Text Box 46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2" name="Text Box 46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3" name="Text Box 46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4" name="Text Box 46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5" name="Text Box 46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6" name="Text Box 46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7" name="Text Box 46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8" name="Text Box 46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59" name="Text Box 46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0" name="Text Box 46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1" name="Text Box 46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2" name="Text Box 46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3" name="Text Box 46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4" name="Text Box 46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5" name="Text Box 46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6" name="Text Box 46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7" name="Text Box 46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8" name="Text Box 46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69" name="Text Box 46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0" name="Text Box 46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1" name="Text Box 46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2" name="Text Box 46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3" name="Text Box 46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4" name="Text Box 46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5" name="Text Box 46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6" name="Text Box 46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7" name="Text Box 46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8" name="Text Box 46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79" name="Text Box 46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0" name="Text Box 46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1" name="Text Box 46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2" name="Text Box 46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3" name="Text Box 46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4" name="Text Box 46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5" name="Text Box 46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6" name="Text Box 46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7" name="Text Box 46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8" name="Text Box 46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89" name="Text Box 46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0" name="Text Box 46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1" name="Text Box 46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2" name="Text Box 46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3" name="Text Box 46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4" name="Text Box 46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5" name="Text Box 46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6" name="Text Box 46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7" name="Text Box 46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8" name="Text Box 46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699" name="Text Box 46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0" name="Text Box 46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1" name="Text Box 46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2" name="Text Box 46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3" name="Text Box 46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4" name="Text Box 46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5" name="Text Box 46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6" name="Text Box 46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7" name="Text Box 46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8" name="Text Box 46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09" name="Text Box 46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0" name="Text Box 46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1" name="Text Box 46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2" name="Text Box 46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3" name="Text Box 46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4" name="Text Box 46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5" name="Text Box 46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6" name="Text Box 46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7" name="Text Box 46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8" name="Text Box 46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19" name="Text Box 46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0" name="Text Box 46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1" name="Text Box 46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2" name="Text Box 46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3" name="Text Box 46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4" name="Text Box 46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5" name="Text Box 46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6" name="Text Box 46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7" name="Text Box 46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8" name="Text Box 46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29" name="Text Box 46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0" name="Text Box 46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1" name="Text Box 46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2" name="Text Box 46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3" name="Text Box 46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4" name="Text Box 46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5" name="Text Box 46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6" name="Text Box 46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7" name="Text Box 46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8" name="Text Box 46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39" name="Text Box 46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0" name="Text Box 46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1" name="Text Box 47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2" name="Text Box 47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3" name="Text Box 47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4" name="Text Box 47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5" name="Text Box 47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6" name="Text Box 47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7" name="Text Box 47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8" name="Text Box 47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49" name="Text Box 47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0" name="Text Box 47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1" name="Text Box 47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2" name="Text Box 47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3" name="Text Box 47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4" name="Text Box 47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5" name="Text Box 47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6" name="Text Box 47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7" name="Text Box 47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8" name="Text Box 47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59" name="Text Box 47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0" name="Text Box 47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1" name="Text Box 47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2" name="Text Box 47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3" name="Text Box 47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4" name="Text Box 47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5" name="Text Box 47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6" name="Text Box 47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7" name="Text Box 47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8" name="Text Box 47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69" name="Text Box 47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0" name="Text Box 47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1" name="Text Box 47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2" name="Text Box 47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3" name="Text Box 47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4" name="Text Box 47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5" name="Text Box 47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6" name="Text Box 47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7" name="Text Box 47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8" name="Text Box 47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79" name="Text Box 47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0" name="Text Box 47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1" name="Text Box 47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2" name="Text Box 47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3" name="Text Box 47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4" name="Text Box 47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5" name="Text Box 47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6" name="Text Box 47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7" name="Text Box 47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8" name="Text Box 47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89" name="Text Box 47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0" name="Text Box 47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1" name="Text Box 47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2" name="Text Box 47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3" name="Text Box 47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4" name="Text Box 47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5" name="Text Box 47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6" name="Text Box 47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7" name="Text Box 47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8" name="Text Box 47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799" name="Text Box 47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0" name="Text Box 47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1" name="Text Box 47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2" name="Text Box 47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3" name="Text Box 47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4" name="Text Box 47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5" name="Text Box 47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6" name="Text Box 47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7" name="Text Box 47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8" name="Text Box 47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09" name="Text Box 47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0" name="Text Box 47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1" name="Text Box 47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2" name="Text Box 47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3" name="Text Box 47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4" name="Text Box 47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5" name="Text Box 47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6" name="Text Box 47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7" name="Text Box 47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8" name="Text Box 47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19" name="Text Box 47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0" name="Text Box 47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1" name="Text Box 47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2" name="Text Box 47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3" name="Text Box 47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4" name="Text Box 47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5" name="Text Box 47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6" name="Text Box 47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7" name="Text Box 47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8" name="Text Box 47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29" name="Text Box 47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0" name="Text Box 47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1" name="Text Box 47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2" name="Text Box 47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3" name="Text Box 47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4" name="Text Box 47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5" name="Text Box 47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6" name="Text Box 47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7" name="Text Box 47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8" name="Text Box 47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39" name="Text Box 47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0" name="Text Box 47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1" name="Text Box 48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2" name="Text Box 48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3" name="Text Box 48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4" name="Text Box 48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5" name="Text Box 48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6" name="Text Box 48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7" name="Text Box 48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8" name="Text Box 48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49" name="Text Box 48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0" name="Text Box 48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1" name="Text Box 48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2" name="Text Box 48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3" name="Text Box 48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4" name="Text Box 48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5" name="Text Box 48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6" name="Text Box 48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7" name="Text Box 48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8" name="Text Box 48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59" name="Text Box 48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0" name="Text Box 48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1" name="Text Box 48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2" name="Text Box 48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3" name="Text Box 48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4" name="Text Box 48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5" name="Text Box 48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6" name="Text Box 48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7" name="Text Box 48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8" name="Text Box 48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69" name="Text Box 48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0" name="Text Box 48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1" name="Text Box 48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2" name="Text Box 48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3" name="Text Box 48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4" name="Text Box 48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5" name="Text Box 48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6" name="Text Box 48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7" name="Text Box 48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8" name="Text Box 48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79" name="Text Box 48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0" name="Text Box 48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1" name="Text Box 48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2" name="Text Box 48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3" name="Text Box 48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4" name="Text Box 48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5" name="Text Box 48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6" name="Text Box 48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7" name="Text Box 48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8" name="Text Box 48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89" name="Text Box 48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0" name="Text Box 48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1" name="Text Box 48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2" name="Text Box 48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3" name="Text Box 48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4" name="Text Box 48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5" name="Text Box 48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6" name="Text Box 48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7" name="Text Box 48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8" name="Text Box 48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899" name="Text Box 48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0" name="Text Box 48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1" name="Text Box 48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2" name="Text Box 48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3" name="Text Box 48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4" name="Text Box 48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5" name="Text Box 48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6" name="Text Box 48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7" name="Text Box 48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8" name="Text Box 48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09" name="Text Box 48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0" name="Text Box 48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1" name="Text Box 48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2" name="Text Box 48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3" name="Text Box 48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4" name="Text Box 48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5" name="Text Box 48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6" name="Text Box 48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7" name="Text Box 48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8" name="Text Box 48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19" name="Text Box 48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0" name="Text Box 48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1" name="Text Box 48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2" name="Text Box 48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3" name="Text Box 48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4" name="Text Box 48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5" name="Text Box 48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6" name="Text Box 48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7" name="Text Box 48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8" name="Text Box 48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29" name="Text Box 48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0" name="Text Box 48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1" name="Text Box 48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2" name="Text Box 48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3" name="Text Box 48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4" name="Text Box 48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5" name="Text Box 48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6" name="Text Box 48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7" name="Text Box 48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8" name="Text Box 48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39" name="Text Box 48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0" name="Text Box 48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1" name="Text Box 49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2" name="Text Box 49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3" name="Text Box 49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4" name="Text Box 49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5" name="Text Box 49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6" name="Text Box 49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7" name="Text Box 49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8" name="Text Box 49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49" name="Text Box 49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0" name="Text Box 49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1" name="Text Box 49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2" name="Text Box 49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3" name="Text Box 49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4" name="Text Box 49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5" name="Text Box 49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6" name="Text Box 49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7" name="Text Box 49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8" name="Text Box 49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59" name="Text Box 49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0" name="Text Box 49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1" name="Text Box 49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2" name="Text Box 49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3" name="Text Box 49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4" name="Text Box 49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5" name="Text Box 49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6" name="Text Box 49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7" name="Text Box 49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8" name="Text Box 49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69" name="Text Box 49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0" name="Text Box 49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1" name="Text Box 49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2" name="Text Box 49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3" name="Text Box 49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4" name="Text Box 49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5" name="Text Box 49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6" name="Text Box 49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7" name="Text Box 49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8" name="Text Box 49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79" name="Text Box 49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0" name="Text Box 49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1" name="Text Box 49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2" name="Text Box 49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3" name="Text Box 49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4" name="Text Box 49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5" name="Text Box 49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6" name="Text Box 49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7" name="Text Box 49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8" name="Text Box 49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89" name="Text Box 49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0" name="Text Box 49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1" name="Text Box 49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2" name="Text Box 49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3" name="Text Box 49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4" name="Text Box 49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5" name="Text Box 49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6" name="Text Box 49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7" name="Text Box 49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8" name="Text Box 49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0999" name="Text Box 49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0" name="Text Box 49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1" name="Text Box 49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2" name="Text Box 49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3" name="Text Box 49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4" name="Text Box 49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5" name="Text Box 49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6" name="Text Box 49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7" name="Text Box 49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8" name="Text Box 49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09" name="Text Box 49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0" name="Text Box 49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1" name="Text Box 49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2" name="Text Box 49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3" name="Text Box 49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4" name="Text Box 49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5" name="Text Box 49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6" name="Text Box 49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7" name="Text Box 49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8" name="Text Box 49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19" name="Text Box 49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0" name="Text Box 49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1" name="Text Box 49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2" name="Text Box 49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3" name="Text Box 49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4" name="Text Box 49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5" name="Text Box 49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6" name="Text Box 49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7" name="Text Box 49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8" name="Text Box 49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29" name="Text Box 49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0" name="Text Box 49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1" name="Text Box 49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2" name="Text Box 49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3" name="Text Box 49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4" name="Text Box 49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5" name="Text Box 49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6" name="Text Box 49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7" name="Text Box 49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8" name="Text Box 49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39" name="Text Box 49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0" name="Text Box 49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1" name="Text Box 50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2" name="Text Box 50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3" name="Text Box 50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4" name="Text Box 50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5" name="Text Box 50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6" name="Text Box 50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7" name="Text Box 50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8" name="Text Box 50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49" name="Text Box 50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0" name="Text Box 50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1" name="Text Box 50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2" name="Text Box 50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3" name="Text Box 50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4" name="Text Box 50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5" name="Text Box 50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6" name="Text Box 50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7" name="Text Box 50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8" name="Text Box 50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59" name="Text Box 50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0" name="Text Box 50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1" name="Text Box 50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2" name="Text Box 50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3" name="Text Box 50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4" name="Text Box 50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5" name="Text Box 50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6" name="Text Box 50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7" name="Text Box 50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8" name="Text Box 50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69" name="Text Box 50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0" name="Text Box 50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1" name="Text Box 50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2" name="Text Box 50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3" name="Text Box 50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4" name="Text Box 50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5" name="Text Box 50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6" name="Text Box 50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7" name="Text Box 50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8" name="Text Box 50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79" name="Text Box 50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0" name="Text Box 50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1" name="Text Box 50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2" name="Text Box 50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3" name="Text Box 50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4" name="Text Box 50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5" name="Text Box 50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6" name="Text Box 50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7" name="Text Box 50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8" name="Text Box 50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89" name="Text Box 50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0" name="Text Box 50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1" name="Text Box 50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2" name="Text Box 50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3" name="Text Box 50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4" name="Text Box 50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5" name="Text Box 50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6" name="Text Box 50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7" name="Text Box 50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8" name="Text Box 50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099" name="Text Box 50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0" name="Text Box 50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1" name="Text Box 50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2" name="Text Box 50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3" name="Text Box 50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4" name="Text Box 50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5" name="Text Box 50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6" name="Text Box 50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7" name="Text Box 50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8" name="Text Box 50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09" name="Text Box 50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0" name="Text Box 50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1" name="Text Box 50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2" name="Text Box 50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3" name="Text Box 50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4" name="Text Box 50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5" name="Text Box 50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6" name="Text Box 50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7" name="Text Box 50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8" name="Text Box 50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19" name="Text Box 50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0" name="Text Box 50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1" name="Text Box 50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2" name="Text Box 50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3" name="Text Box 50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4" name="Text Box 50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5" name="Text Box 50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6" name="Text Box 50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7" name="Text Box 50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8" name="Text Box 50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29" name="Text Box 50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0" name="Text Box 50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1" name="Text Box 50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2" name="Text Box 50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3" name="Text Box 50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4" name="Text Box 50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5" name="Text Box 50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6" name="Text Box 50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7" name="Text Box 50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8" name="Text Box 50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39" name="Text Box 50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0" name="Text Box 50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1" name="Text Box 51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2" name="Text Box 51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3" name="Text Box 51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4" name="Text Box 51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5" name="Text Box 51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6" name="Text Box 51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7" name="Text Box 51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8" name="Text Box 51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49" name="Text Box 51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0" name="Text Box 51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1" name="Text Box 51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2" name="Text Box 51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3" name="Text Box 51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4" name="Text Box 51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5" name="Text Box 51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6" name="Text Box 51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7" name="Text Box 51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8" name="Text Box 51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59" name="Text Box 51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0" name="Text Box 51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1" name="Text Box 51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2" name="Text Box 51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3" name="Text Box 51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4" name="Text Box 51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5" name="Text Box 51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6" name="Text Box 51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7" name="Text Box 51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8" name="Text Box 51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69" name="Text Box 51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0" name="Text Box 51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1" name="Text Box 51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2" name="Text Box 51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3" name="Text Box 51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4" name="Text Box 51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5" name="Text Box 51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6" name="Text Box 51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7" name="Text Box 51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8" name="Text Box 51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79" name="Text Box 51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0" name="Text Box 51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1" name="Text Box 51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2" name="Text Box 51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3" name="Text Box 51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4" name="Text Box 51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5" name="Text Box 51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6" name="Text Box 51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7" name="Text Box 51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8" name="Text Box 51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89" name="Text Box 51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0" name="Text Box 51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1" name="Text Box 51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2" name="Text Box 51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3" name="Text Box 51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4" name="Text Box 51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5" name="Text Box 51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6" name="Text Box 51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7" name="Text Box 51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8" name="Text Box 51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199" name="Text Box 51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0" name="Text Box 51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1" name="Text Box 51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2" name="Text Box 51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3" name="Text Box 51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4" name="Text Box 51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5" name="Text Box 51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6" name="Text Box 51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7" name="Text Box 51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8" name="Text Box 51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09" name="Text Box 51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0" name="Text Box 51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1" name="Text Box 51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2" name="Text Box 51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3" name="Text Box 51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4" name="Text Box 51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5" name="Text Box 51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6" name="Text Box 51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7" name="Text Box 51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8" name="Text Box 51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19" name="Text Box 51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0" name="Text Box 51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1" name="Text Box 51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2" name="Text Box 51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3" name="Text Box 51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4" name="Text Box 51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5" name="Text Box 51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6" name="Text Box 51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7" name="Text Box 51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8" name="Text Box 51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29" name="Text Box 51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0" name="Text Box 51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1" name="Text Box 51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2" name="Text Box 51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3" name="Text Box 51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4" name="Text Box 51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5" name="Text Box 51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6" name="Text Box 51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7" name="Text Box 51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8" name="Text Box 51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39" name="Text Box 51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0" name="Text Box 51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1" name="Text Box 52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2" name="Text Box 52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3" name="Text Box 52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4" name="Text Box 52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5" name="Text Box 52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6" name="Text Box 52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7" name="Text Box 52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8" name="Text Box 52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49" name="Text Box 52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0" name="Text Box 52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1" name="Text Box 52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2" name="Text Box 52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3" name="Text Box 52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4" name="Text Box 52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5" name="Text Box 52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6" name="Text Box 52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7" name="Text Box 52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8" name="Text Box 52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59" name="Text Box 52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0" name="Text Box 52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1" name="Text Box 52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2" name="Text Box 52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3" name="Text Box 52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4" name="Text Box 52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5" name="Text Box 52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6" name="Text Box 52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7" name="Text Box 52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8" name="Text Box 52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69" name="Text Box 52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0" name="Text Box 52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1" name="Text Box 52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2" name="Text Box 52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3" name="Text Box 52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4" name="Text Box 52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5" name="Text Box 52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6" name="Text Box 52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7" name="Text Box 52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8" name="Text Box 52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79" name="Text Box 52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0" name="Text Box 52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1" name="Text Box 52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2" name="Text Box 52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3" name="Text Box 52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4" name="Text Box 52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5" name="Text Box 52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6" name="Text Box 52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7" name="Text Box 52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8" name="Text Box 52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89" name="Text Box 52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0" name="Text Box 52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1" name="Text Box 52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2" name="Text Box 52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3" name="Text Box 52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4" name="Text Box 52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5" name="Text Box 52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6" name="Text Box 52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7" name="Text Box 52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8" name="Text Box 52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299" name="Text Box 52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0" name="Text Box 52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1" name="Text Box 52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2" name="Text Box 52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3" name="Text Box 52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4" name="Text Box 52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5" name="Text Box 52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6" name="Text Box 52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7" name="Text Box 52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8" name="Text Box 52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09" name="Text Box 52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0" name="Text Box 52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1" name="Text Box 52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2" name="Text Box 52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3" name="Text Box 52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4" name="Text Box 52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5" name="Text Box 52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6" name="Text Box 52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7" name="Text Box 52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8" name="Text Box 52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19" name="Text Box 52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0" name="Text Box 52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1" name="Text Box 52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2" name="Text Box 52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3" name="Text Box 52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4" name="Text Box 52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5" name="Text Box 52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6" name="Text Box 52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7" name="Text Box 52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8" name="Text Box 52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29" name="Text Box 52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0" name="Text Box 52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1" name="Text Box 52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2" name="Text Box 52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3" name="Text Box 52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4" name="Text Box 52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5" name="Text Box 52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6" name="Text Box 52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7" name="Text Box 52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8" name="Text Box 52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39" name="Text Box 52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0" name="Text Box 52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1" name="Text Box 53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2" name="Text Box 53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3" name="Text Box 53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4" name="Text Box 53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5" name="Text Box 53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6" name="Text Box 53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7" name="Text Box 53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8" name="Text Box 53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49" name="Text Box 530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0" name="Text Box 530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1" name="Text Box 531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2" name="Text Box 531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3" name="Text Box 531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4" name="Text Box 531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5" name="Text Box 531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6" name="Text Box 531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7" name="Text Box 531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8" name="Text Box 531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59" name="Text Box 531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0" name="Text Box 531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1" name="Text Box 532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2" name="Text Box 532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3" name="Text Box 532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4" name="Text Box 532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5" name="Text Box 532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6" name="Text Box 532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7" name="Text Box 532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8" name="Text Box 532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69" name="Text Box 532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0" name="Text Box 532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1" name="Text Box 533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2" name="Text Box 533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3" name="Text Box 533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4" name="Text Box 533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5" name="Text Box 533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6" name="Text Box 533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7" name="Text Box 533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8" name="Text Box 533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79" name="Text Box 533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0" name="Text Box 533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1" name="Text Box 534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2" name="Text Box 534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3" name="Text Box 534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4" name="Text Box 534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5" name="Text Box 534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6" name="Text Box 534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7" name="Text Box 534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8" name="Text Box 534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89" name="Text Box 534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0" name="Text Box 534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1" name="Text Box 535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2" name="Text Box 535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3" name="Text Box 535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4" name="Text Box 535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5" name="Text Box 535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6" name="Text Box 535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7" name="Text Box 535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8" name="Text Box 535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399" name="Text Box 535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0" name="Text Box 535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1" name="Text Box 536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2" name="Text Box 536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3" name="Text Box 536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4" name="Text Box 536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5" name="Text Box 536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6" name="Text Box 536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7" name="Text Box 536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8" name="Text Box 536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09" name="Text Box 536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0" name="Text Box 536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1" name="Text Box 537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2" name="Text Box 537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3" name="Text Box 537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4" name="Text Box 537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5" name="Text Box 537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6" name="Text Box 537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7" name="Text Box 537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8" name="Text Box 537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19" name="Text Box 537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0" name="Text Box 537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1" name="Text Box 538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2" name="Text Box 538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3" name="Text Box 538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4" name="Text Box 538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5" name="Text Box 538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6" name="Text Box 538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7" name="Text Box 538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8" name="Text Box 538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29" name="Text Box 538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0" name="Text Box 538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1" name="Text Box 539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2" name="Text Box 539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3" name="Text Box 539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4" name="Text Box 539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5" name="Text Box 539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6" name="Text Box 539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7" name="Text Box 539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8" name="Text Box 539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39" name="Text Box 5398"/>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0" name="Text Box 5399"/>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1" name="Text Box 5400"/>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2" name="Text Box 5401"/>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3" name="Text Box 5402"/>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4" name="Text Box 5403"/>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5" name="Text Box 5404"/>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6" name="Text Box 5405"/>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7" name="Text Box 5406"/>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484</xdr:row>
      <xdr:rowOff>0</xdr:rowOff>
    </xdr:from>
    <xdr:to>
      <xdr:col>4</xdr:col>
      <xdr:colOff>85725</xdr:colOff>
      <xdr:row>485</xdr:row>
      <xdr:rowOff>19051</xdr:rowOff>
    </xdr:to>
    <xdr:sp macro="" textlink="">
      <xdr:nvSpPr>
        <xdr:cNvPr id="11448" name="Text Box 5407"/>
        <xdr:cNvSpPr txBox="1">
          <a:spLocks noChangeArrowheads="1"/>
        </xdr:cNvSpPr>
      </xdr:nvSpPr>
      <xdr:spPr bwMode="auto">
        <a:xfrm>
          <a:off x="4686300" y="9220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49" name="Text Box 5427"/>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0" name="Text Box 5428"/>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1" name="Text Box 5429"/>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2" name="Text Box 5430"/>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3" name="Text Box 5431"/>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4" name="Text Box 5432"/>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5" name="Text Box 5433"/>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6" name="Text Box 5434"/>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7" name="Text Box 5435"/>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8" name="Text Box 5436"/>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59" name="Text Box 5437"/>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0" name="Text Box 5438"/>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1" name="Text Box 5439"/>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2" name="Text Box 5440"/>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3" name="Text Box 5441"/>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4" name="Text Box 5442"/>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5" name="Text Box 5443"/>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6" name="Text Box 5444"/>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7" name="Text Box 5445"/>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8" name="Text Box 5446"/>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69" name="Text Box 5447"/>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0" name="Text Box 5448"/>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1" name="Text Box 5449"/>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2" name="Text Box 5450"/>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3" name="Text Box 5451"/>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4" name="Text Box 5452"/>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5" name="Text Box 5453"/>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6" name="Text Box 5454"/>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7" name="Text Box 5455"/>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8" name="Text Box 5456"/>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79" name="Text Box 5457"/>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0" name="Text Box 5458"/>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1" name="Text Box 5459"/>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2" name="Text Box 5460"/>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3" name="Text Box 5461"/>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4" name="Text Box 5462"/>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5" name="Text Box 5463"/>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6" name="Text Box 5464"/>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7" name="Text Box 5465"/>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8" name="Text Box 5466"/>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89" name="Text Box 5467"/>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483</xdr:row>
      <xdr:rowOff>0</xdr:rowOff>
    </xdr:from>
    <xdr:to>
      <xdr:col>4</xdr:col>
      <xdr:colOff>85725</xdr:colOff>
      <xdr:row>484</xdr:row>
      <xdr:rowOff>19049</xdr:rowOff>
    </xdr:to>
    <xdr:sp macro="" textlink="">
      <xdr:nvSpPr>
        <xdr:cNvPr id="11490" name="Text Box 5468"/>
        <xdr:cNvSpPr txBox="1">
          <a:spLocks noChangeArrowheads="1"/>
        </xdr:cNvSpPr>
      </xdr:nvSpPr>
      <xdr:spPr bwMode="auto">
        <a:xfrm>
          <a:off x="4686300" y="9201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2</xdr:row>
      <xdr:rowOff>0</xdr:rowOff>
    </xdr:from>
    <xdr:ext cx="85725" cy="161925"/>
    <xdr:sp macro="" textlink="">
      <xdr:nvSpPr>
        <xdr:cNvPr id="2" name="Text Box 26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 name="Text Box 26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 name="Text Box 26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 name="Text Box 26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 name="Text Box 26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 name="Text Box 26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 name="Text Box 26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 name="Text Box 26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 name="Text Box 26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 name="Text Box 26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 name="Text Box 26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 name="Text Box 26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 name="Text Box 26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 name="Text Box 26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 name="Text Box 26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 name="Text Box 26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 name="Text Box 26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 name="Text Box 26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 name="Text Box 26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 name="Text Box 26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 name="Text Box 26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 name="Text Box 26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 name="Text Box 26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 name="Text Box 26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 name="Text Box 26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 name="Text Box 26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 name="Text Box 26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 name="Text Box 26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 name="Text Box 26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 name="Text Box 26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 name="Text Box 26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 name="Text Box 26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 name="Text Box 26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 name="Text Box 26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 name="Text Box 26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 name="Text Box 26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 name="Text Box 26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 name="Text Box 26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 name="Text Box 26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 name="Text Box 26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 name="Text Box 27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 name="Text Box 27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 name="Text Box 27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 name="Text Box 27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 name="Text Box 27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 name="Text Box 27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 name="Text Box 27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 name="Text Box 27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 name="Text Box 27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 name="Text Box 27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 name="Text Box 27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 name="Text Box 27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 name="Text Box 27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 name="Text Box 27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 name="Text Box 27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 name="Text Box 27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 name="Text Box 27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 name="Text Box 27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 name="Text Box 27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 name="Text Box 27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 name="Text Box 27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 name="Text Box 27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 name="Text Box 27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 name="Text Box 27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 name="Text Box 27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 name="Text Box 27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 name="Text Box 27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 name="Text Box 27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 name="Text Box 27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 name="Text Box 27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 name="Text Box 27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 name="Text Box 27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 name="Text Box 27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 name="Text Box 27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 name="Text Box 27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 name="Text Box 27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 name="Text Box 27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 name="Text Box 27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 name="Text Box 27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 name="Text Box 27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 name="Text Box 27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 name="Text Box 27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 name="Text Box 27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 name="Text Box 27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 name="Text Box 27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 name="Text Box 27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 name="Text Box 27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 name="Text Box 27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 name="Text Box 27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 name="Text Box 27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 name="Text Box 27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 name="Text Box 27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 name="Text Box 27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 name="Text Box 27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 name="Text Box 27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 name="Text Box 27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 name="Text Box 27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 name="Text Box 27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 name="Text Box 27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 name="Text Box 27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 name="Text Box 27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 name="Text Box 27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 name="Text Box 27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 name="Text Box 27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 name="Text Box 27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 name="Text Box 27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 name="Text Box 27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 name="Text Box 27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 name="Text Box 27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 name="Text Box 27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 name="Text Box 27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 name="Text Box 27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 name="Text Box 27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 name="Text Box 27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 name="Text Box 27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 name="Text Box 27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 name="Text Box 27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 name="Text Box 27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 name="Text Box 27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 name="Text Box 27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 name="Text Box 27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 name="Text Box 27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 name="Text Box 27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 name="Text Box 27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 name="Text Box 27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 name="Text Box 27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 name="Text Box 27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 name="Text Box 27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 name="Text Box 27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 name="Text Box 27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 name="Text Box 27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 name="Text Box 27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 name="Text Box 27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 name="Text Box 27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 name="Text Box 27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 name="Text Box 27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 name="Text Box 27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 name="Text Box 27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 name="Text Box 27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 name="Text Box 27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 name="Text Box 28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 name="Text Box 28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 name="Text Box 28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 name="Text Box 28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 name="Text Box 28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 name="Text Box 28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 name="Text Box 28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 name="Text Box 28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 name="Text Box 28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 name="Text Box 28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 name="Text Box 28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 name="Text Box 28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 name="Text Box 28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 name="Text Box 28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 name="Text Box 28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 name="Text Box 28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 name="Text Box 28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 name="Text Box 28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 name="Text Box 28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 name="Text Box 28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 name="Text Box 28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 name="Text Box 28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 name="Text Box 28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 name="Text Box 28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 name="Text Box 28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 name="Text Box 28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 name="Text Box 28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 name="Text Box 28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 name="Text Box 28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 name="Text Box 28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 name="Text Box 28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 name="Text Box 28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 name="Text Box 28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 name="Text Box 28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 name="Text Box 28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 name="Text Box 28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 name="Text Box 28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 name="Text Box 28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 name="Text Box 28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 name="Text Box 28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 name="Text Box 28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 name="Text Box 28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 name="Text Box 28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 name="Text Box 28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 name="Text Box 28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 name="Text Box 28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 name="Text Box 28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 name="Text Box 28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 name="Text Box 28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 name="Text Box 28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 name="Text Box 28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 name="Text Box 28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 name="Text Box 28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 name="Text Box 28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 name="Text Box 28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 name="Text Box 28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 name="Text Box 28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 name="Text Box 28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 name="Text Box 28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 name="Text Box 28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 name="Text Box 28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 name="Text Box 28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 name="Text Box 28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 name="Text Box 28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 name="Text Box 28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 name="Text Box 28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 name="Text Box 28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 name="Text Box 28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 name="Text Box 28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 name="Text Box 28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 name="Text Box 28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 name="Text Box 28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 name="Text Box 28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 name="Text Box 28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 name="Text Box 28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 name="Text Box 28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 name="Text Box 28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 name="Text Box 28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 name="Text Box 28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 name="Text Box 28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 name="Text Box 28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 name="Text Box 28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 name="Text Box 28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 name="Text Box 28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 name="Text Box 28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 name="Text Box 28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 name="Text Box 28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 name="Text Box 28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 name="Text Box 28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 name="Text Box 28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 name="Text Box 28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 name="Text Box 28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 name="Text Box 28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 name="Text Box 28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 name="Text Box 28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 name="Text Box 28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 name="Text Box 28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 name="Text Box 28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 name="Text Box 28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 name="Text Box 28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 name="Text Box 29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 name="Text Box 29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 name="Text Box 29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 name="Text Box 29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 name="Text Box 29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 name="Text Box 29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 name="Text Box 29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 name="Text Box 29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 name="Text Box 29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 name="Text Box 29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 name="Text Box 29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 name="Text Box 29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 name="Text Box 29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 name="Text Box 29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 name="Text Box 29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 name="Text Box 29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 name="Text Box 29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 name="Text Box 29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 name="Text Box 29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 name="Text Box 29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 name="Text Box 29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 name="Text Box 29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 name="Text Box 29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 name="Text Box 29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 name="Text Box 29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 name="Text Box 29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 name="Text Box 29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 name="Text Box 29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 name="Text Box 29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 name="Text Box 29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 name="Text Box 29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 name="Text Box 29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 name="Text Box 29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5" name="Text Box 29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6" name="Text Box 29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7" name="Text Box 29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8" name="Text Box 29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9" name="Text Box 29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0" name="Text Box 29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1" name="Text Box 29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2" name="Text Box 29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3" name="Text Box 29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4" name="Text Box 29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5" name="Text Box 29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6" name="Text Box 29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7" name="Text Box 29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8" name="Text Box 29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89" name="Text Box 29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0" name="Text Box 29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1" name="Text Box 29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2" name="Text Box 29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3" name="Text Box 29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4" name="Text Box 29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5" name="Text Box 29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6" name="Text Box 29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7" name="Text Box 29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8" name="Text Box 29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99" name="Text Box 29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0" name="Text Box 29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1" name="Text Box 29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2" name="Text Box 29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3" name="Text Box 29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4" name="Text Box 29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5" name="Text Box 29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6" name="Text Box 29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7" name="Text Box 29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8" name="Text Box 29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09" name="Text Box 29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0" name="Text Box 29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1" name="Text Box 29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2" name="Text Box 29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3" name="Text Box 29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4" name="Text Box 29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5" name="Text Box 29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6" name="Text Box 29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7" name="Text Box 29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8" name="Text Box 29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19" name="Text Box 29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0" name="Text Box 29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1" name="Text Box 29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2" name="Text Box 29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3" name="Text Box 29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4" name="Text Box 29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5" name="Text Box 29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6" name="Text Box 29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7" name="Text Box 29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8" name="Text Box 29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29" name="Text Box 29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0" name="Text Box 29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1" name="Text Box 29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2" name="Text Box 29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3" name="Text Box 29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4" name="Text Box 29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5" name="Text Box 29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6" name="Text Box 29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7" name="Text Box 29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8" name="Text Box 29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39" name="Text Box 29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0" name="Text Box 29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1" name="Text Box 29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2" name="Text Box 30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3" name="Text Box 30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4" name="Text Box 30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5" name="Text Box 30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6" name="Text Box 30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7" name="Text Box 30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8" name="Text Box 30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49" name="Text Box 30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0" name="Text Box 30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1" name="Text Box 30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2" name="Text Box 30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3" name="Text Box 30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4" name="Text Box 30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5" name="Text Box 30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6" name="Text Box 30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7" name="Text Box 30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8" name="Text Box 30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59" name="Text Box 30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0" name="Text Box 30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1" name="Text Box 30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2" name="Text Box 30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3" name="Text Box 30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4" name="Text Box 30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5" name="Text Box 30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6" name="Text Box 30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7" name="Text Box 30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8" name="Text Box 30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69" name="Text Box 30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0" name="Text Box 30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1" name="Text Box 30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2" name="Text Box 30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3" name="Text Box 30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4" name="Text Box 30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5" name="Text Box 30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6" name="Text Box 30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7" name="Text Box 30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8" name="Text Box 30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79" name="Text Box 30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0" name="Text Box 30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1" name="Text Box 30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2" name="Text Box 30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3" name="Text Box 30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4" name="Text Box 30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5" name="Text Box 30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6" name="Text Box 30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7" name="Text Box 30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8" name="Text Box 30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89" name="Text Box 30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0" name="Text Box 30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1" name="Text Box 30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2" name="Text Box 30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3" name="Text Box 30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4" name="Text Box 30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5" name="Text Box 30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6" name="Text Box 30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7" name="Text Box 30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8" name="Text Box 30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399" name="Text Box 30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0" name="Text Box 30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1" name="Text Box 30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2" name="Text Box 30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3" name="Text Box 30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4" name="Text Box 30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5" name="Text Box 30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6" name="Text Box 30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7" name="Text Box 30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8" name="Text Box 30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09" name="Text Box 30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0" name="Text Box 30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1" name="Text Box 30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2" name="Text Box 30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3" name="Text Box 30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4" name="Text Box 30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5" name="Text Box 30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6" name="Text Box 30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7" name="Text Box 30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8" name="Text Box 30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19" name="Text Box 30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0" name="Text Box 30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1" name="Text Box 30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2" name="Text Box 30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3" name="Text Box 30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4" name="Text Box 30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5" name="Text Box 30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6" name="Text Box 30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7" name="Text Box 30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8" name="Text Box 30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29" name="Text Box 30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0" name="Text Box 30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1" name="Text Box 30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2" name="Text Box 30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3" name="Text Box 30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4" name="Text Box 30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5" name="Text Box 30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6" name="Text Box 30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7" name="Text Box 30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8" name="Text Box 30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39" name="Text Box 30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0" name="Text Box 30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1" name="Text Box 30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2" name="Text Box 31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3" name="Text Box 31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4" name="Text Box 31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5" name="Text Box 31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6" name="Text Box 31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7" name="Text Box 31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8" name="Text Box 31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49" name="Text Box 31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0" name="Text Box 31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1" name="Text Box 31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2" name="Text Box 31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3" name="Text Box 31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4" name="Text Box 31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5" name="Text Box 31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6" name="Text Box 31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7" name="Text Box 31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8" name="Text Box 31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59" name="Text Box 31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0" name="Text Box 31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1" name="Text Box 31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2" name="Text Box 31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3" name="Text Box 31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4" name="Text Box 31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5" name="Text Box 31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6" name="Text Box 31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7" name="Text Box 31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8" name="Text Box 31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69" name="Text Box 31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0" name="Text Box 31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1" name="Text Box 31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2" name="Text Box 31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3" name="Text Box 31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4" name="Text Box 31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5" name="Text Box 31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6" name="Text Box 31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7" name="Text Box 31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8" name="Text Box 31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79" name="Text Box 31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0" name="Text Box 31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1" name="Text Box 31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2" name="Text Box 31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3" name="Text Box 31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4" name="Text Box 31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5" name="Text Box 31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6" name="Text Box 31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7" name="Text Box 31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8" name="Text Box 31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89" name="Text Box 31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0" name="Text Box 31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1" name="Text Box 31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2" name="Text Box 31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3" name="Text Box 31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4" name="Text Box 31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5" name="Text Box 31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6" name="Text Box 31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7" name="Text Box 31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8" name="Text Box 31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499" name="Text Box 31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0" name="Text Box 31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1" name="Text Box 31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2" name="Text Box 31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3" name="Text Box 31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4" name="Text Box 31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5" name="Text Box 31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6" name="Text Box 31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7" name="Text Box 31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8" name="Text Box 31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09" name="Text Box 31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0" name="Text Box 31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1" name="Text Box 31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2" name="Text Box 31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3" name="Text Box 31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4" name="Text Box 31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5" name="Text Box 31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6" name="Text Box 31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7" name="Text Box 31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8" name="Text Box 31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19" name="Text Box 31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0" name="Text Box 31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1" name="Text Box 31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2" name="Text Box 31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3" name="Text Box 31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4" name="Text Box 31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5" name="Text Box 31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6" name="Text Box 31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7" name="Text Box 31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8" name="Text Box 31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29" name="Text Box 31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0" name="Text Box 31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1" name="Text Box 31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2" name="Text Box 31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3" name="Text Box 31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4" name="Text Box 31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5" name="Text Box 31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6" name="Text Box 31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7" name="Text Box 31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8" name="Text Box 31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39" name="Text Box 31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0" name="Text Box 31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1" name="Text Box 31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2" name="Text Box 32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3" name="Text Box 32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4" name="Text Box 32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5" name="Text Box 32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6" name="Text Box 32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7" name="Text Box 32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8" name="Text Box 32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49" name="Text Box 32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0" name="Text Box 32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1" name="Text Box 32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2" name="Text Box 32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3" name="Text Box 32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4" name="Text Box 32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5" name="Text Box 32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6" name="Text Box 32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7" name="Text Box 32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8" name="Text Box 32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59" name="Text Box 32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0" name="Text Box 32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1" name="Text Box 32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2" name="Text Box 32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3" name="Text Box 32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4" name="Text Box 32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5" name="Text Box 32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6" name="Text Box 32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7" name="Text Box 32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8" name="Text Box 32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69" name="Text Box 32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0" name="Text Box 32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1" name="Text Box 32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2" name="Text Box 32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3" name="Text Box 32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4" name="Text Box 32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5" name="Text Box 32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6" name="Text Box 32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7" name="Text Box 32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8" name="Text Box 32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79" name="Text Box 32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0" name="Text Box 32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1" name="Text Box 32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2" name="Text Box 32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3" name="Text Box 32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4" name="Text Box 32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5" name="Text Box 32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6" name="Text Box 32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7" name="Text Box 32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8" name="Text Box 32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89" name="Text Box 32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0" name="Text Box 32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1" name="Text Box 32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2" name="Text Box 32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3" name="Text Box 32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4" name="Text Box 32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5" name="Text Box 32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6" name="Text Box 32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7" name="Text Box 32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8" name="Text Box 32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599" name="Text Box 32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0" name="Text Box 32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1" name="Text Box 32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2" name="Text Box 32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3" name="Text Box 32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4" name="Text Box 32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5" name="Text Box 32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6" name="Text Box 32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7" name="Text Box 32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8" name="Text Box 32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09" name="Text Box 32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0" name="Text Box 32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1" name="Text Box 32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2" name="Text Box 32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3" name="Text Box 32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4" name="Text Box 32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5" name="Text Box 32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6" name="Text Box 32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7" name="Text Box 32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8" name="Text Box 32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19" name="Text Box 32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0" name="Text Box 32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1" name="Text Box 32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2" name="Text Box 32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3" name="Text Box 32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4" name="Text Box 32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5" name="Text Box 32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6" name="Text Box 32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7" name="Text Box 32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8" name="Text Box 32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29" name="Text Box 32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0" name="Text Box 32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1" name="Text Box 32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2" name="Text Box 32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3" name="Text Box 32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4" name="Text Box 32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5" name="Text Box 32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6" name="Text Box 32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7" name="Text Box 32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8" name="Text Box 32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39" name="Text Box 32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0" name="Text Box 32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1" name="Text Box 32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2" name="Text Box 33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3" name="Text Box 33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4" name="Text Box 33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5" name="Text Box 33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6" name="Text Box 33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7" name="Text Box 33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8" name="Text Box 33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49" name="Text Box 33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0" name="Text Box 33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1" name="Text Box 33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2" name="Text Box 33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3" name="Text Box 33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4" name="Text Box 33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5" name="Text Box 33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6" name="Text Box 33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7" name="Text Box 33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8" name="Text Box 33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59" name="Text Box 33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0" name="Text Box 33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1" name="Text Box 33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2" name="Text Box 33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3" name="Text Box 33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4" name="Text Box 33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5" name="Text Box 33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6" name="Text Box 33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7" name="Text Box 33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8" name="Text Box 33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69" name="Text Box 33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0" name="Text Box 33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1" name="Text Box 33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2" name="Text Box 33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3" name="Text Box 33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4" name="Text Box 33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5" name="Text Box 33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6" name="Text Box 33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7" name="Text Box 33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8" name="Text Box 33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79" name="Text Box 33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0" name="Text Box 33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1" name="Text Box 33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2" name="Text Box 33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3" name="Text Box 33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4" name="Text Box 33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5" name="Text Box 33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6" name="Text Box 33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7" name="Text Box 33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8" name="Text Box 33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89" name="Text Box 33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0" name="Text Box 33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1" name="Text Box 33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2" name="Text Box 33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3" name="Text Box 33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4" name="Text Box 33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5" name="Text Box 33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6" name="Text Box 33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7" name="Text Box 33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8" name="Text Box 33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699" name="Text Box 33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0" name="Text Box 33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1" name="Text Box 33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2" name="Text Box 33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3" name="Text Box 33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4" name="Text Box 33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5" name="Text Box 33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6" name="Text Box 33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7" name="Text Box 33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8" name="Text Box 33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09" name="Text Box 33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0" name="Text Box 33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1" name="Text Box 33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2" name="Text Box 33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3" name="Text Box 33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4" name="Text Box 33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5" name="Text Box 33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6" name="Text Box 33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7" name="Text Box 33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8" name="Text Box 33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19" name="Text Box 33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0" name="Text Box 33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1" name="Text Box 33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2" name="Text Box 33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3" name="Text Box 33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4" name="Text Box 33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5" name="Text Box 33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6" name="Text Box 33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7" name="Text Box 33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8" name="Text Box 33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29" name="Text Box 33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0" name="Text Box 33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1" name="Text Box 33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2" name="Text Box 33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3" name="Text Box 33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4" name="Text Box 33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5" name="Text Box 33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6" name="Text Box 33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7" name="Text Box 33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8" name="Text Box 33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39" name="Text Box 33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0" name="Text Box 33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1" name="Text Box 33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2" name="Text Box 34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3" name="Text Box 34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4" name="Text Box 34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5" name="Text Box 34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6" name="Text Box 34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7" name="Text Box 34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8" name="Text Box 34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49" name="Text Box 34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0" name="Text Box 34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1" name="Text Box 34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2" name="Text Box 34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3" name="Text Box 34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4" name="Text Box 34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5" name="Text Box 34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6" name="Text Box 34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7" name="Text Box 34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8" name="Text Box 34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59" name="Text Box 34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0" name="Text Box 34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1" name="Text Box 34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2" name="Text Box 34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3" name="Text Box 34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4" name="Text Box 34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5" name="Text Box 34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6" name="Text Box 34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7" name="Text Box 34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8" name="Text Box 34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69" name="Text Box 34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0" name="Text Box 34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1" name="Text Box 34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2" name="Text Box 34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3" name="Text Box 34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4" name="Text Box 34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5" name="Text Box 34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6" name="Text Box 34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7" name="Text Box 34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8" name="Text Box 34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79" name="Text Box 34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0" name="Text Box 34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1" name="Text Box 34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2" name="Text Box 34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3" name="Text Box 34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4" name="Text Box 34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5" name="Text Box 34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6" name="Text Box 34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7" name="Text Box 34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8" name="Text Box 34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89" name="Text Box 34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0" name="Text Box 34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1" name="Text Box 34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2" name="Text Box 34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3" name="Text Box 34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4" name="Text Box 34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5" name="Text Box 34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6" name="Text Box 34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7" name="Text Box 34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8" name="Text Box 34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799" name="Text Box 34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0" name="Text Box 34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1" name="Text Box 34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2" name="Text Box 34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3" name="Text Box 34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4" name="Text Box 34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5" name="Text Box 34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6" name="Text Box 34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7" name="Text Box 34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8" name="Text Box 34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09" name="Text Box 34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0" name="Text Box 34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1" name="Text Box 34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2" name="Text Box 34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3" name="Text Box 34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4" name="Text Box 34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5" name="Text Box 34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6" name="Text Box 34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7" name="Text Box 34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8" name="Text Box 34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19" name="Text Box 34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0" name="Text Box 34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1" name="Text Box 34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2" name="Text Box 34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3" name="Text Box 34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4" name="Text Box 34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5" name="Text Box 34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6" name="Text Box 34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7" name="Text Box 34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8" name="Text Box 34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29" name="Text Box 34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0" name="Text Box 34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1" name="Text Box 34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2" name="Text Box 34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3" name="Text Box 34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4" name="Text Box 34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5" name="Text Box 34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6" name="Text Box 34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7" name="Text Box 34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8" name="Text Box 34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39" name="Text Box 34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0" name="Text Box 34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1" name="Text Box 34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2" name="Text Box 35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3" name="Text Box 35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4" name="Text Box 35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5" name="Text Box 35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6" name="Text Box 35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7" name="Text Box 35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8" name="Text Box 35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49" name="Text Box 35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0" name="Text Box 35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1" name="Text Box 35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2" name="Text Box 35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3" name="Text Box 35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4" name="Text Box 35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5" name="Text Box 35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6" name="Text Box 35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7" name="Text Box 35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8" name="Text Box 35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59" name="Text Box 35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0" name="Text Box 35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1" name="Text Box 35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2" name="Text Box 35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3" name="Text Box 35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4" name="Text Box 35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5" name="Text Box 35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6" name="Text Box 35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7" name="Text Box 35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8" name="Text Box 35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69" name="Text Box 35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0" name="Text Box 35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1" name="Text Box 35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2" name="Text Box 35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3" name="Text Box 35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4" name="Text Box 35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5" name="Text Box 35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6" name="Text Box 35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7" name="Text Box 35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8" name="Text Box 35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79" name="Text Box 35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0" name="Text Box 35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1" name="Text Box 35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2" name="Text Box 35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3" name="Text Box 35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4" name="Text Box 35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5" name="Text Box 35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6" name="Text Box 35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7" name="Text Box 35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8" name="Text Box 35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89" name="Text Box 35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0" name="Text Box 35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1" name="Text Box 35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2" name="Text Box 35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3" name="Text Box 35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4" name="Text Box 35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5" name="Text Box 35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6" name="Text Box 35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7" name="Text Box 35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8" name="Text Box 35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899" name="Text Box 35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0" name="Text Box 35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1" name="Text Box 35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2" name="Text Box 35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3" name="Text Box 35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4" name="Text Box 35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5" name="Text Box 35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6" name="Text Box 35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7" name="Text Box 35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8" name="Text Box 35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09" name="Text Box 35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0" name="Text Box 35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1" name="Text Box 35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2" name="Text Box 35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3" name="Text Box 35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4" name="Text Box 35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5" name="Text Box 35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6" name="Text Box 35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7" name="Text Box 35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8" name="Text Box 35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19" name="Text Box 35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0" name="Text Box 35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1" name="Text Box 35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2" name="Text Box 35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3" name="Text Box 35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4" name="Text Box 35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5" name="Text Box 35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6" name="Text Box 35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7" name="Text Box 35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8" name="Text Box 35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29" name="Text Box 35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0" name="Text Box 35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1" name="Text Box 35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2" name="Text Box 35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3" name="Text Box 35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4" name="Text Box 35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5" name="Text Box 35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6" name="Text Box 35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7" name="Text Box 35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8" name="Text Box 35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39" name="Text Box 35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0" name="Text Box 35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1" name="Text Box 35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2" name="Text Box 36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3" name="Text Box 36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4" name="Text Box 36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5" name="Text Box 36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6" name="Text Box 36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7" name="Text Box 36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8" name="Text Box 36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49" name="Text Box 36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0" name="Text Box 36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1" name="Text Box 36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2" name="Text Box 36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3" name="Text Box 36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4" name="Text Box 36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5" name="Text Box 36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6" name="Text Box 36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7" name="Text Box 36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8" name="Text Box 36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59" name="Text Box 36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0" name="Text Box 36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1" name="Text Box 36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2" name="Text Box 36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3" name="Text Box 36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4" name="Text Box 36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5" name="Text Box 36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6" name="Text Box 36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7" name="Text Box 36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8" name="Text Box 36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69" name="Text Box 36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0" name="Text Box 36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1" name="Text Box 36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2" name="Text Box 36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3" name="Text Box 36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4" name="Text Box 36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5" name="Text Box 36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6" name="Text Box 36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7" name="Text Box 36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8" name="Text Box 36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79" name="Text Box 36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0" name="Text Box 36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1" name="Text Box 36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2" name="Text Box 36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3" name="Text Box 36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4" name="Text Box 36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5" name="Text Box 36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6" name="Text Box 36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7" name="Text Box 36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8" name="Text Box 36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89" name="Text Box 36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0" name="Text Box 36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1" name="Text Box 36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2" name="Text Box 36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3" name="Text Box 36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4" name="Text Box 36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5" name="Text Box 36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6" name="Text Box 36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7" name="Text Box 36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8" name="Text Box 36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999" name="Text Box 36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0" name="Text Box 36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1" name="Text Box 36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2" name="Text Box 36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3" name="Text Box 36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4" name="Text Box 36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5" name="Text Box 36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6" name="Text Box 36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7" name="Text Box 36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8" name="Text Box 36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09" name="Text Box 36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0" name="Text Box 36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1" name="Text Box 36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2" name="Text Box 36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3" name="Text Box 36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4" name="Text Box 36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5" name="Text Box 36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6" name="Text Box 36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7" name="Text Box 36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8" name="Text Box 36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19" name="Text Box 36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0" name="Text Box 36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1" name="Text Box 36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2" name="Text Box 36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3" name="Text Box 36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4" name="Text Box 36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5" name="Text Box 36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6" name="Text Box 36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7" name="Text Box 36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8" name="Text Box 36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29" name="Text Box 36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0" name="Text Box 36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1" name="Text Box 36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2" name="Text Box 36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3" name="Text Box 36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4" name="Text Box 36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5" name="Text Box 36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6" name="Text Box 36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7" name="Text Box 36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8" name="Text Box 36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39" name="Text Box 36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0" name="Text Box 36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1" name="Text Box 36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2" name="Text Box 37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3" name="Text Box 37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4" name="Text Box 37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5" name="Text Box 37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6" name="Text Box 37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7" name="Text Box 37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8" name="Text Box 37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49" name="Text Box 37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0" name="Text Box 37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1" name="Text Box 37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2" name="Text Box 37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3" name="Text Box 37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4" name="Text Box 37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5" name="Text Box 37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6" name="Text Box 37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7" name="Text Box 37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8" name="Text Box 37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59" name="Text Box 37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0" name="Text Box 37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1" name="Text Box 37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2" name="Text Box 37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3" name="Text Box 37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4" name="Text Box 37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5" name="Text Box 37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6" name="Text Box 37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7" name="Text Box 37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8" name="Text Box 37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69" name="Text Box 37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0" name="Text Box 37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1" name="Text Box 37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2" name="Text Box 37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3" name="Text Box 37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4" name="Text Box 37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5" name="Text Box 37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6" name="Text Box 37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7" name="Text Box 37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8" name="Text Box 37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79" name="Text Box 37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0" name="Text Box 37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1" name="Text Box 37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2" name="Text Box 37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3" name="Text Box 37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4" name="Text Box 37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5" name="Text Box 37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6" name="Text Box 37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7" name="Text Box 37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8" name="Text Box 37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89" name="Text Box 37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0" name="Text Box 37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1" name="Text Box 37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2" name="Text Box 37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3" name="Text Box 37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4" name="Text Box 37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5" name="Text Box 37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6" name="Text Box 37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7" name="Text Box 37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8" name="Text Box 37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099" name="Text Box 37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0" name="Text Box 37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1" name="Text Box 37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2" name="Text Box 37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3" name="Text Box 37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4" name="Text Box 37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5" name="Text Box 37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6" name="Text Box 37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7" name="Text Box 37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8" name="Text Box 37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09" name="Text Box 37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0" name="Text Box 37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1" name="Text Box 37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2" name="Text Box 37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3" name="Text Box 37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4" name="Text Box 37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5" name="Text Box 37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6" name="Text Box 37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7" name="Text Box 37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8" name="Text Box 37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19" name="Text Box 37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0" name="Text Box 37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1" name="Text Box 37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2" name="Text Box 37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3" name="Text Box 37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4" name="Text Box 37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5" name="Text Box 37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6" name="Text Box 37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7" name="Text Box 37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8" name="Text Box 37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29" name="Text Box 37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0" name="Text Box 37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1" name="Text Box 37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2" name="Text Box 37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3" name="Text Box 37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4" name="Text Box 37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5" name="Text Box 37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6" name="Text Box 37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7" name="Text Box 37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8" name="Text Box 37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39" name="Text Box 37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0" name="Text Box 37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1" name="Text Box 37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2" name="Text Box 38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3" name="Text Box 38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4" name="Text Box 38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5" name="Text Box 38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6" name="Text Box 38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7" name="Text Box 38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8" name="Text Box 38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49" name="Text Box 38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0" name="Text Box 38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1" name="Text Box 38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2" name="Text Box 38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3" name="Text Box 38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4" name="Text Box 38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5" name="Text Box 38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6" name="Text Box 38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7" name="Text Box 38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8" name="Text Box 38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59" name="Text Box 38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0" name="Text Box 38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1" name="Text Box 38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2" name="Text Box 38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3" name="Text Box 38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4" name="Text Box 38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5" name="Text Box 38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6" name="Text Box 38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7" name="Text Box 38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8" name="Text Box 38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69" name="Text Box 38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0" name="Text Box 38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1" name="Text Box 38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2" name="Text Box 38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3" name="Text Box 38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4" name="Text Box 38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5" name="Text Box 38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6" name="Text Box 38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7" name="Text Box 38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8" name="Text Box 38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79" name="Text Box 38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0" name="Text Box 38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1" name="Text Box 38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2" name="Text Box 38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3" name="Text Box 38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4" name="Text Box 38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5" name="Text Box 38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6" name="Text Box 38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7" name="Text Box 38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8" name="Text Box 38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89" name="Text Box 38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0" name="Text Box 38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1" name="Text Box 38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2" name="Text Box 38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3" name="Text Box 38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4" name="Text Box 38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5" name="Text Box 38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6" name="Text Box 38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7" name="Text Box 38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8" name="Text Box 38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199" name="Text Box 38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0" name="Text Box 38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1" name="Text Box 38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2" name="Text Box 38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3" name="Text Box 38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4" name="Text Box 38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5" name="Text Box 38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6" name="Text Box 38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7" name="Text Box 38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8" name="Text Box 38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09" name="Text Box 38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0" name="Text Box 38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1" name="Text Box 38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2" name="Text Box 38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3" name="Text Box 38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4" name="Text Box 38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5" name="Text Box 38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6" name="Text Box 38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7" name="Text Box 38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8" name="Text Box 38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19" name="Text Box 38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0" name="Text Box 38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1" name="Text Box 38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2" name="Text Box 38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3" name="Text Box 38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4" name="Text Box 38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5" name="Text Box 38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6" name="Text Box 38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7" name="Text Box 38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8" name="Text Box 38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29" name="Text Box 38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0" name="Text Box 38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1" name="Text Box 38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2" name="Text Box 38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3" name="Text Box 38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4" name="Text Box 38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5" name="Text Box 38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6" name="Text Box 38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7" name="Text Box 38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8" name="Text Box 38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39" name="Text Box 38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0" name="Text Box 38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1" name="Text Box 38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2" name="Text Box 39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3" name="Text Box 39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4" name="Text Box 39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5" name="Text Box 39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6" name="Text Box 39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7" name="Text Box 39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8" name="Text Box 39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49" name="Text Box 39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0" name="Text Box 39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1" name="Text Box 39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2" name="Text Box 39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3" name="Text Box 39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4" name="Text Box 39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5" name="Text Box 39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6" name="Text Box 39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7" name="Text Box 39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8" name="Text Box 39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59" name="Text Box 39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0" name="Text Box 39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1" name="Text Box 39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2" name="Text Box 39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3" name="Text Box 39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4" name="Text Box 39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5" name="Text Box 39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6" name="Text Box 39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7" name="Text Box 39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8" name="Text Box 39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69" name="Text Box 39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0" name="Text Box 39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1" name="Text Box 39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2" name="Text Box 39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3" name="Text Box 39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4" name="Text Box 39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5" name="Text Box 39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6" name="Text Box 39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7" name="Text Box 39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8" name="Text Box 39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79" name="Text Box 39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0" name="Text Box 39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1" name="Text Box 39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2" name="Text Box 39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3" name="Text Box 39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4" name="Text Box 39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5" name="Text Box 39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6" name="Text Box 39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7" name="Text Box 39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8" name="Text Box 39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89" name="Text Box 39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0" name="Text Box 39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1" name="Text Box 39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2" name="Text Box 39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3" name="Text Box 39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4" name="Text Box 39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5" name="Text Box 39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6" name="Text Box 39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7" name="Text Box 39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8" name="Text Box 39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299" name="Text Box 39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0" name="Text Box 39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1" name="Text Box 39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2" name="Text Box 39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3" name="Text Box 39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4" name="Text Box 39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5" name="Text Box 39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6" name="Text Box 39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7" name="Text Box 39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8" name="Text Box 39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09" name="Text Box 39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0" name="Text Box 39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1" name="Text Box 39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2" name="Text Box 39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3" name="Text Box 39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4" name="Text Box 39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5" name="Text Box 39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6" name="Text Box 39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7" name="Text Box 39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8" name="Text Box 39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19" name="Text Box 39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0" name="Text Box 39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1" name="Text Box 39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2" name="Text Box 39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3" name="Text Box 39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4" name="Text Box 39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5" name="Text Box 39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6" name="Text Box 39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7" name="Text Box 39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8" name="Text Box 39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29" name="Text Box 39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0" name="Text Box 39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1" name="Text Box 39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2" name="Text Box 39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3" name="Text Box 39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4" name="Text Box 39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5" name="Text Box 39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6" name="Text Box 39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7" name="Text Box 39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8" name="Text Box 39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39" name="Text Box 39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0" name="Text Box 39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1" name="Text Box 39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2" name="Text Box 40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3" name="Text Box 40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4" name="Text Box 40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5" name="Text Box 40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6" name="Text Box 40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7" name="Text Box 40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8" name="Text Box 40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49" name="Text Box 40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0" name="Text Box 40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1" name="Text Box 40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2" name="Text Box 40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3" name="Text Box 40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4" name="Text Box 40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5" name="Text Box 40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6" name="Text Box 40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7" name="Text Box 40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8" name="Text Box 40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59" name="Text Box 40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0" name="Text Box 40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1" name="Text Box 40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2" name="Text Box 40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3" name="Text Box 40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4" name="Text Box 40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5" name="Text Box 40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6" name="Text Box 40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7" name="Text Box 40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8" name="Text Box 40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69" name="Text Box 40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0" name="Text Box 40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1" name="Text Box 40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2" name="Text Box 40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3" name="Text Box 40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4" name="Text Box 40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5" name="Text Box 40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6" name="Text Box 40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7" name="Text Box 40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8" name="Text Box 40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79" name="Text Box 40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0" name="Text Box 40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1" name="Text Box 40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2" name="Text Box 40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3" name="Text Box 40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4" name="Text Box 40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5" name="Text Box 40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6" name="Text Box 40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7" name="Text Box 40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8" name="Text Box 40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89" name="Text Box 40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0" name="Text Box 40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1" name="Text Box 40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2" name="Text Box 40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3" name="Text Box 40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4" name="Text Box 40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5" name="Text Box 40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6" name="Text Box 40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7" name="Text Box 40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8" name="Text Box 40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399" name="Text Box 40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0" name="Text Box 40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1" name="Text Box 40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2" name="Text Box 40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3" name="Text Box 40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4" name="Text Box 40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5" name="Text Box 40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6" name="Text Box 40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7" name="Text Box 40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8" name="Text Box 40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09" name="Text Box 40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0" name="Text Box 40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1" name="Text Box 40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2" name="Text Box 40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3" name="Text Box 40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4" name="Text Box 40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5" name="Text Box 40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6" name="Text Box 40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7" name="Text Box 40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8" name="Text Box 40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19" name="Text Box 40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0" name="Text Box 40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1" name="Text Box 40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2" name="Text Box 40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3" name="Text Box 40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4" name="Text Box 40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5" name="Text Box 40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6" name="Text Box 40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7" name="Text Box 40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8" name="Text Box 40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29" name="Text Box 40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0" name="Text Box 40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1" name="Text Box 40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2" name="Text Box 40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3" name="Text Box 40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4" name="Text Box 40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5" name="Text Box 40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6" name="Text Box 40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7" name="Text Box 40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8" name="Text Box 40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39" name="Text Box 40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0" name="Text Box 40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1" name="Text Box 40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2" name="Text Box 41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3" name="Text Box 41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4" name="Text Box 41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5" name="Text Box 41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6" name="Text Box 41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7" name="Text Box 41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8" name="Text Box 41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49" name="Text Box 41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0" name="Text Box 41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1" name="Text Box 41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2" name="Text Box 41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3" name="Text Box 41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4" name="Text Box 41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5" name="Text Box 41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6" name="Text Box 41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7" name="Text Box 41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8" name="Text Box 41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59" name="Text Box 41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0" name="Text Box 41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1" name="Text Box 41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2" name="Text Box 41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3" name="Text Box 41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4" name="Text Box 41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5" name="Text Box 41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6" name="Text Box 41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7" name="Text Box 41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8" name="Text Box 41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69" name="Text Box 41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0" name="Text Box 41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1" name="Text Box 41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2" name="Text Box 41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3" name="Text Box 41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4" name="Text Box 41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5" name="Text Box 41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6" name="Text Box 41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7" name="Text Box 41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8" name="Text Box 41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79" name="Text Box 41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0" name="Text Box 41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1" name="Text Box 41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2" name="Text Box 41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3" name="Text Box 41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4" name="Text Box 41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5" name="Text Box 41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6" name="Text Box 41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7" name="Text Box 41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8" name="Text Box 41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89" name="Text Box 41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0" name="Text Box 41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1" name="Text Box 41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2" name="Text Box 41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3" name="Text Box 41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4" name="Text Box 41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5" name="Text Box 41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6" name="Text Box 41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7" name="Text Box 41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8" name="Text Box 41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499" name="Text Box 41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0" name="Text Box 41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1" name="Text Box 41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2" name="Text Box 41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3" name="Text Box 41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4" name="Text Box 41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5" name="Text Box 41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6" name="Text Box 41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7" name="Text Box 41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8" name="Text Box 41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09" name="Text Box 41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0" name="Text Box 41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1" name="Text Box 41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2" name="Text Box 41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3" name="Text Box 41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4" name="Text Box 41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5" name="Text Box 41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6" name="Text Box 41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7" name="Text Box 41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8" name="Text Box 41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19" name="Text Box 41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0" name="Text Box 41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1" name="Text Box 41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2" name="Text Box 41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3" name="Text Box 41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4" name="Text Box 41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5" name="Text Box 41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6" name="Text Box 41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7" name="Text Box 41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8" name="Text Box 41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29" name="Text Box 41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0" name="Text Box 41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1" name="Text Box 41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2" name="Text Box 41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3" name="Text Box 41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4" name="Text Box 41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5" name="Text Box 41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6" name="Text Box 41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7" name="Text Box 41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8" name="Text Box 41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39" name="Text Box 41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0" name="Text Box 41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1" name="Text Box 41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2" name="Text Box 42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3" name="Text Box 42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4" name="Text Box 42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5" name="Text Box 42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6" name="Text Box 42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7" name="Text Box 42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8" name="Text Box 42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49" name="Text Box 42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0" name="Text Box 42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1" name="Text Box 42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2" name="Text Box 42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3" name="Text Box 42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4" name="Text Box 42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5" name="Text Box 42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6" name="Text Box 42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7" name="Text Box 42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8" name="Text Box 42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59" name="Text Box 42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0" name="Text Box 42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1" name="Text Box 42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2" name="Text Box 42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3" name="Text Box 42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4" name="Text Box 42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5" name="Text Box 42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6" name="Text Box 42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7" name="Text Box 42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8" name="Text Box 42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69" name="Text Box 42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0" name="Text Box 42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1" name="Text Box 42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2" name="Text Box 42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3" name="Text Box 42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4" name="Text Box 42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5" name="Text Box 42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6" name="Text Box 42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7" name="Text Box 42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8" name="Text Box 42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79" name="Text Box 42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0" name="Text Box 42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1" name="Text Box 42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2" name="Text Box 42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3" name="Text Box 42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4" name="Text Box 42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5" name="Text Box 42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6" name="Text Box 42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7" name="Text Box 42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8" name="Text Box 42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89" name="Text Box 42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0" name="Text Box 42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1" name="Text Box 42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2" name="Text Box 42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3" name="Text Box 42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4" name="Text Box 42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5" name="Text Box 42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6" name="Text Box 42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7" name="Text Box 42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8" name="Text Box 42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599" name="Text Box 42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0" name="Text Box 42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1" name="Text Box 42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2" name="Text Box 42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3" name="Text Box 42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4" name="Text Box 42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5" name="Text Box 42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6" name="Text Box 42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7" name="Text Box 42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8" name="Text Box 42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09" name="Text Box 42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0" name="Text Box 42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1" name="Text Box 42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2" name="Text Box 42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3" name="Text Box 42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4" name="Text Box 42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5" name="Text Box 42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6" name="Text Box 42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7" name="Text Box 42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8" name="Text Box 42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19" name="Text Box 42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0" name="Text Box 42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1" name="Text Box 42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2" name="Text Box 42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3" name="Text Box 42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4" name="Text Box 42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5" name="Text Box 42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6" name="Text Box 42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7" name="Text Box 42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8" name="Text Box 42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29" name="Text Box 42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0" name="Text Box 42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1" name="Text Box 42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2" name="Text Box 42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3" name="Text Box 42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4" name="Text Box 42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5" name="Text Box 42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6" name="Text Box 42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7" name="Text Box 42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8" name="Text Box 42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39" name="Text Box 42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0" name="Text Box 42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1" name="Text Box 42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2" name="Text Box 43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3" name="Text Box 43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4" name="Text Box 43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5" name="Text Box 43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6" name="Text Box 43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7" name="Text Box 43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8" name="Text Box 43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49" name="Text Box 43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0" name="Text Box 43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1" name="Text Box 43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2" name="Text Box 43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3" name="Text Box 43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4" name="Text Box 43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5" name="Text Box 43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6" name="Text Box 43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7" name="Text Box 43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8" name="Text Box 43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59" name="Text Box 43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0" name="Text Box 43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1" name="Text Box 43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2" name="Text Box 43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3" name="Text Box 43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4" name="Text Box 43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5" name="Text Box 43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6" name="Text Box 43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7" name="Text Box 43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8" name="Text Box 43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69" name="Text Box 43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0" name="Text Box 43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1" name="Text Box 43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2" name="Text Box 43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3" name="Text Box 43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4" name="Text Box 43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5" name="Text Box 43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6" name="Text Box 43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7" name="Text Box 43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8" name="Text Box 43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79" name="Text Box 43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0" name="Text Box 43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1" name="Text Box 43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2" name="Text Box 43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3" name="Text Box 43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4" name="Text Box 43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5" name="Text Box 43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6" name="Text Box 43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7" name="Text Box 43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8" name="Text Box 43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89" name="Text Box 43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0" name="Text Box 43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1" name="Text Box 43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2" name="Text Box 43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3" name="Text Box 43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4" name="Text Box 43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5" name="Text Box 43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6" name="Text Box 43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7" name="Text Box 43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8" name="Text Box 43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699" name="Text Box 43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0" name="Text Box 43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1" name="Text Box 43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2" name="Text Box 43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3" name="Text Box 43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4" name="Text Box 43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5" name="Text Box 43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6" name="Text Box 43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7" name="Text Box 43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8" name="Text Box 43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09" name="Text Box 43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0" name="Text Box 43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1" name="Text Box 43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2" name="Text Box 43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3" name="Text Box 43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4" name="Text Box 43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5" name="Text Box 43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6" name="Text Box 43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7" name="Text Box 43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8" name="Text Box 43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19" name="Text Box 43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0" name="Text Box 43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1" name="Text Box 43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2" name="Text Box 43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3" name="Text Box 43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4" name="Text Box 43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5" name="Text Box 43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6" name="Text Box 43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7" name="Text Box 43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8" name="Text Box 43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29" name="Text Box 43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0" name="Text Box 43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1" name="Text Box 43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2" name="Text Box 43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3" name="Text Box 43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4" name="Text Box 43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5" name="Text Box 43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6" name="Text Box 43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7" name="Text Box 43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8" name="Text Box 43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39" name="Text Box 43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0" name="Text Box 43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1" name="Text Box 43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2" name="Text Box 44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3" name="Text Box 44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4" name="Text Box 44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5" name="Text Box 44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6" name="Text Box 44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7" name="Text Box 44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8" name="Text Box 44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49" name="Text Box 44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0" name="Text Box 44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1" name="Text Box 44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2" name="Text Box 44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3" name="Text Box 44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4" name="Text Box 44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5" name="Text Box 44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6" name="Text Box 44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7" name="Text Box 44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8" name="Text Box 44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59" name="Text Box 44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0" name="Text Box 44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1" name="Text Box 44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2" name="Text Box 44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3" name="Text Box 44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4" name="Text Box 44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5" name="Text Box 44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6" name="Text Box 44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7" name="Text Box 44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8" name="Text Box 44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69" name="Text Box 44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0" name="Text Box 44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1" name="Text Box 44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2" name="Text Box 44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3" name="Text Box 44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4" name="Text Box 44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5" name="Text Box 44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6" name="Text Box 44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7" name="Text Box 44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8" name="Text Box 44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79" name="Text Box 44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0" name="Text Box 44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1" name="Text Box 44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2" name="Text Box 44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3" name="Text Box 44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4" name="Text Box 44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5" name="Text Box 44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6" name="Text Box 44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7" name="Text Box 44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8" name="Text Box 44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89" name="Text Box 44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0" name="Text Box 44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1" name="Text Box 44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2" name="Text Box 44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3" name="Text Box 44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4" name="Text Box 44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5" name="Text Box 44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6" name="Text Box 44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7" name="Text Box 44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8" name="Text Box 44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799" name="Text Box 44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0" name="Text Box 44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1" name="Text Box 44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2" name="Text Box 44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3" name="Text Box 44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4" name="Text Box 44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5" name="Text Box 44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6" name="Text Box 44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7" name="Text Box 44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8" name="Text Box 44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09" name="Text Box 44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0" name="Text Box 44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1" name="Text Box 44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2" name="Text Box 44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3" name="Text Box 44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4" name="Text Box 44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5" name="Text Box 44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6" name="Text Box 44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7" name="Text Box 44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8" name="Text Box 44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19" name="Text Box 44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0" name="Text Box 44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1" name="Text Box 44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2" name="Text Box 44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3" name="Text Box 44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4" name="Text Box 44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5" name="Text Box 44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6" name="Text Box 44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7" name="Text Box 44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8" name="Text Box 44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29" name="Text Box 44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0" name="Text Box 44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1" name="Text Box 44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2" name="Text Box 44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3" name="Text Box 44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4" name="Text Box 44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5" name="Text Box 44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6" name="Text Box 44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7" name="Text Box 44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8" name="Text Box 44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39" name="Text Box 44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0" name="Text Box 44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1" name="Text Box 44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2" name="Text Box 45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3" name="Text Box 45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4" name="Text Box 45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5" name="Text Box 45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6" name="Text Box 45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7" name="Text Box 45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8" name="Text Box 45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49" name="Text Box 45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0" name="Text Box 45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1" name="Text Box 45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2" name="Text Box 45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3" name="Text Box 45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4" name="Text Box 45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5" name="Text Box 45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6" name="Text Box 45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7" name="Text Box 45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8" name="Text Box 45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59" name="Text Box 45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0" name="Text Box 45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1" name="Text Box 45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2" name="Text Box 45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3" name="Text Box 45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4" name="Text Box 45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5" name="Text Box 45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6" name="Text Box 45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7" name="Text Box 45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8" name="Text Box 45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69" name="Text Box 45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0" name="Text Box 45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1" name="Text Box 45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2" name="Text Box 45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3" name="Text Box 45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4" name="Text Box 45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5" name="Text Box 45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6" name="Text Box 45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7" name="Text Box 45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8" name="Text Box 45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79" name="Text Box 45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0" name="Text Box 45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1" name="Text Box 45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2" name="Text Box 45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3" name="Text Box 45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4" name="Text Box 45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5" name="Text Box 45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6" name="Text Box 45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7" name="Text Box 45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8" name="Text Box 45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89" name="Text Box 45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0" name="Text Box 45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1" name="Text Box 45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2" name="Text Box 45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3" name="Text Box 45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4" name="Text Box 45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5" name="Text Box 45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6" name="Text Box 45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7" name="Text Box 45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8" name="Text Box 45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899" name="Text Box 45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0" name="Text Box 45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1" name="Text Box 45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2" name="Text Box 45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3" name="Text Box 45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4" name="Text Box 45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5" name="Text Box 45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6" name="Text Box 45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7" name="Text Box 45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8" name="Text Box 45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09" name="Text Box 45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0" name="Text Box 45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1" name="Text Box 45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2" name="Text Box 45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3" name="Text Box 45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4" name="Text Box 45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5" name="Text Box 45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6" name="Text Box 45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7" name="Text Box 45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8" name="Text Box 45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19" name="Text Box 45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0" name="Text Box 45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1" name="Text Box 45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2" name="Text Box 45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3" name="Text Box 45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4" name="Text Box 45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5" name="Text Box 45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6" name="Text Box 45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7" name="Text Box 45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8" name="Text Box 45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29" name="Text Box 45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0" name="Text Box 45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1" name="Text Box 45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2" name="Text Box 45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3" name="Text Box 45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4" name="Text Box 45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5" name="Text Box 45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6" name="Text Box 45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7" name="Text Box 45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8" name="Text Box 45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39" name="Text Box 45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0" name="Text Box 45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1" name="Text Box 45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2" name="Text Box 46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3" name="Text Box 46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4" name="Text Box 46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5" name="Text Box 46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6" name="Text Box 46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7" name="Text Box 46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8" name="Text Box 46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49" name="Text Box 46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0" name="Text Box 46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1" name="Text Box 46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2" name="Text Box 46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3" name="Text Box 46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4" name="Text Box 46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5" name="Text Box 46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6" name="Text Box 46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7" name="Text Box 46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8" name="Text Box 46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59" name="Text Box 46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0" name="Text Box 46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1" name="Text Box 46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2" name="Text Box 46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3" name="Text Box 46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4" name="Text Box 46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5" name="Text Box 46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6" name="Text Box 46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7" name="Text Box 46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8" name="Text Box 46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69" name="Text Box 46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0" name="Text Box 46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1" name="Text Box 46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2" name="Text Box 46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3" name="Text Box 46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4" name="Text Box 46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5" name="Text Box 46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6" name="Text Box 46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7" name="Text Box 46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8" name="Text Box 46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79" name="Text Box 46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0" name="Text Box 46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1" name="Text Box 46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2" name="Text Box 46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3" name="Text Box 46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4" name="Text Box 46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5" name="Text Box 46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6" name="Text Box 46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7" name="Text Box 46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8" name="Text Box 46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89" name="Text Box 46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0" name="Text Box 46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1" name="Text Box 46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2" name="Text Box 46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3" name="Text Box 46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4" name="Text Box 46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5" name="Text Box 46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6" name="Text Box 46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7" name="Text Box 46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8" name="Text Box 46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1999" name="Text Box 46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0" name="Text Box 46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1" name="Text Box 46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2" name="Text Box 46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3" name="Text Box 46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4" name="Text Box 46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5" name="Text Box 46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6" name="Text Box 46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7" name="Text Box 46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8" name="Text Box 46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09" name="Text Box 46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0" name="Text Box 46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1" name="Text Box 46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2" name="Text Box 46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3" name="Text Box 46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4" name="Text Box 46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5" name="Text Box 46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6" name="Text Box 46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7" name="Text Box 46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8" name="Text Box 46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19" name="Text Box 46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0" name="Text Box 46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1" name="Text Box 46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2" name="Text Box 46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3" name="Text Box 46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4" name="Text Box 46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5" name="Text Box 46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6" name="Text Box 46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7" name="Text Box 46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8" name="Text Box 46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29" name="Text Box 46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0" name="Text Box 46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1" name="Text Box 46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2" name="Text Box 46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3" name="Text Box 46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4" name="Text Box 46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5" name="Text Box 46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6" name="Text Box 46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7" name="Text Box 46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8" name="Text Box 46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39" name="Text Box 46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0" name="Text Box 46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1" name="Text Box 46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2" name="Text Box 47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3" name="Text Box 47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4" name="Text Box 47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5" name="Text Box 47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6" name="Text Box 47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7" name="Text Box 47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8" name="Text Box 47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49" name="Text Box 47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0" name="Text Box 47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1" name="Text Box 47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2" name="Text Box 47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3" name="Text Box 47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4" name="Text Box 47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5" name="Text Box 47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6" name="Text Box 47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7" name="Text Box 47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8" name="Text Box 47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59" name="Text Box 47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0" name="Text Box 47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1" name="Text Box 47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2" name="Text Box 47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3" name="Text Box 47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4" name="Text Box 47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5" name="Text Box 47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6" name="Text Box 47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7" name="Text Box 47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8" name="Text Box 47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69" name="Text Box 47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0" name="Text Box 47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1" name="Text Box 47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2" name="Text Box 47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3" name="Text Box 47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4" name="Text Box 47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5" name="Text Box 47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6" name="Text Box 47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7" name="Text Box 47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8" name="Text Box 47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79" name="Text Box 47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0" name="Text Box 47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1" name="Text Box 47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2" name="Text Box 47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3" name="Text Box 47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4" name="Text Box 47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5" name="Text Box 47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6" name="Text Box 47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7" name="Text Box 47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8" name="Text Box 47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89" name="Text Box 47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0" name="Text Box 47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1" name="Text Box 47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2" name="Text Box 47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3" name="Text Box 47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4" name="Text Box 47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5" name="Text Box 47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6" name="Text Box 47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7" name="Text Box 47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8" name="Text Box 47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099" name="Text Box 47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0" name="Text Box 47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1" name="Text Box 47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2" name="Text Box 47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3" name="Text Box 47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4" name="Text Box 47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5" name="Text Box 47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6" name="Text Box 47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7" name="Text Box 47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8" name="Text Box 47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09" name="Text Box 47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0" name="Text Box 47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1" name="Text Box 47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2" name="Text Box 47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3" name="Text Box 47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4" name="Text Box 47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5" name="Text Box 47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6" name="Text Box 47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7" name="Text Box 47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8" name="Text Box 47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19" name="Text Box 47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0" name="Text Box 47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1" name="Text Box 47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2" name="Text Box 47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3" name="Text Box 47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4" name="Text Box 47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5" name="Text Box 47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6" name="Text Box 47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7" name="Text Box 47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8" name="Text Box 47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29" name="Text Box 47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0" name="Text Box 47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1" name="Text Box 47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2" name="Text Box 47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3" name="Text Box 47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4" name="Text Box 47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5" name="Text Box 47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6" name="Text Box 47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7" name="Text Box 47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8" name="Text Box 47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39" name="Text Box 47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0" name="Text Box 47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1" name="Text Box 47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2" name="Text Box 48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3" name="Text Box 48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4" name="Text Box 48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5" name="Text Box 48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6" name="Text Box 48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7" name="Text Box 48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8" name="Text Box 48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49" name="Text Box 48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0" name="Text Box 48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1" name="Text Box 48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2" name="Text Box 48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3" name="Text Box 48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4" name="Text Box 48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5" name="Text Box 48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6" name="Text Box 48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7" name="Text Box 48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8" name="Text Box 48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59" name="Text Box 48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0" name="Text Box 48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1" name="Text Box 48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2" name="Text Box 48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3" name="Text Box 48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4" name="Text Box 48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5" name="Text Box 48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6" name="Text Box 48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7" name="Text Box 48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8" name="Text Box 48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69" name="Text Box 48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0" name="Text Box 48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1" name="Text Box 48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2" name="Text Box 48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3" name="Text Box 48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4" name="Text Box 48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5" name="Text Box 48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6" name="Text Box 48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7" name="Text Box 48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8" name="Text Box 48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79" name="Text Box 48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0" name="Text Box 48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1" name="Text Box 48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2" name="Text Box 48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3" name="Text Box 48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4" name="Text Box 48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5" name="Text Box 48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6" name="Text Box 48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7" name="Text Box 48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8" name="Text Box 48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89" name="Text Box 48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0" name="Text Box 48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1" name="Text Box 48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2" name="Text Box 48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3" name="Text Box 48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4" name="Text Box 48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5" name="Text Box 48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6" name="Text Box 48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7" name="Text Box 48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8" name="Text Box 48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199" name="Text Box 48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0" name="Text Box 48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1" name="Text Box 48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2" name="Text Box 48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3" name="Text Box 48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4" name="Text Box 48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5" name="Text Box 48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6" name="Text Box 48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7" name="Text Box 48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8" name="Text Box 48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09" name="Text Box 48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0" name="Text Box 48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1" name="Text Box 48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2" name="Text Box 48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3" name="Text Box 48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4" name="Text Box 48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5" name="Text Box 48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6" name="Text Box 48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7" name="Text Box 48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8" name="Text Box 48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19" name="Text Box 48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0" name="Text Box 48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1" name="Text Box 48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2" name="Text Box 48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3" name="Text Box 48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4" name="Text Box 48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5" name="Text Box 48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6" name="Text Box 48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7" name="Text Box 48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8" name="Text Box 48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29" name="Text Box 48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0" name="Text Box 48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1" name="Text Box 48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2" name="Text Box 48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3" name="Text Box 48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4" name="Text Box 48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5" name="Text Box 48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6" name="Text Box 48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7" name="Text Box 48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8" name="Text Box 48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39" name="Text Box 48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0" name="Text Box 48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1" name="Text Box 48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2" name="Text Box 49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3" name="Text Box 49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4" name="Text Box 49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5" name="Text Box 49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6" name="Text Box 49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7" name="Text Box 49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8" name="Text Box 49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49" name="Text Box 49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0" name="Text Box 49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1" name="Text Box 49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2" name="Text Box 49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3" name="Text Box 49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4" name="Text Box 49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5" name="Text Box 49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6" name="Text Box 49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7" name="Text Box 49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8" name="Text Box 49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59" name="Text Box 49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0" name="Text Box 49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1" name="Text Box 49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2" name="Text Box 49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3" name="Text Box 49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4" name="Text Box 49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5" name="Text Box 49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6" name="Text Box 49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7" name="Text Box 49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8" name="Text Box 49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69" name="Text Box 49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0" name="Text Box 49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1" name="Text Box 49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2" name="Text Box 49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3" name="Text Box 49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4" name="Text Box 49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5" name="Text Box 49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6" name="Text Box 49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7" name="Text Box 49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8" name="Text Box 49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79" name="Text Box 49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0" name="Text Box 49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1" name="Text Box 49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2" name="Text Box 49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3" name="Text Box 49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4" name="Text Box 49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5" name="Text Box 49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6" name="Text Box 49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7" name="Text Box 49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8" name="Text Box 49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89" name="Text Box 49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0" name="Text Box 49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1" name="Text Box 49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2" name="Text Box 49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3" name="Text Box 49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4" name="Text Box 49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5" name="Text Box 49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6" name="Text Box 49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7" name="Text Box 49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8" name="Text Box 49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299" name="Text Box 49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0" name="Text Box 49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1" name="Text Box 49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2" name="Text Box 49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3" name="Text Box 49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4" name="Text Box 49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5" name="Text Box 49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6" name="Text Box 49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7" name="Text Box 49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8" name="Text Box 49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09" name="Text Box 49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0" name="Text Box 49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1" name="Text Box 49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2" name="Text Box 49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3" name="Text Box 49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4" name="Text Box 49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5" name="Text Box 49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6" name="Text Box 49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7" name="Text Box 49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8" name="Text Box 49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19" name="Text Box 49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0" name="Text Box 49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1" name="Text Box 49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2" name="Text Box 49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3" name="Text Box 49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4" name="Text Box 49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5" name="Text Box 49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6" name="Text Box 49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7" name="Text Box 49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8" name="Text Box 49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29" name="Text Box 49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0" name="Text Box 49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1" name="Text Box 49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2" name="Text Box 49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3" name="Text Box 49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4" name="Text Box 49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5" name="Text Box 49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6" name="Text Box 49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7" name="Text Box 49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8" name="Text Box 49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39" name="Text Box 49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0" name="Text Box 49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1" name="Text Box 49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2" name="Text Box 50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3" name="Text Box 50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4" name="Text Box 50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5" name="Text Box 50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6" name="Text Box 50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7" name="Text Box 50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8" name="Text Box 50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49" name="Text Box 50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0" name="Text Box 50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1" name="Text Box 50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2" name="Text Box 50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3" name="Text Box 50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4" name="Text Box 50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5" name="Text Box 50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6" name="Text Box 50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7" name="Text Box 50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8" name="Text Box 50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59" name="Text Box 50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0" name="Text Box 50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1" name="Text Box 50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2" name="Text Box 50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3" name="Text Box 50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4" name="Text Box 50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5" name="Text Box 50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6" name="Text Box 50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7" name="Text Box 50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8" name="Text Box 50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69" name="Text Box 50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0" name="Text Box 50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1" name="Text Box 50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2" name="Text Box 50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3" name="Text Box 50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4" name="Text Box 50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5" name="Text Box 50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6" name="Text Box 50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7" name="Text Box 50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8" name="Text Box 50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79" name="Text Box 50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0" name="Text Box 50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1" name="Text Box 50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2" name="Text Box 50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3" name="Text Box 50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4" name="Text Box 50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5" name="Text Box 50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6" name="Text Box 50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7" name="Text Box 50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8" name="Text Box 50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89" name="Text Box 50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0" name="Text Box 50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1" name="Text Box 50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2" name="Text Box 50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3" name="Text Box 50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4" name="Text Box 50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5" name="Text Box 50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6" name="Text Box 50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7" name="Text Box 50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8" name="Text Box 50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399" name="Text Box 50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0" name="Text Box 50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1" name="Text Box 50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2" name="Text Box 50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3" name="Text Box 50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4" name="Text Box 50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5" name="Text Box 50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6" name="Text Box 50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7" name="Text Box 50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8" name="Text Box 50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09" name="Text Box 50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0" name="Text Box 50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1" name="Text Box 50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2" name="Text Box 50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3" name="Text Box 50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4" name="Text Box 50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5" name="Text Box 50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6" name="Text Box 50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7" name="Text Box 50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8" name="Text Box 50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19" name="Text Box 50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0" name="Text Box 50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1" name="Text Box 50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2" name="Text Box 50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3" name="Text Box 50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4" name="Text Box 50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5" name="Text Box 50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6" name="Text Box 50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7" name="Text Box 50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8" name="Text Box 50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29" name="Text Box 50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0" name="Text Box 50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1" name="Text Box 50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2" name="Text Box 50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3" name="Text Box 50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4" name="Text Box 50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5" name="Text Box 50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6" name="Text Box 50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7" name="Text Box 50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8" name="Text Box 50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39" name="Text Box 50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0" name="Text Box 50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1" name="Text Box 50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2" name="Text Box 51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3" name="Text Box 51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4" name="Text Box 51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5" name="Text Box 51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6" name="Text Box 51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7" name="Text Box 51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8" name="Text Box 51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49" name="Text Box 51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0" name="Text Box 51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1" name="Text Box 51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2" name="Text Box 51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3" name="Text Box 51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4" name="Text Box 51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5" name="Text Box 51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6" name="Text Box 51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7" name="Text Box 51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8" name="Text Box 51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59" name="Text Box 51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0" name="Text Box 51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1" name="Text Box 51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2" name="Text Box 51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3" name="Text Box 51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4" name="Text Box 51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5" name="Text Box 51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6" name="Text Box 51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7" name="Text Box 51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8" name="Text Box 51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69" name="Text Box 51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0" name="Text Box 51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1" name="Text Box 51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2" name="Text Box 51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3" name="Text Box 51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4" name="Text Box 51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5" name="Text Box 51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6" name="Text Box 51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7" name="Text Box 51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8" name="Text Box 51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79" name="Text Box 51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0" name="Text Box 51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1" name="Text Box 51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2" name="Text Box 51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3" name="Text Box 51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4" name="Text Box 51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5" name="Text Box 51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6" name="Text Box 51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7" name="Text Box 51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8" name="Text Box 51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89" name="Text Box 51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0" name="Text Box 51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1" name="Text Box 51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2" name="Text Box 51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3" name="Text Box 51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4" name="Text Box 51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5" name="Text Box 51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6" name="Text Box 51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7" name="Text Box 51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8" name="Text Box 51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499" name="Text Box 51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0" name="Text Box 51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1" name="Text Box 51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2" name="Text Box 51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3" name="Text Box 51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4" name="Text Box 51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5" name="Text Box 51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6" name="Text Box 51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7" name="Text Box 51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8" name="Text Box 51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09" name="Text Box 51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0" name="Text Box 51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1" name="Text Box 51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2" name="Text Box 51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3" name="Text Box 51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4" name="Text Box 51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5" name="Text Box 51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6" name="Text Box 51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7" name="Text Box 51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8" name="Text Box 51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19" name="Text Box 51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0" name="Text Box 51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1" name="Text Box 51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2" name="Text Box 51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3" name="Text Box 51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4" name="Text Box 51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5" name="Text Box 51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6" name="Text Box 51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7" name="Text Box 51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8" name="Text Box 51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29" name="Text Box 51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0" name="Text Box 51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1" name="Text Box 51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2" name="Text Box 51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3" name="Text Box 51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4" name="Text Box 51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5" name="Text Box 51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6" name="Text Box 51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7" name="Text Box 51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8" name="Text Box 51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39" name="Text Box 51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0" name="Text Box 51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1" name="Text Box 51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2" name="Text Box 52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3" name="Text Box 52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4" name="Text Box 52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5" name="Text Box 52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6" name="Text Box 52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7" name="Text Box 52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8" name="Text Box 52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49" name="Text Box 52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0" name="Text Box 52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1" name="Text Box 52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2" name="Text Box 52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3" name="Text Box 52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4" name="Text Box 52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5" name="Text Box 52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6" name="Text Box 52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7" name="Text Box 52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8" name="Text Box 52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59" name="Text Box 52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0" name="Text Box 52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1" name="Text Box 52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2" name="Text Box 52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3" name="Text Box 52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4" name="Text Box 52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5" name="Text Box 52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6" name="Text Box 52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7" name="Text Box 52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8" name="Text Box 52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69" name="Text Box 52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0" name="Text Box 52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1" name="Text Box 52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2" name="Text Box 52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3" name="Text Box 52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4" name="Text Box 52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5" name="Text Box 52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6" name="Text Box 52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7" name="Text Box 52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8" name="Text Box 52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79" name="Text Box 52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0" name="Text Box 52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1" name="Text Box 52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2" name="Text Box 52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3" name="Text Box 52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4" name="Text Box 52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5" name="Text Box 52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6" name="Text Box 52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7" name="Text Box 52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8" name="Text Box 52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89" name="Text Box 52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0" name="Text Box 52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1" name="Text Box 52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2" name="Text Box 52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3" name="Text Box 52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4" name="Text Box 52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5" name="Text Box 52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6" name="Text Box 52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7" name="Text Box 52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8" name="Text Box 52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599" name="Text Box 52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0" name="Text Box 52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1" name="Text Box 52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2" name="Text Box 52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3" name="Text Box 52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4" name="Text Box 52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5" name="Text Box 52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6" name="Text Box 52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7" name="Text Box 52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8" name="Text Box 52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09" name="Text Box 52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0" name="Text Box 52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1" name="Text Box 52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2" name="Text Box 52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3" name="Text Box 52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4" name="Text Box 52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5" name="Text Box 52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6" name="Text Box 52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7" name="Text Box 52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8" name="Text Box 52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19" name="Text Box 52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0" name="Text Box 52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1" name="Text Box 52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2" name="Text Box 52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3" name="Text Box 52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4" name="Text Box 52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5" name="Text Box 52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6" name="Text Box 52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7" name="Text Box 52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8" name="Text Box 52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29" name="Text Box 52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0" name="Text Box 52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1" name="Text Box 52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2" name="Text Box 52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3" name="Text Box 52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4" name="Text Box 52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5" name="Text Box 52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6" name="Text Box 52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7" name="Text Box 52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8" name="Text Box 52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39" name="Text Box 52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0" name="Text Box 52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1" name="Text Box 52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2" name="Text Box 53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3" name="Text Box 53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4" name="Text Box 53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5" name="Text Box 53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6" name="Text Box 53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7" name="Text Box 53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8" name="Text Box 53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49" name="Text Box 530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0" name="Text Box 530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1" name="Text Box 530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2" name="Text Box 531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3" name="Text Box 531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4" name="Text Box 531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5" name="Text Box 531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6" name="Text Box 531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7" name="Text Box 531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8" name="Text Box 531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59" name="Text Box 531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0" name="Text Box 531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1" name="Text Box 531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2" name="Text Box 532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3" name="Text Box 532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4" name="Text Box 532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5" name="Text Box 532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6" name="Text Box 532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7" name="Text Box 532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8" name="Text Box 532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69" name="Text Box 532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0" name="Text Box 532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1" name="Text Box 532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2" name="Text Box 533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3" name="Text Box 533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4" name="Text Box 533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5" name="Text Box 533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6" name="Text Box 533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7" name="Text Box 533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8" name="Text Box 533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79" name="Text Box 533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0" name="Text Box 533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1" name="Text Box 533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2" name="Text Box 534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3" name="Text Box 534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4" name="Text Box 534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5" name="Text Box 534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6" name="Text Box 534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7" name="Text Box 534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8" name="Text Box 534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89" name="Text Box 534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0" name="Text Box 534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1" name="Text Box 534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2" name="Text Box 535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3" name="Text Box 535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4" name="Text Box 535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5" name="Text Box 535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6" name="Text Box 535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7" name="Text Box 535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8" name="Text Box 535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699" name="Text Box 535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0" name="Text Box 535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1" name="Text Box 535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2" name="Text Box 536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3" name="Text Box 536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4" name="Text Box 536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5" name="Text Box 536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6" name="Text Box 536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7" name="Text Box 536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8" name="Text Box 536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09" name="Text Box 536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0" name="Text Box 536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1" name="Text Box 536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2" name="Text Box 537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3" name="Text Box 537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4" name="Text Box 537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5" name="Text Box 537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6" name="Text Box 537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7" name="Text Box 537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8" name="Text Box 537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19" name="Text Box 537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0" name="Text Box 537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1" name="Text Box 537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2" name="Text Box 538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3" name="Text Box 538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4" name="Text Box 538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5" name="Text Box 538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6" name="Text Box 538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7" name="Text Box 538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8" name="Text Box 538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29" name="Text Box 538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0" name="Text Box 538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1" name="Text Box 538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2" name="Text Box 539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3" name="Text Box 539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4" name="Text Box 539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5" name="Text Box 539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6" name="Text Box 539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7" name="Text Box 539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8" name="Text Box 539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39" name="Text Box 5397"/>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0" name="Text Box 5398"/>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1" name="Text Box 5399"/>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2" name="Text Box 5400"/>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3" name="Text Box 5401"/>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4" name="Text Box 5402"/>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5" name="Text Box 5403"/>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6" name="Text Box 5404"/>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7" name="Text Box 5405"/>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161925"/>
    <xdr:sp macro="" textlink="">
      <xdr:nvSpPr>
        <xdr:cNvPr id="2748" name="Text Box 5406"/>
        <xdr:cNvSpPr txBox="1">
          <a:spLocks noChangeArrowheads="1"/>
        </xdr:cNvSpPr>
      </xdr:nvSpPr>
      <xdr:spPr bwMode="auto">
        <a:xfrm>
          <a:off x="4667250" y="381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 name="Text Box 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 name="Text Box 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 name="Text Box 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 name="Text Box 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 name="Text Box 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 name="Text Box 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 name="Text Box 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 name="Text Box 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 name="Text Box 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 name="Text Box 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 name="Text Box 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 name="Text Box 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 name="Text Box 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 name="Text Box 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 name="Text Box 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 name="Text Box 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 name="Text Box 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 name="Text Box 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 name="Text Box 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 name="Text Box 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 name="Text Box 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 name="Text Box 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 name="Text Box 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 name="Text Box 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 name="Text Box 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 name="Text Box 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 name="Text Box 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 name="Text Box 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 name="Text Box 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 name="Text Box 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 name="Text Box 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 name="Text Box 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 name="Text Box 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 name="Text Box 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 name="Text Box 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 name="Text Box 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 name="Text Box 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 name="Text Box 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 name="Text Box 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 name="Text Box 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 name="Text Box 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 name="Text Box 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 name="Text Box 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 name="Text Box 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 name="Text Box 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 name="Text Box 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 name="Text Box 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 name="Text Box 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 name="Text Box 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 name="Text Box 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 name="Text Box 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 name="Text Box 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 name="Text Box 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 name="Text Box 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 name="Text Box 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 name="Text Box 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 name="Text Box 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 name="Text Box 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 name="Text Box 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 name="Text Box 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 name="Text Box 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 name="Text Box 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 name="Text Box 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 name="Text Box 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 name="Text Box 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 name="Text Box 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 name="Text Box 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 name="Text Box 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 name="Text Box 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 name="Text Box 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 name="Text Box 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 name="Text Box 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 name="Text Box 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 name="Text Box 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 name="Text Box 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 name="Text Box 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 name="Text Box 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 name="Text Box 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 name="Text Box 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 name="Text Box 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 name="Text Box 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 name="Text Box 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 name="Text Box 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 name="Text Box 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3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3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3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3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3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3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3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3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3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3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3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3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3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3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3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3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3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3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3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3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3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3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3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3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3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3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3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3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3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3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3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3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3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3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 name="Text Box 3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 name="Text Box 3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 name="Text Box 3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 name="Text Box 3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 name="Text Box 3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 name="Text Box 3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 name="Text Box 3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 name="Text Box 3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 name="Text Box 3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 name="Text Box 3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 name="Text Box 3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 name="Text Box 4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 name="Text Box 4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 name="Text Box 4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 name="Text Box 4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 name="Text Box 4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 name="Text Box 4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 name="Text Box 4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 name="Text Box 4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 name="Text Box 4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 name="Text Box 4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 name="Text Box 4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 name="Text Box 4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 name="Text Box 4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 name="Text Box 4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 name="Text Box 4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 name="Text Box 4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 name="Text Box 4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 name="Text Box 4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 name="Text Box 4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 name="Text Box 4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 name="Text Box 4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 name="Text Box 4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 name="Text Box 4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 name="Text Box 4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 name="Text Box 4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 name="Text Box 4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 name="Text Box 4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 name="Text Box 4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 name="Text Box 4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 name="Text Box 4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 name="Text Box 4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 name="Text Box 4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 name="Text Box 4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 name="Text Box 4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 name="Text Box 4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 name="Text Box 4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 name="Text Box 4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 name="Text Box 4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 name="Text Box 4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 name="Text Box 4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 name="Text Box 4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 name="Text Box 4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 name="Text Box 4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 name="Text Box 4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 name="Text Box 4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0" name="Text Box 4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1" name="Text Box 4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 name="Text Box 4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 name="Text Box 4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 name="Text Box 4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 name="Text Box 4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 name="Text Box 4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 name="Text Box 4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 name="Text Box 4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 name="Text Box 4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 name="Text Box 4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 name="Text Box 4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 name="Text Box 4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 name="Text Box 4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 name="Text Box 4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 name="Text Box 4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 name="Text Box 4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 name="Text Box 4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 name="Text Box 4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 name="Text Box 4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 name="Text Box 4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 name="Text Box 4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 name="Text Box 4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 name="Text Box 4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 name="Text Box 4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 name="Text Box 4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 name="Text Box 4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 name="Text Box 4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 name="Text Box 4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 name="Text Box 4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 name="Text Box 4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 name="Text Box 4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 name="Text Box 4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 name="Text Box 4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 name="Text Box 4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 name="Text Box 4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 name="Text Box 4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 name="Text Box 4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 name="Text Box 4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 name="Text Box 4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 name="Text Box 4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 name="Text Box 4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 name="Text Box 4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 name="Text Box 4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 name="Text Box 4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 name="Text Box 4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 name="Text Box 4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 name="Text Box 4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 name="Text Box 4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 name="Text Box 4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 name="Text Box 4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 name="Text Box 4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 name="Text Box 4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 name="Text Box 4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 name="Text Box 4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 name="Text Box 5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 name="Text Box 5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 name="Text Box 5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 name="Text Box 5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 name="Text Box 5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 name="Text Box 5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 name="Text Box 5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 name="Text Box 5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 name="Text Box 5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 name="Text Box 5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 name="Text Box 5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 name="Text Box 5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 name="Text Box 5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 name="Text Box 5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 name="Text Box 5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 name="Text Box 5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 name="Text Box 5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 name="Text Box 5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 name="Text Box 5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 name="Text Box 5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 name="Text Box 5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 name="Text Box 5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 name="Text Box 5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 name="Text Box 5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 name="Text Box 5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 name="Text Box 5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 name="Text Box 5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 name="Text Box 5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 name="Text Box 5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 name="Text Box 5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 name="Text Box 5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 name="Text Box 5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 name="Text Box 5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 name="Text Box 5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 name="Text Box 5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 name="Text Box 5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 name="Text Box 5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 name="Text Box 5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 name="Text Box 5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 name="Text Box 5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 name="Text Box 5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 name="Text Box 5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 name="Text Box 5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 name="Text Box 5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 name="Text Box 5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 name="Text Box 5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 name="Text Box 5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 name="Text Box 5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 name="Text Box 5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 name="Text Box 5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 name="Text Box 5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 name="Text Box 5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 name="Text Box 5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 name="Text Box 5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 name="Text Box 5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 name="Text Box 5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 name="Text Box 5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 name="Text Box 5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 name="Text Box 5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 name="Text Box 5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 name="Text Box 5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 name="Text Box 5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 name="Text Box 5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 name="Text Box 5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 name="Text Box 5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 name="Text Box 5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 name="Text Box 5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 name="Text Box 5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 name="Text Box 5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 name="Text Box 5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 name="Text Box 5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 name="Text Box 5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 name="Text Box 5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 name="Text Box 5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 name="Text Box 5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 name="Text Box 5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 name="Text Box 5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 name="Text Box 5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 name="Text Box 5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 name="Text Box 5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 name="Text Box 5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 name="Text Box 5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 name="Text Box 5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 name="Text Box 5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 name="Text Box 5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 name="Text Box 5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 name="Text Box 5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 name="Text Box 5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 name="Text Box 5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 name="Text Box 5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 name="Text Box 5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 name="Text Box 5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 name="Text Box 5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 name="Text Box 5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 name="Text Box 5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 name="Text Box 5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 name="Text Box 5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 name="Text Box 5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 name="Text Box 5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 name="Text Box 5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 name="Text Box 6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 name="Text Box 6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 name="Text Box 6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 name="Text Box 6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 name="Text Box 6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 name="Text Box 6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 name="Text Box 6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 name="Text Box 6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 name="Text Box 6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 name="Text Box 6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 name="Text Box 6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 name="Text Box 6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 name="Text Box 6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 name="Text Box 6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 name="Text Box 6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 name="Text Box 6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 name="Text Box 6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 name="Text Box 6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 name="Text Box 6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 name="Text Box 6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 name="Text Box 6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 name="Text Box 6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 name="Text Box 6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 name="Text Box 6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 name="Text Box 6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 name="Text Box 6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 name="Text Box 6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 name="Text Box 6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 name="Text Box 6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 name="Text Box 6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 name="Text Box 6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 name="Text Box 6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 name="Text Box 6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 name="Text Box 6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 name="Text Box 6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 name="Text Box 6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 name="Text Box 6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 name="Text Box 6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 name="Text Box 6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 name="Text Box 6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 name="Text Box 6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 name="Text Box 6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 name="Text Box 6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 name="Text Box 6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 name="Text Box 6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 name="Text Box 6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 name="Text Box 6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 name="Text Box 6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 name="Text Box 6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 name="Text Box 6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 name="Text Box 6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 name="Text Box 6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 name="Text Box 6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 name="Text Box 6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 name="Text Box 6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 name="Text Box 6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 name="Text Box 6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 name="Text Box 6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 name="Text Box 6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 name="Text Box 6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 name="Text Box 6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 name="Text Box 6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 name="Text Box 6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 name="Text Box 6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 name="Text Box 6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 name="Text Box 6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 name="Text Box 6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 name="Text Box 6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 name="Text Box 6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 name="Text Box 6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 name="Text Box 6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 name="Text Box 6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 name="Text Box 6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 name="Text Box 6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 name="Text Box 6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 name="Text Box 6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 name="Text Box 6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 name="Text Box 6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 name="Text Box 6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 name="Text Box 6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 name="Text Box 6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 name="Text Box 6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 name="Text Box 6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 name="Text Box 6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 name="Text Box 6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 name="Text Box 6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 name="Text Box 6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 name="Text Box 6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 name="Text Box 6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 name="Text Box 6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 name="Text Box 6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 name="Text Box 6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 name="Text Box 6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 name="Text Box 6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 name="Text Box 6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 name="Text Box 6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 name="Text Box 6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 name="Text Box 6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 name="Text Box 6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 name="Text Box 6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 name="Text Box 7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 name="Text Box 7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 name="Text Box 7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 name="Text Box 7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 name="Text Box 7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 name="Text Box 7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 name="Text Box 7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 name="Text Box 7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 name="Text Box 7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 name="Text Box 7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 name="Text Box 7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 name="Text Box 7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 name="Text Box 7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 name="Text Box 7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 name="Text Box 7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 name="Text Box 7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 name="Text Box 7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 name="Text Box 7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 name="Text Box 7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 name="Text Box 7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 name="Text Box 7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 name="Text Box 7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 name="Text Box 7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 name="Text Box 7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 name="Text Box 7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 name="Text Box 7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 name="Text Box 7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 name="Text Box 7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 name="Text Box 7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 name="Text Box 7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 name="Text Box 7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6" name="Text Box 7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7" name="Text Box 7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8" name="Text Box 7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9" name="Text Box 7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0" name="Text Box 7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1" name="Text Box 7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2" name="Text Box 7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3" name="Text Box 7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4" name="Text Box 7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5" name="Text Box 7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6" name="Text Box 7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7" name="Text Box 7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8" name="Text Box 7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9" name="Text Box 7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0" name="Text Box 7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1" name="Text Box 7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2" name="Text Box 7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3" name="Text Box 7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4" name="Text Box 7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5" name="Text Box 7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6" name="Text Box 7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7" name="Text Box 7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8" name="Text Box 7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9" name="Text Box 7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0" name="Text Box 7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1" name="Text Box 7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2" name="Text Box 7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3" name="Text Box 7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4" name="Text Box 7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5" name="Text Box 7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6" name="Text Box 7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7" name="Text Box 7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8" name="Text Box 7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9" name="Text Box 7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0" name="Text Box 7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1" name="Text Box 7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2" name="Text Box 7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3" name="Text Box 7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4" name="Text Box 7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5" name="Text Box 7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6" name="Text Box 7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7" name="Text Box 7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8" name="Text Box 7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9" name="Text Box 7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0" name="Text Box 7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1" name="Text Box 7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2" name="Text Box 7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3" name="Text Box 7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4" name="Text Box 7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5" name="Text Box 7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6" name="Text Box 7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7" name="Text Box 7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8" name="Text Box 7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9" name="Text Box 7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0" name="Text Box 7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1" name="Text Box 7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2" name="Text Box 7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3" name="Text Box 7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4" name="Text Box 7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5" name="Text Box 7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6" name="Text Box 7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7" name="Text Box 7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8" name="Text Box 7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9" name="Text Box 7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0" name="Text Box 7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1" name="Text Box 7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2" name="Text Box 7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3" name="Text Box 7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4" name="Text Box 7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5" name="Text Box 8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6" name="Text Box 8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7" name="Text Box 8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8" name="Text Box 8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9" name="Text Box 8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0" name="Text Box 8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1" name="Text Box 8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2" name="Text Box 8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3" name="Text Box 8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4" name="Text Box 8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5" name="Text Box 8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6" name="Text Box 8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7" name="Text Box 8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8" name="Text Box 8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9" name="Text Box 8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0" name="Text Box 8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1" name="Text Box 8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2" name="Text Box 8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3" name="Text Box 8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4" name="Text Box 8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5" name="Text Box 8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6" name="Text Box 8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7" name="Text Box 8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8" name="Text Box 8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9" name="Text Box 8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0" name="Text Box 8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1" name="Text Box 8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2" name="Text Box 8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3" name="Text Box 8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4" name="Text Box 8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5" name="Text Box 8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6" name="Text Box 8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7" name="Text Box 8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8" name="Text Box 8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9" name="Text Box 8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0" name="Text Box 8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1" name="Text Box 8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2" name="Text Box 8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3" name="Text Box 8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4" name="Text Box 8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5" name="Text Box 8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6" name="Text Box 8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7" name="Text Box 8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8" name="Text Box 8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9" name="Text Box 8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0" name="Text Box 8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1" name="Text Box 8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2" name="Text Box 8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3" name="Text Box 8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4" name="Text Box 8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5" name="Text Box 8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6" name="Text Box 8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7" name="Text Box 8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8" name="Text Box 8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9" name="Text Box 8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0" name="Text Box 8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1" name="Text Box 8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2" name="Text Box 8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3" name="Text Box 8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4" name="Text Box 8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5" name="Text Box 8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6" name="Text Box 8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7" name="Text Box 8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8" name="Text Box 8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9" name="Text Box 8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0" name="Text Box 8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1" name="Text Box 8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2" name="Text Box 8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3" name="Text Box 8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4" name="Text Box 8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5" name="Text Box 8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8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8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8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8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8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8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8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8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8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8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8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8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8" name="Text Box 8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9" name="Text Box 8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0" name="Text Box 8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1" name="Text Box 8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2" name="Text Box 8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3" name="Text Box 8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4" name="Text Box 8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5" name="Text Box 8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6" name="Text Box 8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7" name="Text Box 8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8" name="Text Box 8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9" name="Text Box 8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0" name="Text Box 8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1" name="Text Box 8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2" name="Text Box 8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3" name="Text Box 8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4" name="Text Box 8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5" name="Text Box 9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6" name="Text Box 9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7" name="Text Box 9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8" name="Text Box 9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9" name="Text Box 9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0" name="Text Box 9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1" name="Text Box 9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2" name="Text Box 9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3" name="Text Box 9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4" name="Text Box 9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5" name="Text Box 9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6" name="Text Box 9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7" name="Text Box 9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8" name="Text Box 9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9" name="Text Box 9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0" name="Text Box 9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1" name="Text Box 9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2" name="Text Box 9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3" name="Text Box 9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4" name="Text Box 9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5" name="Text Box 9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6" name="Text Box 9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7" name="Text Box 9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8" name="Text Box 9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9" name="Text Box 9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0" name="Text Box 9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1" name="Text Box 9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2" name="Text Box 9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3" name="Text Box 9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4" name="Text Box 9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5" name="Text Box 9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6" name="Text Box 9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7" name="Text Box 9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8" name="Text Box 9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9" name="Text Box 9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0" name="Text Box 9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1" name="Text Box 9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2" name="Text Box 9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3" name="Text Box 9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4" name="Text Box 9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5" name="Text Box 9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6" name="Text Box 9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7" name="Text Box 9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8" name="Text Box 9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9" name="Text Box 9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0" name="Text Box 9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1" name="Text Box 9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2" name="Text Box 9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3" name="Text Box 9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4" name="Text Box 9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5" name="Text Box 9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6" name="Text Box 9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7" name="Text Box 9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8" name="Text Box 9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9" name="Text Box 9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0" name="Text Box 9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1" name="Text Box 9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2" name="Text Box 9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3" name="Text Box 9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4" name="Text Box 9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5" name="Text Box 9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6" name="Text Box 9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7" name="Text Box 9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8" name="Text Box 9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9" name="Text Box 9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0" name="Text Box 9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1" name="Text Box 9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2" name="Text Box 9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3" name="Text Box 9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4" name="Text Box 9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5" name="Text Box 9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6" name="Text Box 9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7" name="Text Box 9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8" name="Text Box 9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9" name="Text Box 9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0" name="Text Box 9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1" name="Text Box 9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2" name="Text Box 9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3" name="Text Box 9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4" name="Text Box 9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5" name="Text Box 9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6" name="Text Box 9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7" name="Text Box 9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8" name="Text Box 9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9" name="Text Box 9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0" name="Text Box 9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1" name="Text Box 9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2" name="Text Box 9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3" name="Text Box 9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4" name="Text Box 9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5" name="Text Box 9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6" name="Text Box 9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7" name="Text Box 9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8" name="Text Box 9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9" name="Text Box 9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0" name="Text Box 9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1" name="Text Box 9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2" name="Text Box 9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3" name="Text Box 9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4" name="Text Box 9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5" name="Text Box 10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6" name="Text Box 10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7" name="Text Box 10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8" name="Text Box 10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9" name="Text Box 10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0" name="Text Box 10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1" name="Text Box 10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2" name="Text Box 10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3" name="Text Box 10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4" name="Text Box 10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5" name="Text Box 10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6" name="Text Box 10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7" name="Text Box 10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8" name="Text Box 10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9" name="Text Box 10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0" name="Text Box 10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1" name="Text Box 10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2" name="Text Box 10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3" name="Text Box 10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4" name="Text Box 10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5" name="Text Box 10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6" name="Text Box 10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7" name="Text Box 10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8" name="Text Box 10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9" name="Text Box 10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0" name="Text Box 10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1" name="Text Box 10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2" name="Text Box 10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3" name="Text Box 10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4" name="Text Box 10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5" name="Text Box 10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6" name="Text Box 10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7" name="Text Box 10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8" name="Text Box 10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9" name="Text Box 10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0" name="Text Box 10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1" name="Text Box 10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2" name="Text Box 10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3" name="Text Box 10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4" name="Text Box 10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5" name="Text Box 10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6" name="Text Box 10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7" name="Text Box 10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8" name="Text Box 10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9" name="Text Box 10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0" name="Text Box 10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1" name="Text Box 10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2" name="Text Box 10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3" name="Text Box 10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4" name="Text Box 10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5" name="Text Box 10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6" name="Text Box 10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7" name="Text Box 10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8" name="Text Box 10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9" name="Text Box 10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0" name="Text Box 10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1" name="Text Box 10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2" name="Text Box 10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3" name="Text Box 10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4" name="Text Box 10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5" name="Text Box 10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6" name="Text Box 10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7" name="Text Box 10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8" name="Text Box 10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9" name="Text Box 10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0" name="Text Box 10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1" name="Text Box 10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2" name="Text Box 10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3" name="Text Box 10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4" name="Text Box 10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5" name="Text Box 10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6" name="Text Box 10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7" name="Text Box 10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8" name="Text Box 10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9" name="Text Box 10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0" name="Text Box 10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1" name="Text Box 10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2" name="Text Box 10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3" name="Text Box 10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4" name="Text Box 10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5" name="Text Box 10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6" name="Text Box 10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7" name="Text Box 10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8" name="Text Box 10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9" name="Text Box 10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0" name="Text Box 10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1" name="Text Box 10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2" name="Text Box 10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3" name="Text Box 10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4" name="Text Box 10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5" name="Text Box 10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6" name="Text Box 10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7" name="Text Box 10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8" name="Text Box 10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9" name="Text Box 10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0" name="Text Box 10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1" name="Text Box 10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2" name="Text Box 10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3" name="Text Box 10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4" name="Text Box 10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5" name="Text Box 11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6" name="Text Box 11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7" name="Text Box 11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8" name="Text Box 11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9" name="Text Box 11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0" name="Text Box 11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1" name="Text Box 11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2" name="Text Box 11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3" name="Text Box 11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4" name="Text Box 11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5" name="Text Box 11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6" name="Text Box 11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7" name="Text Box 11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8" name="Text Box 11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9" name="Text Box 11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0" name="Text Box 11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1" name="Text Box 11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2" name="Text Box 11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3" name="Text Box 11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4" name="Text Box 11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5" name="Text Box 11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6" name="Text Box 11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7" name="Text Box 11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8" name="Text Box 11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9" name="Text Box 11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0" name="Text Box 11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1" name="Text Box 11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2" name="Text Box 11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3" name="Text Box 11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4" name="Text Box 11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5" name="Text Box 11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6" name="Text Box 11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7" name="Text Box 11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8" name="Text Box 11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9" name="Text Box 11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0" name="Text Box 11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1" name="Text Box 11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2" name="Text Box 11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3" name="Text Box 11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4" name="Text Box 1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5" name="Text Box 1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6" name="Text Box 1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7" name="Text Box 1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8" name="Text Box 1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9" name="Text Box 1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0" name="Text Box 1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1" name="Text Box 1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2" name="Text Box 1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3" name="Text Box 1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4" name="Text Box 1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5" name="Text Box 1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6" name="Text Box 1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7" name="Text Box 1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8" name="Text Box 1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9" name="Text Box 1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0" name="Text Box 1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1" name="Text Box 1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2" name="Text Box 1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3" name="Text Box 1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4" name="Text Box 1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5" name="Text Box 1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6" name="Text Box 1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7" name="Text Box 1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8" name="Text Box 1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9" name="Text Box 1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0" name="Text Box 1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1" name="Text Box 1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2" name="Text Box 1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3" name="Text Box 1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4" name="Text Box 1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5" name="Text Box 1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6" name="Text Box 1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7" name="Text Box 1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8" name="Text Box 1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9" name="Text Box 1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0" name="Text Box 1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1" name="Text Box 1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2" name="Text Box 1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3" name="Text Box 1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4" name="Text Box 1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5" name="Text Box 1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6" name="Text Box 1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7" name="Text Box 1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8" name="Text Box 1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9" name="Text Box 1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0" name="Text Box 1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1" name="Text Box 1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2" name="Text Box 1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3" name="Text Box 1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4" name="Text Box 1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5" name="Text Box 1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6" name="Text Box 1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7" name="Text Box 1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8" name="Text Box 1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9" name="Text Box 1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0" name="Text Box 1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1" name="Text Box 1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2" name="Text Box 1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3" name="Text Box 1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4" name="Text Box 1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5" name="Text Box 1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6" name="Text Box 1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7" name="Text Box 1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8" name="Text Box 1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9" name="Text Box 1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0" name="Text Box 1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1" name="Text Box 1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2" name="Text Box 1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3" name="Text Box 1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4" name="Text Box 1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5" name="Text Box 1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6" name="Text Box 1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7" name="Text Box 1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8" name="Text Box 1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9" name="Text Box 1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0" name="Text Box 1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1" name="Text Box 1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2" name="Text Box 1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3" name="Text Box 1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4" name="Text Box 1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5" name="Text Box 1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6" name="Text Box 1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7" name="Text Box 1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8" name="Text Box 1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9" name="Text Box 1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0" name="Text Box 1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1" name="Text Box 1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2" name="Text Box 1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3" name="Text Box 1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4" name="Text Box 1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5" name="Text Box 1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6" name="Text Box 1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7" name="Text Box 1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8" name="Text Box 1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9" name="Text Box 1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0" name="Text Box 1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1" name="Text Box 1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2" name="Text Box 1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3" name="Text Box 1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4" name="Text Box 1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5" name="Text Box 1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6" name="Text Box 1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7" name="Text Box 1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8" name="Text Box 1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9" name="Text Box 1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0" name="Text Box 1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1" name="Text Box 1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2" name="Text Box 1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3" name="Text Box 1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4" name="Text Box 1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5" name="Text Box 1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6" name="Text Box 1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7" name="Text Box 1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8" name="Text Box 1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9" name="Text Box 1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0" name="Text Box 1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1" name="Text Box 1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2" name="Text Box 1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3" name="Text Box 1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4" name="Text Box 1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5" name="Text Box 1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6" name="Text Box 1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7" name="Text Box 1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8" name="Text Box 1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9" name="Text Box 1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0" name="Text Box 1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1" name="Text Box 1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2" name="Text Box 1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3" name="Text Box 1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4" name="Text Box 1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5" name="Text Box 1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6" name="Text Box 1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7" name="Text Box 1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8" name="Text Box 1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9" name="Text Box 1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0" name="Text Box 1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1" name="Text Box 1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2" name="Text Box 1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3" name="Text Box 1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4" name="Text Box 1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5" name="Text Box 1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6" name="Text Box 1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7" name="Text Box 1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8" name="Text Box 1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9" name="Text Box 1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0" name="Text Box 1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1" name="Text Box 1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2" name="Text Box 1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3" name="Text Box 1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4" name="Text Box 1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5" name="Text Box 1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6" name="Text Box 1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7" name="Text Box 1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8" name="Text Box 1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9" name="Text Box 1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0" name="Text Box 1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1" name="Text Box 1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2" name="Text Box 1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3" name="Text Box 1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4" name="Text Box 1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5" name="Text Box 1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6" name="Text Box 1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7" name="Text Box 1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8" name="Text Box 1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9" name="Text Box 1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0" name="Text Box 1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1" name="Text Box 1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2" name="Text Box 1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3" name="Text Box 1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4" name="Text Box 1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5" name="Text Box 1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6" name="Text Box 1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7" name="Text Box 1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8" name="Text Box 1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9" name="Text Box 1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0" name="Text Box 1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1" name="Text Box 1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2" name="Text Box 1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3" name="Text Box 1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4" name="Text Box 1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5" name="Text Box 1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6" name="Text Box 1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7" name="Text Box 1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8" name="Text Box 1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9" name="Text Box 1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0" name="Text Box 1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1" name="Text Box 1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2" name="Text Box 1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3" name="Text Box 1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4" name="Text Box 1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5" name="Text Box 1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6" name="Text Box 1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7" name="Text Box 1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8" name="Text Box 1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9" name="Text Box 1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0" name="Text Box 1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1" name="Text Box 1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2" name="Text Box 1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3" name="Text Box 1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4" name="Text Box 1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5" name="Text Box 1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6" name="Text Box 1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7" name="Text Box 1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8" name="Text Box 1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9" name="Text Box 1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0" name="Text Box 1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1" name="Text Box 1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2" name="Text Box 1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3" name="Text Box 1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4" name="Text Box 1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5" name="Text Box 1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6" name="Text Box 1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7" name="Text Box 1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8" name="Text Box 1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9" name="Text Box 1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0" name="Text Box 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1" name="Text Box 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2" name="Text Box 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3" name="Text Box 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4" name="Text Box 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5" name="Text Box 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6" name="Text Box 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7" name="Text Box 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8" name="Text Box 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9" name="Text Box 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0" name="Text Box 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1" name="Text Box 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2" name="Text Box 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3" name="Text Box 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4" name="Text Box 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5" name="Text Box 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6" name="Text Box 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7" name="Text Box 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8" name="Text Box 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9" name="Text Box 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0" name="Text Box 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1" name="Text Box 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2" name="Text Box 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3" name="Text Box 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4" name="Text Box 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5" name="Text Box 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6" name="Text Box 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7" name="Text Box 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8"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9"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0"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1"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2"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3"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4"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5"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6"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7"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8"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9"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0"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1"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2"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3"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4"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5"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36" name="Text Box 1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37" name="Text Box 1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38" name="Text Box 1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39" name="Text Box 1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0" name="Text Box 1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1" name="Text Box 1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2" name="Text Box 1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3" name="Text Box 1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4" name="Text Box 1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5" name="Text Box 1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6" name="Text Box 1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7" name="Text Box 1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8" name="Text Box 1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49" name="Text Box 1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0" name="Text Box 1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1" name="Text Box 1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2" name="Text Box 1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3" name="Text Box 1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4" name="Text Box 1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5" name="Text Box 1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6" name="Text Box 1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7" name="Text Box 1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8" name="Text Box 1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59" name="Text Box 1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0" name="Text Box 1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1" name="Text Box 1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2" name="Text Box 1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3" name="Text Box 1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4" name="Text Box 1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5" name="Text Box 1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6" name="Text Box 1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7" name="Text Box 1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8" name="Text Box 1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69" name="Text Box 2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0" name="Text Box 2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1" name="Text Box 2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2" name="Text Box 2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3" name="Text Box 2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4" name="Text Box 2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5" name="Text Box 2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6" name="Text Box 2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7" name="Text Box 2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8" name="Text Box 2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79" name="Text Box 2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0" name="Text Box 2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1" name="Text Box 2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2" name="Text Box 2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3" name="Text Box 2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4" name="Text Box 2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5" name="Text Box 2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6" name="Text Box 2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7" name="Text Box 2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8" name="Text Box 2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89" name="Text Box 2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0" name="Text Box 2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1" name="Text Box 2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2" name="Text Box 2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3" name="Text Box 2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4" name="Text Box 2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5" name="Text Box 2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6" name="Text Box 2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7" name="Text Box 2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8" name="Text Box 2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299" name="Text Box 2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0" name="Text Box 2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1" name="Text Box 2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2" name="Text Box 2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3" name="Text Box 2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4" name="Text Box 2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5" name="Text Box 2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6" name="Text Box 2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7" name="Text Box 2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8" name="Text Box 2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09" name="Text Box 2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0" name="Text Box 2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1" name="Text Box 2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2" name="Text Box 2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3" name="Text Box 2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4" name="Text Box 2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5" name="Text Box 2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6" name="Text Box 2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7" name="Text Box 2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8" name="Text Box 2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19" name="Text Box 2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0" name="Text Box 2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1" name="Text Box 2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2" name="Text Box 2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3" name="Text Box 2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4" name="Text Box 2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5" name="Text Box 2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6" name="Text Box 2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7" name="Text Box 2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8" name="Text Box 2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29" name="Text Box 2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0" name="Text Box 2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1" name="Text Box 2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2" name="Text Box 2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3" name="Text Box 2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4" name="Text Box 2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5" name="Text Box 2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6" name="Text Box 2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7" name="Text Box 2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8" name="Text Box 2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39" name="Text Box 2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0" name="Text Box 2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1" name="Text Box 2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2" name="Text Box 2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3" name="Text Box 2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4" name="Text Box 2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5" name="Text Box 2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6" name="Text Box 2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7" name="Text Box 2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8" name="Text Box 2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49" name="Text Box 2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0" name="Text Box 2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1" name="Text Box 2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2" name="Text Box 2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3" name="Text Box 2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4" name="Text Box 2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5" name="Text Box 2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6" name="Text Box 2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7" name="Text Box 2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8" name="Text Box 2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59" name="Text Box 2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0" name="Text Box 2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1" name="Text Box 2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2" name="Text Box 2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3" name="Text Box 2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4" name="Text Box 2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5" name="Text Box 2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6" name="Text Box 2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7" name="Text Box 2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8" name="Text Box 2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69" name="Text Box 3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0" name="Text Box 3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1" name="Text Box 3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2" name="Text Box 3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3" name="Text Box 3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4" name="Text Box 3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5" name="Text Box 3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6" name="Text Box 3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7" name="Text Box 3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8" name="Text Box 3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79" name="Text Box 3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0" name="Text Box 3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1" name="Text Box 3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2" name="Text Box 3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3" name="Text Box 3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4" name="Text Box 3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5" name="Text Box 3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6" name="Text Box 3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7" name="Text Box 3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8" name="Text Box 3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89" name="Text Box 3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0" name="Text Box 3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1" name="Text Box 3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2" name="Text Box 3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3" name="Text Box 3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4" name="Text Box 3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5" name="Text Box 3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6" name="Text Box 3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7" name="Text Box 3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8" name="Text Box 3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399" name="Text Box 3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0" name="Text Box 3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1" name="Text Box 3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2" name="Text Box 3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3" name="Text Box 3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4" name="Text Box 3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5" name="Text Box 3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6" name="Text Box 3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7" name="Text Box 3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8" name="Text Box 3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09" name="Text Box 3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0" name="Text Box 3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1" name="Text Box 3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2" name="Text Box 3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3" name="Text Box 3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4" name="Text Box 3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5" name="Text Box 3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6" name="Text Box 3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7" name="Text Box 3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8" name="Text Box 3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19" name="Text Box 3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0" name="Text Box 3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1" name="Text Box 3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2" name="Text Box 3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3" name="Text Box 3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4" name="Text Box 3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5" name="Text Box 3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6" name="Text Box 3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7" name="Text Box 3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8" name="Text Box 3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29" name="Text Box 3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0" name="Text Box 3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1" name="Text Box 3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2" name="Text Box 3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3" name="Text Box 3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4" name="Text Box 3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5" name="Text Box 3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6" name="Text Box 3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7" name="Text Box 3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8" name="Text Box 3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39" name="Text Box 3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0" name="Text Box 3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1" name="Text Box 3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2" name="Text Box 3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3" name="Text Box 3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4" name="Text Box 3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5" name="Text Box 3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6" name="Text Box 3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7" name="Text Box 3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8" name="Text Box 3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49" name="Text Box 3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0" name="Text Box 3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1" name="Text Box 3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2" name="Text Box 3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3" name="Text Box 3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4" name="Text Box 3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5" name="Text Box 3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6" name="Text Box 3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7" name="Text Box 3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8" name="Text Box 3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59" name="Text Box 3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0" name="Text Box 3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1" name="Text Box 3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2" name="Text Box 3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3" name="Text Box 3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4" name="Text Box 3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5" name="Text Box 3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6" name="Text Box 3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7" name="Text Box 3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8" name="Text Box 3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69" name="Text Box 4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0" name="Text Box 4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1" name="Text Box 4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2" name="Text Box 4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3" name="Text Box 4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4" name="Text Box 4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5" name="Text Box 4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6" name="Text Box 4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7" name="Text Box 4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8" name="Text Box 4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79" name="Text Box 4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0" name="Text Box 4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1" name="Text Box 4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2" name="Text Box 4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3" name="Text Box 4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4" name="Text Box 4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5" name="Text Box 4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6" name="Text Box 4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7" name="Text Box 4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8" name="Text Box 4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89" name="Text Box 4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0" name="Text Box 4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1" name="Text Box 4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2" name="Text Box 4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3" name="Text Box 4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4" name="Text Box 4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5" name="Text Box 4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6" name="Text Box 4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7" name="Text Box 4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8" name="Text Box 4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499" name="Text Box 4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0" name="Text Box 4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1" name="Text Box 4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2" name="Text Box 4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3" name="Text Box 4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4" name="Text Box 4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5" name="Text Box 4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6" name="Text Box 4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7" name="Text Box 4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8" name="Text Box 4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09" name="Text Box 4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0" name="Text Box 4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1" name="Text Box 4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2" name="Text Box 4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3" name="Text Box 4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4" name="Text Box 4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5" name="Text Box 4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6" name="Text Box 4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7" name="Text Box 4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8" name="Text Box 4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19" name="Text Box 4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0" name="Text Box 4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1" name="Text Box 4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2" name="Text Box 4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3" name="Text Box 4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4" name="Text Box 4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5" name="Text Box 4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6" name="Text Box 4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7" name="Text Box 4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8" name="Text Box 4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29" name="Text Box 4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0" name="Text Box 4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1" name="Text Box 4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2" name="Text Box 4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3" name="Text Box 4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4" name="Text Box 4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5" name="Text Box 4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6" name="Text Box 4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7" name="Text Box 4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8" name="Text Box 4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39" name="Text Box 4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0" name="Text Box 4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1" name="Text Box 4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2" name="Text Box 4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3" name="Text Box 4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4" name="Text Box 4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5" name="Text Box 4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6" name="Text Box 4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7" name="Text Box 4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8" name="Text Box 4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49" name="Text Box 4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0" name="Text Box 4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1" name="Text Box 4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2" name="Text Box 4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3" name="Text Box 4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4" name="Text Box 4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5" name="Text Box 4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6" name="Text Box 4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7" name="Text Box 4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8" name="Text Box 4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59" name="Text Box 4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0" name="Text Box 4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1" name="Text Box 4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2" name="Text Box 4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3" name="Text Box 4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4" name="Text Box 4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5" name="Text Box 4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6" name="Text Box 4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7" name="Text Box 4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8" name="Text Box 4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69" name="Text Box 5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0" name="Text Box 5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1" name="Text Box 5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2" name="Text Box 5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3" name="Text Box 5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4" name="Text Box 5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5" name="Text Box 5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6" name="Text Box 5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7" name="Text Box 5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8" name="Text Box 5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79" name="Text Box 5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0" name="Text Box 5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1" name="Text Box 5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2" name="Text Box 5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3" name="Text Box 5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4" name="Text Box 5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5" name="Text Box 5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6" name="Text Box 5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7" name="Text Box 5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8" name="Text Box 5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89" name="Text Box 5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0" name="Text Box 5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1" name="Text Box 5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2" name="Text Box 5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3" name="Text Box 5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4" name="Text Box 5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5" name="Text Box 5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6" name="Text Box 5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7" name="Text Box 5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8" name="Text Box 5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599" name="Text Box 5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0" name="Text Box 5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1" name="Text Box 5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2" name="Text Box 5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3" name="Text Box 5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4" name="Text Box 5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5" name="Text Box 5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6" name="Text Box 5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7" name="Text Box 5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8" name="Text Box 5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09" name="Text Box 5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0" name="Text Box 5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1" name="Text Box 5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2" name="Text Box 5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3" name="Text Box 5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4" name="Text Box 5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5" name="Text Box 5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6" name="Text Box 5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7" name="Text Box 5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8" name="Text Box 5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19" name="Text Box 5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0" name="Text Box 5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1" name="Text Box 5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2" name="Text Box 5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3" name="Text Box 5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4" name="Text Box 5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5" name="Text Box 5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6" name="Text Box 5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7" name="Text Box 5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8" name="Text Box 5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29" name="Text Box 5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0" name="Text Box 5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1" name="Text Box 5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2" name="Text Box 5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3" name="Text Box 5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4" name="Text Box 5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5" name="Text Box 5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6" name="Text Box 5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7" name="Text Box 5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8" name="Text Box 5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39" name="Text Box 5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0" name="Text Box 5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1" name="Text Box 5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2" name="Text Box 5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3" name="Text Box 5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4" name="Text Box 5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5" name="Text Box 5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6" name="Text Box 5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7" name="Text Box 5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8" name="Text Box 5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49" name="Text Box 5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0" name="Text Box 5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1" name="Text Box 5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2" name="Text Box 5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3" name="Text Box 5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4" name="Text Box 5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5" name="Text Box 5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6" name="Text Box 5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7" name="Text Box 5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8" name="Text Box 5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59" name="Text Box 5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0" name="Text Box 5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1" name="Text Box 5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2" name="Text Box 5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3" name="Text Box 5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4" name="Text Box 5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5" name="Text Box 5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6" name="Text Box 5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7" name="Text Box 5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8" name="Text Box 5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69" name="Text Box 6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0" name="Text Box 6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1" name="Text Box 6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2" name="Text Box 6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3" name="Text Box 6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4" name="Text Box 6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5" name="Text Box 6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6" name="Text Box 6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7" name="Text Box 6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8" name="Text Box 6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79" name="Text Box 6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0" name="Text Box 6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1" name="Text Box 6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2" name="Text Box 6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3" name="Text Box 6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4" name="Text Box 6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5" name="Text Box 6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6" name="Text Box 6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7" name="Text Box 6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8" name="Text Box 6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89" name="Text Box 6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0" name="Text Box 6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1" name="Text Box 6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2" name="Text Box 6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3" name="Text Box 6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4" name="Text Box 6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5" name="Text Box 6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6" name="Text Box 6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7" name="Text Box 6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8" name="Text Box 6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699" name="Text Box 6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0" name="Text Box 6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1" name="Text Box 6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2" name="Text Box 6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3" name="Text Box 6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4" name="Text Box 6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5" name="Text Box 6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6" name="Text Box 6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7" name="Text Box 6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8" name="Text Box 6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09" name="Text Box 6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0" name="Text Box 6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1" name="Text Box 6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2" name="Text Box 6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3" name="Text Box 6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4" name="Text Box 6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5" name="Text Box 6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6" name="Text Box 6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7" name="Text Box 6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8" name="Text Box 6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19" name="Text Box 6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0" name="Text Box 6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1" name="Text Box 6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2" name="Text Box 6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3" name="Text Box 6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4" name="Text Box 6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5" name="Text Box 6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6" name="Text Box 6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7" name="Text Box 6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8" name="Text Box 6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29" name="Text Box 6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0" name="Text Box 6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1" name="Text Box 6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2" name="Text Box 6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3" name="Text Box 6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4" name="Text Box 6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5" name="Text Box 6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6" name="Text Box 6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7" name="Text Box 6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8" name="Text Box 6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39" name="Text Box 6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0" name="Text Box 6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1" name="Text Box 6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2" name="Text Box 6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3" name="Text Box 6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4" name="Text Box 6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5" name="Text Box 6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6" name="Text Box 6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7" name="Text Box 6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8" name="Text Box 6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49" name="Text Box 6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0" name="Text Box 6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1" name="Text Box 6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2" name="Text Box 6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3" name="Text Box 6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4" name="Text Box 6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5" name="Text Box 6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6" name="Text Box 6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7" name="Text Box 6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8" name="Text Box 6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59" name="Text Box 6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0" name="Text Box 6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1" name="Text Box 6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2" name="Text Box 6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3" name="Text Box 6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4" name="Text Box 6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5" name="Text Box 6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6" name="Text Box 6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7" name="Text Box 6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8" name="Text Box 6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69" name="Text Box 7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0" name="Text Box 7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1" name="Text Box 7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2" name="Text Box 7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3" name="Text Box 7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4" name="Text Box 7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5" name="Text Box 7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6" name="Text Box 7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7" name="Text Box 7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8" name="Text Box 7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79" name="Text Box 7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0" name="Text Box 7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1" name="Text Box 7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2" name="Text Box 7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3" name="Text Box 7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4" name="Text Box 7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5" name="Text Box 7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6" name="Text Box 7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7" name="Text Box 7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8" name="Text Box 7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89" name="Text Box 7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0" name="Text Box 7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1" name="Text Box 7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2" name="Text Box 7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3" name="Text Box 7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4" name="Text Box 7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5" name="Text Box 7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6" name="Text Box 7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7" name="Text Box 7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8" name="Text Box 7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799" name="Text Box 7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0" name="Text Box 7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1" name="Text Box 7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2" name="Text Box 7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3" name="Text Box 7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4" name="Text Box 7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5" name="Text Box 7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6" name="Text Box 7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7" name="Text Box 7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8" name="Text Box 7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09" name="Text Box 7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0" name="Text Box 7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1" name="Text Box 7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2" name="Text Box 7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3" name="Text Box 7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4" name="Text Box 7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5" name="Text Box 7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6" name="Text Box 7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7" name="Text Box 7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8" name="Text Box 7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19" name="Text Box 7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0" name="Text Box 7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1" name="Text Box 7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2" name="Text Box 7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3" name="Text Box 7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4" name="Text Box 7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5" name="Text Box 7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6" name="Text Box 7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7" name="Text Box 7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8" name="Text Box 7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29" name="Text Box 7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0" name="Text Box 7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1" name="Text Box 7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2" name="Text Box 7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3" name="Text Box 7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4" name="Text Box 7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5" name="Text Box 7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6" name="Text Box 7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7" name="Text Box 7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8" name="Text Box 7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39" name="Text Box 7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0" name="Text Box 7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1" name="Text Box 7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2" name="Text Box 7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3" name="Text Box 7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4" name="Text Box 7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5" name="Text Box 7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6" name="Text Box 7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7" name="Text Box 7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8" name="Text Box 7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49" name="Text Box 7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0" name="Text Box 7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1" name="Text Box 7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2" name="Text Box 7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3" name="Text Box 7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4" name="Text Box 7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5" name="Text Box 7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6" name="Text Box 7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7" name="Text Box 7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8" name="Text Box 7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59" name="Text Box 7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0" name="Text Box 7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1" name="Text Box 7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2" name="Text Box 7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3" name="Text Box 7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4" name="Text Box 7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5" name="Text Box 7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6" name="Text Box 7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7" name="Text Box 7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8" name="Text Box 7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69" name="Text Box 8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0" name="Text Box 8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1" name="Text Box 8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2" name="Text Box 8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3" name="Text Box 8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4" name="Text Box 8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5" name="Text Box 8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6" name="Text Box 8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7" name="Text Box 8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8" name="Text Box 8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79" name="Text Box 8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0" name="Text Box 8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1" name="Text Box 8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2" name="Text Box 8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3" name="Text Box 8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4" name="Text Box 8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5" name="Text Box 8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6" name="Text Box 8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7" name="Text Box 8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8" name="Text Box 8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89" name="Text Box 8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0" name="Text Box 8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1" name="Text Box 8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2" name="Text Box 8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3" name="Text Box 8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4" name="Text Box 8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5" name="Text Box 8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6" name="Text Box 8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7" name="Text Box 8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8" name="Text Box 8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899" name="Text Box 8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0" name="Text Box 8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1" name="Text Box 8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2" name="Text Box 8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3" name="Text Box 8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4" name="Text Box 8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5" name="Text Box 8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6" name="Text Box 8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7" name="Text Box 8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8" name="Text Box 8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09" name="Text Box 8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0" name="Text Box 8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1" name="Text Box 8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2" name="Text Box 8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3" name="Text Box 8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4" name="Text Box 8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5" name="Text Box 8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6" name="Text Box 8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7" name="Text Box 8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8" name="Text Box 8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19" name="Text Box 8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0" name="Text Box 8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1" name="Text Box 8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2" name="Text Box 8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3" name="Text Box 8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4" name="Text Box 8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5" name="Text Box 8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6" name="Text Box 8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7" name="Text Box 8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8" name="Text Box 8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29" name="Text Box 8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0" name="Text Box 8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1" name="Text Box 8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2" name="Text Box 8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3" name="Text Box 8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4" name="Text Box 8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5" name="Text Box 8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6" name="Text Box 8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7" name="Text Box 8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8" name="Text Box 8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39" name="Text Box 8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0" name="Text Box 8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1" name="Text Box 8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2" name="Text Box 8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3" name="Text Box 8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4" name="Text Box 8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5" name="Text Box 8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6" name="Text Box 8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7" name="Text Box 8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8" name="Text Box 8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49" name="Text Box 8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0" name="Text Box 8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1" name="Text Box 8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2" name="Text Box 8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3" name="Text Box 8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4" name="Text Box 8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5" name="Text Box 8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6" name="Text Box 8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7" name="Text Box 8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8" name="Text Box 8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59" name="Text Box 8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0" name="Text Box 8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1" name="Text Box 8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2" name="Text Box 8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3" name="Text Box 8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4" name="Text Box 8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5" name="Text Box 8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6" name="Text Box 8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7" name="Text Box 8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8" name="Text Box 8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69" name="Text Box 9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0" name="Text Box 9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1" name="Text Box 9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2" name="Text Box 9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3" name="Text Box 9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4" name="Text Box 9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5" name="Text Box 9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6" name="Text Box 9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7" name="Text Box 9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8" name="Text Box 9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79" name="Text Box 9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0" name="Text Box 9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1" name="Text Box 9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2" name="Text Box 9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3" name="Text Box 9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4" name="Text Box 9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5" name="Text Box 9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6" name="Text Box 9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7" name="Text Box 9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8" name="Text Box 9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89" name="Text Box 9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0" name="Text Box 9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1" name="Text Box 9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2" name="Text Box 9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3" name="Text Box 9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4" name="Text Box 9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5" name="Text Box 9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6" name="Text Box 9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7" name="Text Box 9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8" name="Text Box 9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1999" name="Text Box 9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0" name="Text Box 9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1" name="Text Box 9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2" name="Text Box 9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3" name="Text Box 9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4" name="Text Box 9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5" name="Text Box 9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6" name="Text Box 9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7" name="Text Box 9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8" name="Text Box 9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09" name="Text Box 9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0" name="Text Box 9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1" name="Text Box 9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2" name="Text Box 9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3" name="Text Box 9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4" name="Text Box 9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5" name="Text Box 9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6" name="Text Box 9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7" name="Text Box 9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8" name="Text Box 9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19" name="Text Box 9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0" name="Text Box 9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1" name="Text Box 9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2" name="Text Box 9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3" name="Text Box 9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4" name="Text Box 9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5" name="Text Box 9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6" name="Text Box 9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7" name="Text Box 9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8" name="Text Box 9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29" name="Text Box 9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0" name="Text Box 9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1" name="Text Box 9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2" name="Text Box 9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3" name="Text Box 9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4" name="Text Box 9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5" name="Text Box 9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6" name="Text Box 9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7" name="Text Box 9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8" name="Text Box 9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39" name="Text Box 9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0" name="Text Box 9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1" name="Text Box 9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2" name="Text Box 9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3" name="Text Box 9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4" name="Text Box 9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5" name="Text Box 9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6" name="Text Box 9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7" name="Text Box 9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8" name="Text Box 9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49" name="Text Box 9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0" name="Text Box 9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1" name="Text Box 9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2" name="Text Box 9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3" name="Text Box 9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4" name="Text Box 9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5" name="Text Box 9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6" name="Text Box 9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7" name="Text Box 9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8" name="Text Box 9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59" name="Text Box 9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0" name="Text Box 9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1" name="Text Box 9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2" name="Text Box 9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3" name="Text Box 9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4" name="Text Box 9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5" name="Text Box 9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6" name="Text Box 9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7" name="Text Box 9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8" name="Text Box 9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69" name="Text Box 10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0" name="Text Box 10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1" name="Text Box 10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2" name="Text Box 10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3" name="Text Box 10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4" name="Text Box 10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5" name="Text Box 10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6" name="Text Box 10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7" name="Text Box 10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8" name="Text Box 10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79" name="Text Box 10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0" name="Text Box 10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1" name="Text Box 10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2" name="Text Box 10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3" name="Text Box 10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4" name="Text Box 10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5" name="Text Box 10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6" name="Text Box 10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7" name="Text Box 10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8" name="Text Box 10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89" name="Text Box 10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0" name="Text Box 10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1" name="Text Box 10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2" name="Text Box 10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3" name="Text Box 10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4" name="Text Box 10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5" name="Text Box 10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6" name="Text Box 10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7" name="Text Box 10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8" name="Text Box 10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099" name="Text Box 10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0" name="Text Box 10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1" name="Text Box 10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2" name="Text Box 10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3" name="Text Box 10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4" name="Text Box 10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5" name="Text Box 10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6" name="Text Box 10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7" name="Text Box 10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8" name="Text Box 10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09" name="Text Box 10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0" name="Text Box 10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1" name="Text Box 10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2" name="Text Box 10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3" name="Text Box 10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4" name="Text Box 10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5" name="Text Box 10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6" name="Text Box 10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7" name="Text Box 10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8" name="Text Box 10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19" name="Text Box 10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0" name="Text Box 10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1" name="Text Box 10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2" name="Text Box 10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3" name="Text Box 10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4" name="Text Box 10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5" name="Text Box 10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6" name="Text Box 10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7" name="Text Box 10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8" name="Text Box 10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29" name="Text Box 10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0" name="Text Box 10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1" name="Text Box 10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2" name="Text Box 10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3" name="Text Box 10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4" name="Text Box 10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5" name="Text Box 10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6" name="Text Box 10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7" name="Text Box 10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8" name="Text Box 10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39" name="Text Box 10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0" name="Text Box 10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1" name="Text Box 10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2" name="Text Box 10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3" name="Text Box 10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4" name="Text Box 10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5" name="Text Box 10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6" name="Text Box 10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7" name="Text Box 10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8" name="Text Box 10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49" name="Text Box 10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0" name="Text Box 10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1" name="Text Box 10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2" name="Text Box 10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3" name="Text Box 10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4" name="Text Box 10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5" name="Text Box 10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6" name="Text Box 10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7" name="Text Box 10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8" name="Text Box 10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59" name="Text Box 10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0" name="Text Box 10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1" name="Text Box 10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2" name="Text Box 10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3" name="Text Box 10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4" name="Text Box 10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5" name="Text Box 10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6" name="Text Box 10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7" name="Text Box 10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8" name="Text Box 10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69" name="Text Box 11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0" name="Text Box 11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1" name="Text Box 11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2" name="Text Box 11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3" name="Text Box 11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4" name="Text Box 11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5" name="Text Box 11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6" name="Text Box 11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7" name="Text Box 11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8" name="Text Box 11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79" name="Text Box 11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0" name="Text Box 11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1" name="Text Box 11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2" name="Text Box 11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3" name="Text Box 11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4" name="Text Box 11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5" name="Text Box 11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6" name="Text Box 11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7" name="Text Box 11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8" name="Text Box 11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89" name="Text Box 11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0" name="Text Box 11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1" name="Text Box 11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2" name="Text Box 11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3" name="Text Box 11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4" name="Text Box 11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5" name="Text Box 11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6" name="Text Box 11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7" name="Text Box 11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8" name="Text Box 11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199" name="Text Box 11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0" name="Text Box 11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1" name="Text Box 11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2" name="Text Box 11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3" name="Text Box 11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4" name="Text Box 11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5" name="Text Box 11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6" name="Text Box 11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7" name="Text Box 11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8" name="Text Box 11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09" name="Text Box 11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0" name="Text Box 11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1" name="Text Box 11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2" name="Text Box 11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3" name="Text Box 11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4" name="Text Box 11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5" name="Text Box 11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6" name="Text Box 11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7" name="Text Box 11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8" name="Text Box 11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19" name="Text Box 11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0" name="Text Box 11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1" name="Text Box 11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2" name="Text Box 11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3" name="Text Box 11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4" name="Text Box 11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5" name="Text Box 11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6" name="Text Box 11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7" name="Text Box 11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8" name="Text Box 11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29" name="Text Box 11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0" name="Text Box 11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1" name="Text Box 11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2" name="Text Box 11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3" name="Text Box 11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4" name="Text Box 11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5" name="Text Box 11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6" name="Text Box 11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7" name="Text Box 11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8" name="Text Box 11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39" name="Text Box 11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0" name="Text Box 11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1" name="Text Box 11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2" name="Text Box 11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3" name="Text Box 11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4" name="Text Box 11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5" name="Text Box 11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6" name="Text Box 11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7" name="Text Box 11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8" name="Text Box 11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49" name="Text Box 11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0" name="Text Box 11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1" name="Text Box 11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2" name="Text Box 11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3" name="Text Box 11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4" name="Text Box 11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5" name="Text Box 11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6" name="Text Box 11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7" name="Text Box 11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8" name="Text Box 11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59" name="Text Box 11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0" name="Text Box 11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1" name="Text Box 11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2" name="Text Box 11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3" name="Text Box 11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4" name="Text Box 11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5" name="Text Box 11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6" name="Text Box 11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7" name="Text Box 11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8" name="Text Box 11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69" name="Text Box 12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0" name="Text Box 12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1" name="Text Box 12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2" name="Text Box 12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3" name="Text Box 12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4" name="Text Box 12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5" name="Text Box 12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6" name="Text Box 12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7" name="Text Box 12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8" name="Text Box 12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79" name="Text Box 12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0" name="Text Box 12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1" name="Text Box 12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2" name="Text Box 12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3" name="Text Box 12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4" name="Text Box 12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5" name="Text Box 12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6" name="Text Box 12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7" name="Text Box 12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8" name="Text Box 12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89" name="Text Box 12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0" name="Text Box 12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1" name="Text Box 12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2" name="Text Box 12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3" name="Text Box 12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4" name="Text Box 12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5" name="Text Box 12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6" name="Text Box 12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7" name="Text Box 12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8" name="Text Box 12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299" name="Text Box 12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0" name="Text Box 12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1" name="Text Box 12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2" name="Text Box 12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3" name="Text Box 12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4" name="Text Box 12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5" name="Text Box 12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6" name="Text Box 12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7" name="Text Box 12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8" name="Text Box 12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09" name="Text Box 12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0" name="Text Box 12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1" name="Text Box 12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2" name="Text Box 12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3" name="Text Box 12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4" name="Text Box 12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5" name="Text Box 12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6" name="Text Box 12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7" name="Text Box 12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8" name="Text Box 12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19" name="Text Box 12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0" name="Text Box 12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1" name="Text Box 12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2" name="Text Box 12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3" name="Text Box 12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4" name="Text Box 12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5" name="Text Box 12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6" name="Text Box 12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7" name="Text Box 12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8" name="Text Box 12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29" name="Text Box 12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0" name="Text Box 12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1" name="Text Box 12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2" name="Text Box 12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3" name="Text Box 12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4" name="Text Box 12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5" name="Text Box 12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6" name="Text Box 12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7" name="Text Box 12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8" name="Text Box 12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39" name="Text Box 12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0" name="Text Box 12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1" name="Text Box 12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2" name="Text Box 12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3" name="Text Box 12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4" name="Text Box 12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5" name="Text Box 12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6" name="Text Box 12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7" name="Text Box 12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8" name="Text Box 12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49" name="Text Box 12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0" name="Text Box 12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1" name="Text Box 12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2" name="Text Box 12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3" name="Text Box 12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4" name="Text Box 128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5" name="Text Box 128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6" name="Text Box 128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7" name="Text Box 128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8" name="Text Box 128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59" name="Text Box 129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0" name="Text Box 129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1" name="Text Box 129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2" name="Text Box 129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3" name="Text Box 129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4" name="Text Box 129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5" name="Text Box 129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6" name="Text Box 129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7" name="Text Box 129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8" name="Text Box 129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69" name="Text Box 130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0" name="Text Box 130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1" name="Text Box 130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2" name="Text Box 130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3" name="Text Box 130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4" name="Text Box 130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5" name="Text Box 130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6" name="Text Box 130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7" name="Text Box 130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8" name="Text Box 130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79" name="Text Box 131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0" name="Text Box 131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1" name="Text Box 131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2" name="Text Box 131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3" name="Text Box 131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4" name="Text Box 131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5" name="Text Box 131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6" name="Text Box 131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7" name="Text Box 131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8" name="Text Box 131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89" name="Text Box 132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0" name="Text Box 132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1" name="Text Box 132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2" name="Text Box 132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3" name="Text Box 132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4" name="Text Box 132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5" name="Text Box 132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6" name="Text Box 132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7" name="Text Box 132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8" name="Text Box 132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399" name="Text Box 133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0" name="Text Box 133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1" name="Text Box 133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2" name="Text Box 133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3" name="Text Box 133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4" name="Text Box 133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5" name="Text Box 133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6" name="Text Box 133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7" name="Text Box 133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8" name="Text Box 13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09" name="Text Box 13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0" name="Text Box 13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1" name="Text Box 13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2" name="Text Box 13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3" name="Text Box 13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4" name="Text Box 13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5" name="Text Box 13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6" name="Text Box 13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7" name="Text Box 13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8" name="Text Box 13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19" name="Text Box 13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0" name="Text Box 13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1" name="Text Box 13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2" name="Text Box 13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3" name="Text Box 13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4" name="Text Box 13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5" name="Text Box 14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6" name="Text Box 14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7" name="Text Box 14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8" name="Text Box 14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29" name="Text Box 14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0" name="Text Box 14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1" name="Text Box 14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2" name="Text Box 14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3" name="Text Box 14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4" name="Text Box 14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5" name="Text Box 15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6" name="Text Box 15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7" name="Text Box 15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8" name="Text Box 15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39" name="Text Box 15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0" name="Text Box 15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1" name="Text Box 15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2" name="Text Box 15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3" name="Text Box 15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4" name="Text Box 15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5" name="Text Box 16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6" name="Text Box 16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7" name="Text Box 16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8" name="Text Box 16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49" name="Text Box 16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0" name="Text Box 16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1" name="Text Box 16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2" name="Text Box 16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3" name="Text Box 16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4" name="Text Box 16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5" name="Text Box 17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6" name="Text Box 17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7" name="Text Box 17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8" name="Text Box 17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59" name="Text Box 17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0" name="Text Box 175"/>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1" name="Text Box 176"/>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2" name="Text Box 177"/>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3" name="Text Box 178"/>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4" name="Text Box 179"/>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5" name="Text Box 180"/>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6" name="Text Box 181"/>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7" name="Text Box 182"/>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8" name="Text Box 183"/>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469" name="Text Box 184"/>
        <xdr:cNvSpPr txBox="1">
          <a:spLocks noChangeArrowheads="1"/>
        </xdr:cNvSpPr>
      </xdr:nvSpPr>
      <xdr:spPr bwMode="auto">
        <a:xfrm>
          <a:off x="466725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0" name="Text Box 1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1" name="Text Box 1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2" name="Text Box 1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3" name="Text Box 1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4" name="Text Box 1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5" name="Text Box 1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6" name="Text Box 1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7" name="Text Box 1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8" name="Text Box 1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79" name="Text Box 1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0" name="Text Box 1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1" name="Text Box 1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2" name="Text Box 1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3" name="Text Box 1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4" name="Text Box 1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5" name="Text Box 1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6" name="Text Box 1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7" name="Text Box 1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8" name="Text Box 1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89" name="Text Box 1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0" name="Text Box 1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1" name="Text Box 1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2" name="Text Box 1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3" name="Text Box 1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4" name="Text Box 1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5" name="Text Box 1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6" name="Text Box 1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7" name="Text Box 1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8" name="Text Box 1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499" name="Text Box 1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0" name="Text Box 1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1" name="Text Box 1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2" name="Text Box 1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3" name="Text Box 2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4" name="Text Box 2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5" name="Text Box 2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6" name="Text Box 2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7" name="Text Box 2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8" name="Text Box 2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09" name="Text Box 2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0" name="Text Box 2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1" name="Text Box 2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2" name="Text Box 2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3" name="Text Box 2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4" name="Text Box 2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5" name="Text Box 2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6" name="Text Box 2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7" name="Text Box 2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8" name="Text Box 2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19" name="Text Box 2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0" name="Text Box 2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1" name="Text Box 2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2" name="Text Box 2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3" name="Text Box 2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4" name="Text Box 2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5" name="Text Box 2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6" name="Text Box 2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7" name="Text Box 2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8" name="Text Box 2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29" name="Text Box 2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0" name="Text Box 2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1" name="Text Box 2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2" name="Text Box 2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3" name="Text Box 2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4" name="Text Box 2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5" name="Text Box 2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6" name="Text Box 2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7" name="Text Box 2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8" name="Text Box 2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39" name="Text Box 2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0" name="Text Box 2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1" name="Text Box 2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2" name="Text Box 2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3" name="Text Box 2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4" name="Text Box 2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5" name="Text Box 2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6" name="Text Box 2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7" name="Text Box 2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8" name="Text Box 2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49" name="Text Box 2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0" name="Text Box 2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1" name="Text Box 2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2" name="Text Box 2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3" name="Text Box 2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4" name="Text Box 2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5" name="Text Box 2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6" name="Text Box 2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7" name="Text Box 2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8" name="Text Box 2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59" name="Text Box 2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0" name="Text Box 2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1" name="Text Box 2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2" name="Text Box 2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3" name="Text Box 2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4" name="Text Box 2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5" name="Text Box 2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6" name="Text Box 2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7" name="Text Box 2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8" name="Text Box 2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69" name="Text Box 2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0" name="Text Box 2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1" name="Text Box 2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2" name="Text Box 2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3" name="Text Box 2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4" name="Text Box 2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5" name="Text Box 2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6" name="Text Box 2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7" name="Text Box 2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8" name="Text Box 2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79" name="Text Box 2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0" name="Text Box 2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1" name="Text Box 2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2" name="Text Box 2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3" name="Text Box 2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4" name="Text Box 2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5" name="Text Box 2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6" name="Text Box 2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7" name="Text Box 2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8" name="Text Box 2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89" name="Text Box 2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0" name="Text Box 2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1" name="Text Box 2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2" name="Text Box 2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3" name="Text Box 2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4" name="Text Box 2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5" name="Text Box 2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6" name="Text Box 2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7" name="Text Box 2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8" name="Text Box 2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599" name="Text Box 2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0" name="Text Box 2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1" name="Text Box 2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2" name="Text Box 2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3" name="Text Box 3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4" name="Text Box 3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5" name="Text Box 3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6" name="Text Box 3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7" name="Text Box 3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8" name="Text Box 3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09" name="Text Box 3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0" name="Text Box 3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1" name="Text Box 3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2" name="Text Box 3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3" name="Text Box 3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4" name="Text Box 3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5" name="Text Box 3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6" name="Text Box 3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7" name="Text Box 3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8" name="Text Box 3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19" name="Text Box 3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0" name="Text Box 3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1" name="Text Box 3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2" name="Text Box 3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3" name="Text Box 3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4" name="Text Box 3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5" name="Text Box 3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6" name="Text Box 3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7" name="Text Box 3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8" name="Text Box 3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29" name="Text Box 3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0" name="Text Box 3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1" name="Text Box 3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2" name="Text Box 3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3" name="Text Box 3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4" name="Text Box 3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5" name="Text Box 3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6" name="Text Box 3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7" name="Text Box 3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8" name="Text Box 3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39" name="Text Box 3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0" name="Text Box 3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1" name="Text Box 3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2" name="Text Box 3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3" name="Text Box 3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4" name="Text Box 3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5" name="Text Box 3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6" name="Text Box 3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7" name="Text Box 3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8" name="Text Box 3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49" name="Text Box 3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0" name="Text Box 3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1" name="Text Box 3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2" name="Text Box 3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3" name="Text Box 3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4" name="Text Box 3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5" name="Text Box 3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6" name="Text Box 3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7" name="Text Box 3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8" name="Text Box 3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59" name="Text Box 3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0" name="Text Box 3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1" name="Text Box 3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2" name="Text Box 3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3" name="Text Box 3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4" name="Text Box 3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5" name="Text Box 3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6" name="Text Box 3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7" name="Text Box 3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8" name="Text Box 3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69" name="Text Box 3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0" name="Text Box 3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1" name="Text Box 3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2" name="Text Box 3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3" name="Text Box 3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4" name="Text Box 3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5" name="Text Box 3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6" name="Text Box 3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7" name="Text Box 3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8" name="Text Box 3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79" name="Text Box 3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0" name="Text Box 3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1" name="Text Box 3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2" name="Text Box 3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3" name="Text Box 3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4" name="Text Box 3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5" name="Text Box 3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6" name="Text Box 3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7" name="Text Box 3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8" name="Text Box 3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89" name="Text Box 3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0" name="Text Box 3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1" name="Text Box 3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2" name="Text Box 3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3" name="Text Box 3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4" name="Text Box 3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5" name="Text Box 3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6" name="Text Box 3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7" name="Text Box 3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8" name="Text Box 3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699" name="Text Box 3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0" name="Text Box 3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1" name="Text Box 3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2" name="Text Box 3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3" name="Text Box 4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4" name="Text Box 4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5" name="Text Box 4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6" name="Text Box 4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7" name="Text Box 4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8" name="Text Box 4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09" name="Text Box 4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0" name="Text Box 4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1" name="Text Box 4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2" name="Text Box 4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3" name="Text Box 4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4" name="Text Box 4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5" name="Text Box 4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6" name="Text Box 4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7" name="Text Box 4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8" name="Text Box 4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19" name="Text Box 4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0" name="Text Box 4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1" name="Text Box 4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2" name="Text Box 4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3" name="Text Box 4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4" name="Text Box 4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5" name="Text Box 4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6" name="Text Box 4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7" name="Text Box 4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8" name="Text Box 4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29" name="Text Box 4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0" name="Text Box 4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1" name="Text Box 4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2" name="Text Box 4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3" name="Text Box 4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4" name="Text Box 4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5" name="Text Box 4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6" name="Text Box 4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7" name="Text Box 4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8" name="Text Box 4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39" name="Text Box 4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0" name="Text Box 4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1" name="Text Box 4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2" name="Text Box 4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3" name="Text Box 4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4" name="Text Box 4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5" name="Text Box 4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6" name="Text Box 4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7" name="Text Box 4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8" name="Text Box 4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49" name="Text Box 4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0" name="Text Box 4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1" name="Text Box 4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2" name="Text Box 4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3" name="Text Box 4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4" name="Text Box 4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5" name="Text Box 4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6" name="Text Box 4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7" name="Text Box 4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8" name="Text Box 4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59" name="Text Box 4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0" name="Text Box 4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1" name="Text Box 4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2" name="Text Box 4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3" name="Text Box 4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4" name="Text Box 4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5" name="Text Box 4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6" name="Text Box 4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7" name="Text Box 4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8" name="Text Box 4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69" name="Text Box 4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0" name="Text Box 4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1" name="Text Box 4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2" name="Text Box 4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3" name="Text Box 4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4" name="Text Box 4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5" name="Text Box 4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6" name="Text Box 4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7" name="Text Box 4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8" name="Text Box 4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79" name="Text Box 4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0" name="Text Box 4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1" name="Text Box 4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2" name="Text Box 4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3" name="Text Box 4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4" name="Text Box 4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5" name="Text Box 4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6" name="Text Box 4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7" name="Text Box 4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8" name="Text Box 4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89" name="Text Box 4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0" name="Text Box 4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1" name="Text Box 4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2" name="Text Box 4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3" name="Text Box 4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4" name="Text Box 4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5" name="Text Box 4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6" name="Text Box 4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7" name="Text Box 4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8" name="Text Box 4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799" name="Text Box 4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0" name="Text Box 4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1" name="Text Box 4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2" name="Text Box 4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3" name="Text Box 5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4" name="Text Box 5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5" name="Text Box 5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6" name="Text Box 5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7" name="Text Box 5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8" name="Text Box 5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09" name="Text Box 5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0" name="Text Box 5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1" name="Text Box 5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2" name="Text Box 5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3" name="Text Box 5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4" name="Text Box 5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5" name="Text Box 5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6" name="Text Box 5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7" name="Text Box 5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8" name="Text Box 5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19" name="Text Box 5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0" name="Text Box 5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1" name="Text Box 5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2" name="Text Box 5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3" name="Text Box 5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4" name="Text Box 5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5" name="Text Box 5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6" name="Text Box 5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7" name="Text Box 5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8" name="Text Box 5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29" name="Text Box 5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0" name="Text Box 5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1" name="Text Box 5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2" name="Text Box 5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3" name="Text Box 5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4" name="Text Box 5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5" name="Text Box 5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6" name="Text Box 5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7" name="Text Box 5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8" name="Text Box 5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39" name="Text Box 5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0" name="Text Box 5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1" name="Text Box 5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2" name="Text Box 5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3" name="Text Box 5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4" name="Text Box 5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5" name="Text Box 5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6" name="Text Box 5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7" name="Text Box 5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8" name="Text Box 5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49" name="Text Box 5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0" name="Text Box 5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1" name="Text Box 5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2" name="Text Box 5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3" name="Text Box 5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4" name="Text Box 5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5" name="Text Box 5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6" name="Text Box 5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7" name="Text Box 5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8" name="Text Box 5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59" name="Text Box 5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0" name="Text Box 5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1" name="Text Box 5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2" name="Text Box 5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3" name="Text Box 5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4" name="Text Box 5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5" name="Text Box 5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6" name="Text Box 5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7" name="Text Box 5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8" name="Text Box 5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69" name="Text Box 5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0" name="Text Box 5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1" name="Text Box 5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2" name="Text Box 5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3" name="Text Box 5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4" name="Text Box 5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5" name="Text Box 5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6" name="Text Box 5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7" name="Text Box 5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8" name="Text Box 5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79" name="Text Box 5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0" name="Text Box 5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1" name="Text Box 5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2" name="Text Box 5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3" name="Text Box 5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4" name="Text Box 5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5" name="Text Box 5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6" name="Text Box 5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7" name="Text Box 5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8" name="Text Box 5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89" name="Text Box 5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0" name="Text Box 5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1" name="Text Box 5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2" name="Text Box 5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3" name="Text Box 5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4" name="Text Box 5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5" name="Text Box 5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6" name="Text Box 5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7" name="Text Box 5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8" name="Text Box 5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899" name="Text Box 5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0" name="Text Box 5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1" name="Text Box 5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2" name="Text Box 5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3" name="Text Box 6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4" name="Text Box 6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5" name="Text Box 6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6" name="Text Box 6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7" name="Text Box 6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8" name="Text Box 6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09" name="Text Box 6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0" name="Text Box 6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1" name="Text Box 6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2" name="Text Box 6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3" name="Text Box 6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4" name="Text Box 6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5" name="Text Box 6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6" name="Text Box 6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7" name="Text Box 6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8" name="Text Box 6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19" name="Text Box 6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0" name="Text Box 6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1" name="Text Box 6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2" name="Text Box 6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3" name="Text Box 6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4" name="Text Box 6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5" name="Text Box 6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6" name="Text Box 6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7" name="Text Box 6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8" name="Text Box 6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29" name="Text Box 6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0" name="Text Box 6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1" name="Text Box 6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2" name="Text Box 6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3" name="Text Box 6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4" name="Text Box 6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5" name="Text Box 6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6" name="Text Box 6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7" name="Text Box 6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8" name="Text Box 6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39" name="Text Box 6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0" name="Text Box 6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1" name="Text Box 6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2" name="Text Box 6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3" name="Text Box 6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4" name="Text Box 6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5" name="Text Box 6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6" name="Text Box 6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7" name="Text Box 6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8" name="Text Box 6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49" name="Text Box 6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0" name="Text Box 6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1" name="Text Box 6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2" name="Text Box 6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3" name="Text Box 6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4" name="Text Box 6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5" name="Text Box 6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6" name="Text Box 6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7" name="Text Box 6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8" name="Text Box 6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59" name="Text Box 6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0" name="Text Box 6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1" name="Text Box 6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2" name="Text Box 6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3" name="Text Box 6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4" name="Text Box 6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5" name="Text Box 6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6" name="Text Box 6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7" name="Text Box 6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8" name="Text Box 6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69" name="Text Box 6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0" name="Text Box 6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1" name="Text Box 6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2" name="Text Box 6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3" name="Text Box 6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4" name="Text Box 6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5" name="Text Box 6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6" name="Text Box 6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7" name="Text Box 6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8" name="Text Box 6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79" name="Text Box 6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0" name="Text Box 6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1" name="Text Box 6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2" name="Text Box 6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3" name="Text Box 6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4" name="Text Box 6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5" name="Text Box 6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6" name="Text Box 6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7" name="Text Box 6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8" name="Text Box 6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89" name="Text Box 6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0" name="Text Box 6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1" name="Text Box 6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2" name="Text Box 6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3" name="Text Box 6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4" name="Text Box 6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5" name="Text Box 6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6" name="Text Box 6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7" name="Text Box 6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8" name="Text Box 6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2999" name="Text Box 6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0" name="Text Box 6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1" name="Text Box 6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2" name="Text Box 6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3" name="Text Box 7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4" name="Text Box 7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5" name="Text Box 7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6" name="Text Box 7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7" name="Text Box 7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8" name="Text Box 7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09" name="Text Box 7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0" name="Text Box 7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1" name="Text Box 7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2" name="Text Box 7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3" name="Text Box 7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4" name="Text Box 7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5" name="Text Box 7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6" name="Text Box 7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7" name="Text Box 7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8" name="Text Box 7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19" name="Text Box 7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0" name="Text Box 7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1" name="Text Box 7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2" name="Text Box 7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3" name="Text Box 7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4" name="Text Box 7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5" name="Text Box 7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6" name="Text Box 7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7" name="Text Box 7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8" name="Text Box 7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29" name="Text Box 7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0" name="Text Box 7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1" name="Text Box 7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2" name="Text Box 7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3" name="Text Box 7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4" name="Text Box 7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5" name="Text Box 7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6" name="Text Box 7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7" name="Text Box 7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8" name="Text Box 7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39" name="Text Box 7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0" name="Text Box 7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1" name="Text Box 7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2" name="Text Box 7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3" name="Text Box 7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4" name="Text Box 7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5" name="Text Box 7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6" name="Text Box 7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7" name="Text Box 7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8" name="Text Box 7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49" name="Text Box 7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0" name="Text Box 7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1" name="Text Box 7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2" name="Text Box 7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3" name="Text Box 7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4" name="Text Box 7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5" name="Text Box 7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6" name="Text Box 7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7" name="Text Box 7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8" name="Text Box 7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59" name="Text Box 7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0" name="Text Box 7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1" name="Text Box 7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2" name="Text Box 7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3" name="Text Box 7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4" name="Text Box 7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5" name="Text Box 7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6" name="Text Box 7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7" name="Text Box 7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8" name="Text Box 7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69" name="Text Box 7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0" name="Text Box 7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1" name="Text Box 7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2" name="Text Box 7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3" name="Text Box 7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4" name="Text Box 7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5" name="Text Box 7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6" name="Text Box 7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7" name="Text Box 7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8" name="Text Box 7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79" name="Text Box 7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0" name="Text Box 7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1" name="Text Box 7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2" name="Text Box 7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3" name="Text Box 7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4" name="Text Box 7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5" name="Text Box 7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6" name="Text Box 7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7" name="Text Box 7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8" name="Text Box 7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89" name="Text Box 7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0" name="Text Box 7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1" name="Text Box 7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2" name="Text Box 7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3" name="Text Box 7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4" name="Text Box 7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5" name="Text Box 7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6" name="Text Box 7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7" name="Text Box 7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8" name="Text Box 7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099" name="Text Box 7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0" name="Text Box 7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1" name="Text Box 7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2" name="Text Box 7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3" name="Text Box 8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4" name="Text Box 8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5" name="Text Box 8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6" name="Text Box 8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7" name="Text Box 8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8" name="Text Box 8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09" name="Text Box 8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0" name="Text Box 8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1" name="Text Box 8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2" name="Text Box 8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3" name="Text Box 8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4" name="Text Box 8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5" name="Text Box 8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6" name="Text Box 8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7" name="Text Box 8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8" name="Text Box 8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19" name="Text Box 8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0" name="Text Box 8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1" name="Text Box 8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2" name="Text Box 8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3" name="Text Box 8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4" name="Text Box 8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5" name="Text Box 8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6" name="Text Box 8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7" name="Text Box 8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8" name="Text Box 8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29" name="Text Box 8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0" name="Text Box 8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1" name="Text Box 8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2" name="Text Box 8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3" name="Text Box 8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4" name="Text Box 8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5" name="Text Box 8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6" name="Text Box 8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7" name="Text Box 8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8" name="Text Box 8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39" name="Text Box 8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0" name="Text Box 8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1" name="Text Box 8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2" name="Text Box 8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3" name="Text Box 8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4" name="Text Box 8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5" name="Text Box 8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6" name="Text Box 8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7" name="Text Box 8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8" name="Text Box 8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49" name="Text Box 8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0" name="Text Box 8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1" name="Text Box 8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2" name="Text Box 8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3" name="Text Box 8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4" name="Text Box 8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5" name="Text Box 8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6" name="Text Box 8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7" name="Text Box 8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8" name="Text Box 8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59" name="Text Box 8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0" name="Text Box 8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1" name="Text Box 8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2" name="Text Box 8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3" name="Text Box 8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4" name="Text Box 8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5" name="Text Box 8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6" name="Text Box 8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7" name="Text Box 8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8" name="Text Box 8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69" name="Text Box 8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0" name="Text Box 8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1" name="Text Box 8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2" name="Text Box 8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3" name="Text Box 8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4" name="Text Box 8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5" name="Text Box 8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6" name="Text Box 8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7" name="Text Box 8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8" name="Text Box 8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79" name="Text Box 8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0" name="Text Box 8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1" name="Text Box 8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2" name="Text Box 8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3" name="Text Box 8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4" name="Text Box 8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5" name="Text Box 8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6" name="Text Box 8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7" name="Text Box 8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8" name="Text Box 8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89" name="Text Box 8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0" name="Text Box 8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1" name="Text Box 8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2" name="Text Box 8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3" name="Text Box 8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4" name="Text Box 8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5" name="Text Box 8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6" name="Text Box 8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7" name="Text Box 8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8" name="Text Box 8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199" name="Text Box 8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0" name="Text Box 8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1" name="Text Box 8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2" name="Text Box 8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3" name="Text Box 9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4" name="Text Box 9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5" name="Text Box 9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6" name="Text Box 9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7" name="Text Box 9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8" name="Text Box 9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09" name="Text Box 9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0" name="Text Box 9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1" name="Text Box 9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2" name="Text Box 9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3" name="Text Box 9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4" name="Text Box 9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5" name="Text Box 9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6" name="Text Box 9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7" name="Text Box 9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8" name="Text Box 9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19" name="Text Box 9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0" name="Text Box 9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1" name="Text Box 9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2" name="Text Box 9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3" name="Text Box 9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4" name="Text Box 9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5" name="Text Box 9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6" name="Text Box 9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7" name="Text Box 9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8" name="Text Box 9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29" name="Text Box 9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0" name="Text Box 9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1" name="Text Box 9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2" name="Text Box 9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3" name="Text Box 9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4" name="Text Box 9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5" name="Text Box 9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6" name="Text Box 9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7" name="Text Box 9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8" name="Text Box 9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39" name="Text Box 9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0" name="Text Box 9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1" name="Text Box 9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2" name="Text Box 9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3" name="Text Box 9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4" name="Text Box 9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5" name="Text Box 9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6" name="Text Box 9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7" name="Text Box 9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8" name="Text Box 9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49" name="Text Box 9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0" name="Text Box 9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1" name="Text Box 9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2" name="Text Box 9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3" name="Text Box 9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4" name="Text Box 9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5" name="Text Box 9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6" name="Text Box 9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7" name="Text Box 9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8" name="Text Box 9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59" name="Text Box 9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0" name="Text Box 9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1" name="Text Box 9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2" name="Text Box 9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3" name="Text Box 9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4" name="Text Box 9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5" name="Text Box 9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6" name="Text Box 9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7" name="Text Box 9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8" name="Text Box 9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69" name="Text Box 9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0" name="Text Box 9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1" name="Text Box 9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2" name="Text Box 9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3" name="Text Box 9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4" name="Text Box 9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5" name="Text Box 9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6" name="Text Box 9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7" name="Text Box 9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8" name="Text Box 9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79" name="Text Box 9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0" name="Text Box 9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1" name="Text Box 9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2" name="Text Box 9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3" name="Text Box 9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4" name="Text Box 9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5" name="Text Box 9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6" name="Text Box 9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7" name="Text Box 9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8" name="Text Box 9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89" name="Text Box 9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0" name="Text Box 9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1" name="Text Box 9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2" name="Text Box 9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3" name="Text Box 9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4" name="Text Box 9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5" name="Text Box 9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6" name="Text Box 9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7" name="Text Box 9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8" name="Text Box 9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299" name="Text Box 9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0" name="Text Box 9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1" name="Text Box 9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2" name="Text Box 9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3" name="Text Box 10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4" name="Text Box 10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5" name="Text Box 10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6" name="Text Box 10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7" name="Text Box 10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8" name="Text Box 10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09" name="Text Box 10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0" name="Text Box 10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1" name="Text Box 10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2" name="Text Box 10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3" name="Text Box 10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4" name="Text Box 10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5" name="Text Box 10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6" name="Text Box 10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7" name="Text Box 10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8" name="Text Box 10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19" name="Text Box 10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0" name="Text Box 10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1" name="Text Box 10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2" name="Text Box 10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3" name="Text Box 10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4" name="Text Box 10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5" name="Text Box 10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6" name="Text Box 10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7" name="Text Box 10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8" name="Text Box 10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29" name="Text Box 10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0" name="Text Box 10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1" name="Text Box 10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2" name="Text Box 10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3" name="Text Box 10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4" name="Text Box 10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5" name="Text Box 10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6" name="Text Box 10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7" name="Text Box 10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8" name="Text Box 10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39" name="Text Box 10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0" name="Text Box 10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1" name="Text Box 10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2" name="Text Box 10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3" name="Text Box 10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4" name="Text Box 10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5" name="Text Box 10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6" name="Text Box 10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7" name="Text Box 10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8" name="Text Box 10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49" name="Text Box 10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0" name="Text Box 10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1" name="Text Box 10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2" name="Text Box 10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3" name="Text Box 10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4" name="Text Box 10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5" name="Text Box 10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6" name="Text Box 10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7" name="Text Box 10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8" name="Text Box 10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59" name="Text Box 10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0" name="Text Box 10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1" name="Text Box 10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2" name="Text Box 10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3" name="Text Box 10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4" name="Text Box 10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5" name="Text Box 10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6" name="Text Box 10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7" name="Text Box 10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8" name="Text Box 10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69" name="Text Box 10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0" name="Text Box 10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1" name="Text Box 10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2" name="Text Box 10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3" name="Text Box 10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4" name="Text Box 10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5" name="Text Box 10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6" name="Text Box 10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7" name="Text Box 10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8" name="Text Box 10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79" name="Text Box 10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0" name="Text Box 10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1" name="Text Box 10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2" name="Text Box 10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3" name="Text Box 10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4" name="Text Box 10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5" name="Text Box 10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6" name="Text Box 10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7" name="Text Box 10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8" name="Text Box 10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89" name="Text Box 10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0" name="Text Box 10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1" name="Text Box 10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2" name="Text Box 10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3" name="Text Box 10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4" name="Text Box 10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5" name="Text Box 10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6" name="Text Box 10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7" name="Text Box 10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8" name="Text Box 10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399" name="Text Box 10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0" name="Text Box 10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1" name="Text Box 10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2" name="Text Box 10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3" name="Text Box 11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4" name="Text Box 11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5" name="Text Box 11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6" name="Text Box 11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7" name="Text Box 11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8" name="Text Box 11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09" name="Text Box 11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0" name="Text Box 11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1" name="Text Box 11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2" name="Text Box 11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3" name="Text Box 11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4" name="Text Box 11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5" name="Text Box 11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6" name="Text Box 11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7" name="Text Box 11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8" name="Text Box 11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19" name="Text Box 11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0" name="Text Box 11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1" name="Text Box 11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2" name="Text Box 11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3" name="Text Box 11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4" name="Text Box 11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5" name="Text Box 11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6" name="Text Box 11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7" name="Text Box 11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8" name="Text Box 11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29" name="Text Box 11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0" name="Text Box 11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1" name="Text Box 11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2" name="Text Box 11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3" name="Text Box 11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4" name="Text Box 11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5" name="Text Box 11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6" name="Text Box 11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7" name="Text Box 11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8" name="Text Box 11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39" name="Text Box 11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0" name="Text Box 11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1" name="Text Box 11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2" name="Text Box 11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3" name="Text Box 11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4" name="Text Box 11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5" name="Text Box 11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6" name="Text Box 11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7" name="Text Box 11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8" name="Text Box 11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49" name="Text Box 11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0" name="Text Box 11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1" name="Text Box 11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2" name="Text Box 11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3" name="Text Box 11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4" name="Text Box 11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5" name="Text Box 11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6" name="Text Box 11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7" name="Text Box 11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8" name="Text Box 11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59" name="Text Box 11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0" name="Text Box 11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1" name="Text Box 11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2" name="Text Box 11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3" name="Text Box 11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4" name="Text Box 11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5" name="Text Box 11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6" name="Text Box 11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7" name="Text Box 11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8" name="Text Box 11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69" name="Text Box 11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0" name="Text Box 11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1" name="Text Box 11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2" name="Text Box 11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3" name="Text Box 11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4" name="Text Box 11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5" name="Text Box 11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6" name="Text Box 11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7" name="Text Box 11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8" name="Text Box 11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79" name="Text Box 11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0" name="Text Box 11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1" name="Text Box 11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2" name="Text Box 11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3" name="Text Box 11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4" name="Text Box 11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5" name="Text Box 11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6" name="Text Box 11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7" name="Text Box 11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8" name="Text Box 11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89" name="Text Box 11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0" name="Text Box 11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1" name="Text Box 11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2" name="Text Box 11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3" name="Text Box 11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4" name="Text Box 11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5" name="Text Box 11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6" name="Text Box 11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7" name="Text Box 11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8" name="Text Box 11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499" name="Text Box 11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0" name="Text Box 11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1" name="Text Box 11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2" name="Text Box 11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3" name="Text Box 12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4" name="Text Box 12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5" name="Text Box 12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6" name="Text Box 12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7" name="Text Box 12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8" name="Text Box 12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09" name="Text Box 12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0" name="Text Box 12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1" name="Text Box 12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2" name="Text Box 12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3" name="Text Box 12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4" name="Text Box 12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5" name="Text Box 12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6" name="Text Box 12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7" name="Text Box 12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8" name="Text Box 12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19" name="Text Box 12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0" name="Text Box 12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1" name="Text Box 12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2" name="Text Box 12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3" name="Text Box 12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4" name="Text Box 12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5" name="Text Box 12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6" name="Text Box 12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7" name="Text Box 12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8" name="Text Box 12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29" name="Text Box 12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0" name="Text Box 12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1" name="Text Box 12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2" name="Text Box 12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3" name="Text Box 12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4" name="Text Box 12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5" name="Text Box 12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6" name="Text Box 12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7" name="Text Box 12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8" name="Text Box 12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39" name="Text Box 12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0" name="Text Box 12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1" name="Text Box 12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2" name="Text Box 12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3" name="Text Box 12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4" name="Text Box 12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5" name="Text Box 12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6" name="Text Box 12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7" name="Text Box 12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8" name="Text Box 12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49" name="Text Box 12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0" name="Text Box 12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1" name="Text Box 12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2" name="Text Box 12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3" name="Text Box 12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4" name="Text Box 12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5" name="Text Box 12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6" name="Text Box 12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7" name="Text Box 12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8" name="Text Box 12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59" name="Text Box 12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0" name="Text Box 12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1" name="Text Box 12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2" name="Text Box 12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3" name="Text Box 12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4" name="Text Box 12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5" name="Text Box 12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6" name="Text Box 12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7" name="Text Box 12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8" name="Text Box 12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69" name="Text Box 12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0" name="Text Box 12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1" name="Text Box 12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2" name="Text Box 12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3" name="Text Box 12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4" name="Text Box 12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5" name="Text Box 12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6" name="Text Box 12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7" name="Text Box 12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8" name="Text Box 12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79" name="Text Box 12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0" name="Text Box 12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1" name="Text Box 12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2" name="Text Box 12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3" name="Text Box 12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4" name="Text Box 12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5" name="Text Box 12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6" name="Text Box 12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7" name="Text Box 12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8" name="Text Box 128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89" name="Text Box 128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0" name="Text Box 128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1" name="Text Box 128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2" name="Text Box 128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3" name="Text Box 129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4" name="Text Box 129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5" name="Text Box 129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6" name="Text Box 129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7" name="Text Box 129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8" name="Text Box 129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599" name="Text Box 129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0" name="Text Box 129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1" name="Text Box 129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2" name="Text Box 129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3" name="Text Box 130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4" name="Text Box 130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5" name="Text Box 130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6" name="Text Box 130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7" name="Text Box 130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8" name="Text Box 130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09" name="Text Box 130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0" name="Text Box 130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1" name="Text Box 130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2" name="Text Box 130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3" name="Text Box 131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4" name="Text Box 131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5" name="Text Box 131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6" name="Text Box 131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7" name="Text Box 131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8" name="Text Box 131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19" name="Text Box 131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0" name="Text Box 131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1" name="Text Box 131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2" name="Text Box 131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3" name="Text Box 132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4" name="Text Box 132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5" name="Text Box 132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6" name="Text Box 132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7" name="Text Box 132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8" name="Text Box 132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29" name="Text Box 132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0" name="Text Box 132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1" name="Text Box 132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2" name="Text Box 132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3" name="Text Box 133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4" name="Text Box 133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5" name="Text Box 133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6" name="Text Box 133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7" name="Text Box 133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8" name="Text Box 133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39" name="Text Box 133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0" name="Text Box 133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1" name="Text Box 133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2" name="Text Box 13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3" name="Text Box 13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4" name="Text Box 13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5" name="Text Box 13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6" name="Text Box 13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7" name="Text Box 13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8" name="Text Box 13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49" name="Text Box 13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0" name="Text Box 13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1" name="Text Box 13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2" name="Text Box 13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3" name="Text Box 13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4" name="Text Box 13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5" name="Text Box 13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6" name="Text Box 13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7" name="Text Box 13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8" name="Text Box 13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59" name="Text Box 14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0" name="Text Box 14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1" name="Text Box 14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2" name="Text Box 14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3" name="Text Box 14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4" name="Text Box 14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5" name="Text Box 14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6" name="Text Box 14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7" name="Text Box 14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8" name="Text Box 14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69" name="Text Box 15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0" name="Text Box 15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1" name="Text Box 15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2" name="Text Box 15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3" name="Text Box 15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4" name="Text Box 15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5" name="Text Box 15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6" name="Text Box 15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7" name="Text Box 15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8" name="Text Box 15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79" name="Text Box 16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0" name="Text Box 16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1" name="Text Box 16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2" name="Text Box 16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3" name="Text Box 16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4" name="Text Box 16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5" name="Text Box 16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6" name="Text Box 16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7" name="Text Box 16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8" name="Text Box 16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89" name="Text Box 17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0" name="Text Box 17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1" name="Text Box 17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2" name="Text Box 17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3" name="Text Box 17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4" name="Text Box 175"/>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5" name="Text Box 176"/>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6" name="Text Box 177"/>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7" name="Text Box 178"/>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8" name="Text Box 179"/>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699" name="Text Box 180"/>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700" name="Text Box 181"/>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701" name="Text Box 182"/>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702" name="Text Box 183"/>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106</xdr:row>
      <xdr:rowOff>0</xdr:rowOff>
    </xdr:from>
    <xdr:ext cx="85725" cy="205409"/>
    <xdr:sp macro="" textlink="">
      <xdr:nvSpPr>
        <xdr:cNvPr id="3703" name="Text Box 184"/>
        <xdr:cNvSpPr txBox="1">
          <a:spLocks noChangeArrowheads="1"/>
        </xdr:cNvSpPr>
      </xdr:nvSpPr>
      <xdr:spPr bwMode="auto">
        <a:xfrm>
          <a:off x="4667250" y="2019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5"/>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32</v>
      </c>
    </row>
    <row r="2" spans="1:5" ht="15" customHeight="1" x14ac:dyDescent="0.2">
      <c r="A2" s="234" t="s">
        <v>33</v>
      </c>
      <c r="B2" s="234"/>
      <c r="C2" s="234"/>
      <c r="D2" s="234"/>
      <c r="E2" s="234"/>
    </row>
    <row r="3" spans="1:5" ht="15" customHeight="1" x14ac:dyDescent="0.2">
      <c r="A3" s="234" t="s">
        <v>34</v>
      </c>
      <c r="B3" s="234"/>
      <c r="C3" s="234"/>
      <c r="D3" s="234"/>
      <c r="E3" s="234"/>
    </row>
    <row r="4" spans="1:5" ht="15" customHeight="1" x14ac:dyDescent="0.2">
      <c r="A4" s="235" t="s">
        <v>35</v>
      </c>
      <c r="B4" s="235"/>
      <c r="C4" s="235"/>
      <c r="D4" s="235"/>
      <c r="E4" s="235"/>
    </row>
    <row r="5" spans="1:5" ht="15" customHeight="1" x14ac:dyDescent="0.2">
      <c r="A5" s="235"/>
      <c r="B5" s="235"/>
      <c r="C5" s="235"/>
      <c r="D5" s="235"/>
      <c r="E5" s="235"/>
    </row>
    <row r="6" spans="1:5" ht="15" customHeight="1" x14ac:dyDescent="0.2">
      <c r="A6" s="235"/>
      <c r="B6" s="235"/>
      <c r="C6" s="235"/>
      <c r="D6" s="235"/>
      <c r="E6" s="235"/>
    </row>
    <row r="7" spans="1:5" ht="15" customHeight="1" x14ac:dyDescent="0.2">
      <c r="A7" s="235"/>
      <c r="B7" s="235"/>
      <c r="C7" s="235"/>
      <c r="D7" s="235"/>
      <c r="E7" s="235"/>
    </row>
    <row r="8" spans="1:5" ht="15" customHeight="1" x14ac:dyDescent="0.2">
      <c r="A8" s="235"/>
      <c r="B8" s="235"/>
      <c r="C8" s="235"/>
      <c r="D8" s="235"/>
      <c r="E8" s="235"/>
    </row>
    <row r="9" spans="1:5" ht="15" customHeight="1" x14ac:dyDescent="0.2">
      <c r="A9" s="235"/>
      <c r="B9" s="235"/>
      <c r="C9" s="235"/>
      <c r="D9" s="235"/>
      <c r="E9" s="235"/>
    </row>
    <row r="10" spans="1:5" ht="15" customHeight="1" x14ac:dyDescent="0.2">
      <c r="A10" s="37"/>
      <c r="B10" s="37"/>
      <c r="C10" s="37"/>
      <c r="D10" s="37"/>
      <c r="E10" s="37"/>
    </row>
    <row r="11" spans="1:5" ht="15" customHeight="1" x14ac:dyDescent="0.25">
      <c r="A11" s="38" t="s">
        <v>1</v>
      </c>
      <c r="B11" s="39"/>
      <c r="C11" s="39"/>
      <c r="D11" s="39"/>
      <c r="E11" s="39"/>
    </row>
    <row r="12" spans="1:5" ht="15" customHeight="1" x14ac:dyDescent="0.2">
      <c r="A12" s="40" t="s">
        <v>36</v>
      </c>
      <c r="B12" s="39"/>
      <c r="C12" s="39"/>
      <c r="D12" s="39"/>
      <c r="E12" s="41" t="s">
        <v>37</v>
      </c>
    </row>
    <row r="13" spans="1:5" ht="15" customHeight="1" x14ac:dyDescent="0.25">
      <c r="B13" s="38"/>
      <c r="C13" s="39"/>
      <c r="D13" s="39"/>
      <c r="E13" s="42"/>
    </row>
    <row r="14" spans="1:5" ht="15" customHeight="1" x14ac:dyDescent="0.2">
      <c r="B14" s="43" t="s">
        <v>38</v>
      </c>
      <c r="C14" s="43" t="s">
        <v>39</v>
      </c>
      <c r="D14" s="44" t="s">
        <v>40</v>
      </c>
      <c r="E14" s="45" t="s">
        <v>41</v>
      </c>
    </row>
    <row r="15" spans="1:5" ht="15" customHeight="1" x14ac:dyDescent="0.2">
      <c r="B15" s="46">
        <v>98335</v>
      </c>
      <c r="C15" s="47"/>
      <c r="D15" s="48" t="s">
        <v>42</v>
      </c>
      <c r="E15" s="49">
        <v>442422.11</v>
      </c>
    </row>
    <row r="16" spans="1:5" ht="15" customHeight="1" x14ac:dyDescent="0.2">
      <c r="B16" s="50"/>
      <c r="C16" s="51" t="s">
        <v>43</v>
      </c>
      <c r="D16" s="52"/>
      <c r="E16" s="53">
        <f>SUM(E15:E15)</f>
        <v>442422.11</v>
      </c>
    </row>
    <row r="17" spans="1:5" ht="15" customHeight="1" x14ac:dyDescent="0.2">
      <c r="A17" s="54"/>
      <c r="B17" s="54"/>
      <c r="C17" s="54"/>
      <c r="D17" s="54"/>
      <c r="E17" s="54"/>
    </row>
    <row r="18" spans="1:5" ht="15" customHeight="1" x14ac:dyDescent="0.25">
      <c r="A18" s="38" t="s">
        <v>17</v>
      </c>
      <c r="B18" s="39"/>
      <c r="C18" s="39"/>
      <c r="D18" s="39"/>
      <c r="E18" s="54"/>
    </row>
    <row r="19" spans="1:5" ht="15" customHeight="1" x14ac:dyDescent="0.2">
      <c r="A19" s="40" t="s">
        <v>44</v>
      </c>
      <c r="E19" t="s">
        <v>45</v>
      </c>
    </row>
    <row r="20" spans="1:5" ht="15" customHeight="1" x14ac:dyDescent="0.2">
      <c r="A20" s="54"/>
      <c r="B20" s="55"/>
      <c r="C20" s="39"/>
      <c r="E20" s="56"/>
    </row>
    <row r="21" spans="1:5" ht="15" customHeight="1" x14ac:dyDescent="0.2">
      <c r="A21" s="57"/>
      <c r="B21" s="58"/>
      <c r="C21" s="43" t="s">
        <v>39</v>
      </c>
      <c r="D21" s="59" t="s">
        <v>46</v>
      </c>
      <c r="E21" s="45" t="s">
        <v>41</v>
      </c>
    </row>
    <row r="22" spans="1:5" ht="15" customHeight="1" x14ac:dyDescent="0.2">
      <c r="A22" s="60"/>
      <c r="B22" s="61"/>
      <c r="C22" s="62">
        <v>3599</v>
      </c>
      <c r="D22" s="63" t="s">
        <v>47</v>
      </c>
      <c r="E22" s="49">
        <v>442422.11</v>
      </c>
    </row>
    <row r="23" spans="1:5" ht="15" customHeight="1" x14ac:dyDescent="0.2">
      <c r="A23" s="64"/>
      <c r="B23" s="61"/>
      <c r="C23" s="51" t="s">
        <v>43</v>
      </c>
      <c r="D23" s="65"/>
      <c r="E23" s="66">
        <f>SUM(E22:E22)</f>
        <v>442422.11</v>
      </c>
    </row>
    <row r="24" spans="1:5" ht="15" customHeight="1" x14ac:dyDescent="0.2"/>
    <row r="25" spans="1:5" ht="15" customHeight="1" x14ac:dyDescent="0.2"/>
    <row r="26" spans="1:5" ht="15" customHeight="1" x14ac:dyDescent="0.25">
      <c r="A26" s="36" t="s">
        <v>48</v>
      </c>
    </row>
    <row r="27" spans="1:5" ht="15" customHeight="1" x14ac:dyDescent="0.2">
      <c r="A27" s="234" t="s">
        <v>33</v>
      </c>
      <c r="B27" s="234"/>
      <c r="C27" s="234"/>
      <c r="D27" s="234"/>
      <c r="E27" s="234"/>
    </row>
    <row r="28" spans="1:5" ht="15" customHeight="1" x14ac:dyDescent="0.2">
      <c r="A28" s="234" t="s">
        <v>34</v>
      </c>
      <c r="B28" s="234"/>
      <c r="C28" s="234"/>
      <c r="D28" s="234"/>
      <c r="E28" s="234"/>
    </row>
    <row r="29" spans="1:5" ht="15" customHeight="1" x14ac:dyDescent="0.2">
      <c r="A29" s="233" t="s">
        <v>49</v>
      </c>
      <c r="B29" s="233"/>
      <c r="C29" s="233"/>
      <c r="D29" s="233"/>
      <c r="E29" s="233"/>
    </row>
    <row r="30" spans="1:5" ht="15" customHeight="1" x14ac:dyDescent="0.2">
      <c r="A30" s="233"/>
      <c r="B30" s="233"/>
      <c r="C30" s="233"/>
      <c r="D30" s="233"/>
      <c r="E30" s="233"/>
    </row>
    <row r="31" spans="1:5" ht="15" customHeight="1" x14ac:dyDescent="0.2">
      <c r="A31" s="233"/>
      <c r="B31" s="233"/>
      <c r="C31" s="233"/>
      <c r="D31" s="233"/>
      <c r="E31" s="233"/>
    </row>
    <row r="32" spans="1:5" ht="15" customHeight="1" x14ac:dyDescent="0.2">
      <c r="A32" s="233"/>
      <c r="B32" s="233"/>
      <c r="C32" s="233"/>
      <c r="D32" s="233"/>
      <c r="E32" s="233"/>
    </row>
    <row r="33" spans="1:5" ht="15" customHeight="1" x14ac:dyDescent="0.2">
      <c r="A33" s="233"/>
      <c r="B33" s="233"/>
      <c r="C33" s="233"/>
      <c r="D33" s="233"/>
      <c r="E33" s="233"/>
    </row>
    <row r="34" spans="1:5" ht="15" customHeight="1" x14ac:dyDescent="0.2">
      <c r="A34" s="67"/>
      <c r="B34" s="67"/>
      <c r="C34" s="67"/>
      <c r="D34" s="67"/>
      <c r="E34" s="67"/>
    </row>
    <row r="35" spans="1:5" ht="15" customHeight="1" x14ac:dyDescent="0.25">
      <c r="A35" s="68" t="s">
        <v>1</v>
      </c>
      <c r="B35" s="69"/>
      <c r="C35" s="69"/>
      <c r="D35" s="69"/>
      <c r="E35" s="69"/>
    </row>
    <row r="36" spans="1:5" ht="15" customHeight="1" x14ac:dyDescent="0.2">
      <c r="A36" s="40" t="s">
        <v>36</v>
      </c>
      <c r="B36" s="69"/>
      <c r="C36" s="69"/>
      <c r="D36" s="69"/>
      <c r="E36" s="70" t="s">
        <v>37</v>
      </c>
    </row>
    <row r="37" spans="1:5" ht="15" customHeight="1" x14ac:dyDescent="0.25">
      <c r="A37" s="71"/>
      <c r="B37" s="38"/>
      <c r="C37" s="39"/>
      <c r="D37" s="39"/>
      <c r="E37" s="42"/>
    </row>
    <row r="38" spans="1:5" ht="15" customHeight="1" x14ac:dyDescent="0.2">
      <c r="B38" s="43" t="s">
        <v>38</v>
      </c>
      <c r="C38" s="43" t="s">
        <v>39</v>
      </c>
      <c r="D38" s="44" t="s">
        <v>40</v>
      </c>
      <c r="E38" s="45" t="s">
        <v>41</v>
      </c>
    </row>
    <row r="39" spans="1:5" ht="15" customHeight="1" x14ac:dyDescent="0.2">
      <c r="B39" s="72">
        <v>98278</v>
      </c>
      <c r="C39" s="73"/>
      <c r="D39" s="74" t="s">
        <v>50</v>
      </c>
      <c r="E39" s="75">
        <v>54108</v>
      </c>
    </row>
    <row r="40" spans="1:5" ht="15" customHeight="1" x14ac:dyDescent="0.2">
      <c r="B40" s="76"/>
      <c r="C40" s="51" t="s">
        <v>43</v>
      </c>
      <c r="D40" s="52"/>
      <c r="E40" s="53">
        <f>SUM(E39:E39)</f>
        <v>54108</v>
      </c>
    </row>
    <row r="41" spans="1:5" ht="15" customHeight="1" x14ac:dyDescent="0.25">
      <c r="A41" s="36"/>
      <c r="B41" s="77"/>
      <c r="C41" s="77"/>
      <c r="D41" s="77"/>
      <c r="E41" s="77"/>
    </row>
    <row r="42" spans="1:5" ht="15" customHeight="1" x14ac:dyDescent="0.25">
      <c r="A42" s="68" t="s">
        <v>17</v>
      </c>
      <c r="B42" s="69"/>
      <c r="C42" s="69"/>
    </row>
    <row r="43" spans="1:5" ht="15" customHeight="1" x14ac:dyDescent="0.2">
      <c r="A43" s="40" t="s">
        <v>51</v>
      </c>
      <c r="B43" s="39"/>
      <c r="C43" s="39"/>
      <c r="D43" s="39"/>
      <c r="E43" s="41" t="s">
        <v>52</v>
      </c>
    </row>
    <row r="44" spans="1:5" ht="15" customHeight="1" x14ac:dyDescent="0.2">
      <c r="A44" s="78"/>
      <c r="B44" s="79"/>
      <c r="C44" s="69"/>
      <c r="D44" s="77"/>
      <c r="E44" s="80"/>
    </row>
    <row r="45" spans="1:5" ht="15" customHeight="1" x14ac:dyDescent="0.2">
      <c r="C45" s="81" t="s">
        <v>39</v>
      </c>
      <c r="D45" s="82" t="s">
        <v>46</v>
      </c>
      <c r="E45" s="45" t="s">
        <v>41</v>
      </c>
    </row>
    <row r="46" spans="1:5" ht="15" customHeight="1" x14ac:dyDescent="0.2">
      <c r="C46" s="83">
        <v>3769</v>
      </c>
      <c r="D46" s="63" t="s">
        <v>47</v>
      </c>
      <c r="E46" s="75">
        <v>54108</v>
      </c>
    </row>
    <row r="47" spans="1:5" ht="15" customHeight="1" x14ac:dyDescent="0.2">
      <c r="C47" s="84" t="s">
        <v>43</v>
      </c>
      <c r="D47" s="85"/>
      <c r="E47" s="86">
        <f>SUM(E46:E46)</f>
        <v>54108</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6" t="s">
        <v>53</v>
      </c>
    </row>
    <row r="55" spans="1:5" ht="15" customHeight="1" x14ac:dyDescent="0.2">
      <c r="A55" s="234" t="s">
        <v>33</v>
      </c>
      <c r="B55" s="234"/>
      <c r="C55" s="234"/>
      <c r="D55" s="234"/>
      <c r="E55" s="234"/>
    </row>
    <row r="56" spans="1:5" ht="15" customHeight="1" x14ac:dyDescent="0.2">
      <c r="A56" s="234" t="s">
        <v>54</v>
      </c>
      <c r="B56" s="234"/>
      <c r="C56" s="234"/>
      <c r="D56" s="234"/>
      <c r="E56" s="234"/>
    </row>
    <row r="57" spans="1:5" ht="15" customHeight="1" x14ac:dyDescent="0.2">
      <c r="A57" s="235" t="s">
        <v>55</v>
      </c>
      <c r="B57" s="235"/>
      <c r="C57" s="235"/>
      <c r="D57" s="235"/>
      <c r="E57" s="235"/>
    </row>
    <row r="58" spans="1:5" ht="15" customHeight="1" x14ac:dyDescent="0.2">
      <c r="A58" s="235"/>
      <c r="B58" s="235"/>
      <c r="C58" s="235"/>
      <c r="D58" s="235"/>
      <c r="E58" s="235"/>
    </row>
    <row r="59" spans="1:5" ht="15" customHeight="1" x14ac:dyDescent="0.2">
      <c r="A59" s="235"/>
      <c r="B59" s="235"/>
      <c r="C59" s="235"/>
      <c r="D59" s="235"/>
      <c r="E59" s="235"/>
    </row>
    <row r="60" spans="1:5" ht="15" customHeight="1" x14ac:dyDescent="0.2">
      <c r="A60" s="235"/>
      <c r="B60" s="235"/>
      <c r="C60" s="235"/>
      <c r="D60" s="235"/>
      <c r="E60" s="235"/>
    </row>
    <row r="61" spans="1:5" ht="15" customHeight="1" x14ac:dyDescent="0.2">
      <c r="A61" s="235"/>
      <c r="B61" s="235"/>
      <c r="C61" s="235"/>
      <c r="D61" s="235"/>
      <c r="E61" s="235"/>
    </row>
    <row r="62" spans="1:5" ht="15" customHeight="1" x14ac:dyDescent="0.2">
      <c r="A62" s="37"/>
      <c r="B62" s="37"/>
      <c r="C62" s="37"/>
      <c r="D62" s="37"/>
      <c r="E62" s="37"/>
    </row>
    <row r="63" spans="1:5" ht="15" customHeight="1" x14ac:dyDescent="0.25">
      <c r="A63" s="38" t="s">
        <v>1</v>
      </c>
      <c r="B63" s="39"/>
      <c r="C63" s="39"/>
      <c r="D63" s="39"/>
      <c r="E63" s="39"/>
    </row>
    <row r="64" spans="1:5" ht="15" customHeight="1" x14ac:dyDescent="0.2">
      <c r="A64" s="40" t="s">
        <v>36</v>
      </c>
      <c r="B64" s="39"/>
      <c r="C64" s="39"/>
      <c r="D64" s="39"/>
      <c r="E64" s="41" t="s">
        <v>37</v>
      </c>
    </row>
    <row r="65" spans="1:5" ht="15" customHeight="1" x14ac:dyDescent="0.25">
      <c r="B65" s="38"/>
      <c r="C65" s="39"/>
      <c r="D65" s="39"/>
      <c r="E65" s="42"/>
    </row>
    <row r="66" spans="1:5" ht="15" customHeight="1" x14ac:dyDescent="0.2">
      <c r="B66" s="43" t="s">
        <v>38</v>
      </c>
      <c r="C66" s="43" t="s">
        <v>39</v>
      </c>
      <c r="D66" s="44" t="s">
        <v>40</v>
      </c>
      <c r="E66" s="45" t="s">
        <v>41</v>
      </c>
    </row>
    <row r="67" spans="1:5" ht="15" customHeight="1" x14ac:dyDescent="0.2">
      <c r="B67" s="46">
        <v>35018</v>
      </c>
      <c r="C67" s="47"/>
      <c r="D67" s="87" t="s">
        <v>56</v>
      </c>
      <c r="E67" s="49">
        <v>3557110</v>
      </c>
    </row>
    <row r="68" spans="1:5" ht="15" customHeight="1" x14ac:dyDescent="0.2">
      <c r="B68" s="50"/>
      <c r="C68" s="51" t="s">
        <v>43</v>
      </c>
      <c r="D68" s="52"/>
      <c r="E68" s="53">
        <f>SUM(E67:E67)</f>
        <v>3557110</v>
      </c>
    </row>
    <row r="69" spans="1:5" ht="15" customHeight="1" x14ac:dyDescent="0.2">
      <c r="A69" s="54"/>
      <c r="B69" s="54"/>
      <c r="C69" s="54"/>
      <c r="D69" s="54"/>
      <c r="E69" s="54"/>
    </row>
    <row r="70" spans="1:5" ht="15" customHeight="1" x14ac:dyDescent="0.25">
      <c r="A70" s="38" t="s">
        <v>17</v>
      </c>
      <c r="B70" s="39"/>
      <c r="C70" s="39"/>
      <c r="D70" s="39"/>
      <c r="E70" s="54"/>
    </row>
    <row r="71" spans="1:5" ht="15" customHeight="1" x14ac:dyDescent="0.2">
      <c r="A71" s="40" t="s">
        <v>44</v>
      </c>
      <c r="E71" t="s">
        <v>45</v>
      </c>
    </row>
    <row r="72" spans="1:5" ht="15" customHeight="1" x14ac:dyDescent="0.2">
      <c r="A72" s="54"/>
      <c r="B72" s="55"/>
      <c r="C72" s="39"/>
      <c r="E72" s="56"/>
    </row>
    <row r="73" spans="1:5" ht="15" customHeight="1" x14ac:dyDescent="0.2">
      <c r="A73" s="57"/>
      <c r="B73" s="81" t="s">
        <v>38</v>
      </c>
      <c r="C73" s="43" t="s">
        <v>39</v>
      </c>
      <c r="D73" s="88" t="s">
        <v>40</v>
      </c>
      <c r="E73" s="45" t="s">
        <v>41</v>
      </c>
    </row>
    <row r="74" spans="1:5" ht="15" customHeight="1" x14ac:dyDescent="0.2">
      <c r="A74" s="60"/>
      <c r="B74" s="46">
        <v>35018</v>
      </c>
      <c r="C74" s="83"/>
      <c r="D74" s="89" t="s">
        <v>57</v>
      </c>
      <c r="E74" s="49">
        <v>3557110</v>
      </c>
    </row>
    <row r="75" spans="1:5" ht="15" customHeight="1" x14ac:dyDescent="0.2">
      <c r="A75" s="64"/>
      <c r="B75" s="62"/>
      <c r="C75" s="51" t="s">
        <v>43</v>
      </c>
      <c r="D75" s="65"/>
      <c r="E75" s="66">
        <f>SUM(E74:E74)</f>
        <v>3557110</v>
      </c>
    </row>
    <row r="76" spans="1:5" ht="15" customHeight="1" x14ac:dyDescent="0.2"/>
    <row r="77" spans="1:5" ht="15" customHeight="1" x14ac:dyDescent="0.2"/>
    <row r="78" spans="1:5" ht="15" customHeight="1" x14ac:dyDescent="0.25">
      <c r="A78" s="36" t="s">
        <v>58</v>
      </c>
    </row>
    <row r="79" spans="1:5" ht="15" customHeight="1" x14ac:dyDescent="0.2">
      <c r="A79" s="236" t="s">
        <v>33</v>
      </c>
      <c r="B79" s="236"/>
      <c r="C79" s="236"/>
      <c r="D79" s="236"/>
      <c r="E79" s="236"/>
    </row>
    <row r="80" spans="1:5" ht="15" customHeight="1" x14ac:dyDescent="0.2">
      <c r="A80" s="234" t="s">
        <v>59</v>
      </c>
      <c r="B80" s="234"/>
      <c r="C80" s="234"/>
      <c r="D80" s="234"/>
      <c r="E80" s="234"/>
    </row>
    <row r="81" spans="1:5" ht="15" customHeight="1" x14ac:dyDescent="0.2">
      <c r="A81" s="233" t="s">
        <v>60</v>
      </c>
      <c r="B81" s="233"/>
      <c r="C81" s="233"/>
      <c r="D81" s="233"/>
      <c r="E81" s="233"/>
    </row>
    <row r="82" spans="1:5" ht="15" customHeight="1" x14ac:dyDescent="0.2">
      <c r="A82" s="233"/>
      <c r="B82" s="233"/>
      <c r="C82" s="233"/>
      <c r="D82" s="233"/>
      <c r="E82" s="233"/>
    </row>
    <row r="83" spans="1:5" ht="15" customHeight="1" x14ac:dyDescent="0.2">
      <c r="A83" s="233"/>
      <c r="B83" s="233"/>
      <c r="C83" s="233"/>
      <c r="D83" s="233"/>
      <c r="E83" s="233"/>
    </row>
    <row r="84" spans="1:5" ht="15" customHeight="1" x14ac:dyDescent="0.2">
      <c r="A84" s="233"/>
      <c r="B84" s="233"/>
      <c r="C84" s="233"/>
      <c r="D84" s="233"/>
      <c r="E84" s="233"/>
    </row>
    <row r="85" spans="1:5" ht="15" customHeight="1" x14ac:dyDescent="0.2">
      <c r="A85" s="233"/>
      <c r="B85" s="233"/>
      <c r="C85" s="233"/>
      <c r="D85" s="233"/>
      <c r="E85" s="233"/>
    </row>
    <row r="86" spans="1:5" ht="15" customHeight="1" x14ac:dyDescent="0.2">
      <c r="A86" s="90"/>
      <c r="B86" s="90"/>
      <c r="C86" s="90"/>
      <c r="D86" s="90"/>
      <c r="E86" s="90"/>
    </row>
    <row r="87" spans="1:5" ht="15" customHeight="1" x14ac:dyDescent="0.25">
      <c r="A87" s="68" t="s">
        <v>1</v>
      </c>
      <c r="B87" s="69"/>
      <c r="C87" s="69"/>
      <c r="D87" s="69"/>
      <c r="E87" s="69"/>
    </row>
    <row r="88" spans="1:5" ht="15" customHeight="1" x14ac:dyDescent="0.2">
      <c r="A88" s="91" t="s">
        <v>61</v>
      </c>
      <c r="B88" s="69"/>
      <c r="C88" s="69"/>
      <c r="D88" s="69"/>
      <c r="E88" s="70" t="s">
        <v>62</v>
      </c>
    </row>
    <row r="89" spans="1:5" ht="15" customHeight="1" x14ac:dyDescent="0.25">
      <c r="A89" s="78"/>
      <c r="B89" s="68"/>
      <c r="C89" s="69"/>
      <c r="D89" s="69"/>
      <c r="E89" s="92"/>
    </row>
    <row r="90" spans="1:5" ht="15" customHeight="1" x14ac:dyDescent="0.2">
      <c r="B90" s="81" t="s">
        <v>38</v>
      </c>
      <c r="C90" s="81" t="s">
        <v>39</v>
      </c>
      <c r="D90" s="93" t="s">
        <v>40</v>
      </c>
      <c r="E90" s="45" t="s">
        <v>41</v>
      </c>
    </row>
    <row r="91" spans="1:5" ht="15" customHeight="1" x14ac:dyDescent="0.2">
      <c r="B91" s="94">
        <v>32133019</v>
      </c>
      <c r="C91" s="73"/>
      <c r="D91" s="74" t="s">
        <v>56</v>
      </c>
      <c r="E91" s="75">
        <v>156326.82999999999</v>
      </c>
    </row>
    <row r="92" spans="1:5" ht="15" customHeight="1" x14ac:dyDescent="0.2">
      <c r="B92" s="94">
        <v>32533019</v>
      </c>
      <c r="C92" s="73"/>
      <c r="D92" s="74" t="s">
        <v>56</v>
      </c>
      <c r="E92" s="75">
        <v>885852.06</v>
      </c>
    </row>
    <row r="93" spans="1:5" ht="15" customHeight="1" x14ac:dyDescent="0.2">
      <c r="B93" s="95"/>
      <c r="C93" s="84" t="s">
        <v>43</v>
      </c>
      <c r="D93" s="96"/>
      <c r="E93" s="97">
        <f>SUM(E91:E92)</f>
        <v>1042178.89</v>
      </c>
    </row>
    <row r="94" spans="1:5" ht="15" customHeight="1" x14ac:dyDescent="0.25">
      <c r="A94" s="36"/>
      <c r="B94" s="77"/>
      <c r="C94" s="77"/>
      <c r="D94" s="77"/>
      <c r="E94" s="77"/>
    </row>
    <row r="95" spans="1:5" ht="15" customHeight="1" x14ac:dyDescent="0.25">
      <c r="A95" s="68" t="s">
        <v>17</v>
      </c>
      <c r="B95" s="69"/>
      <c r="C95" s="69"/>
      <c r="D95" s="69"/>
      <c r="E95" s="78"/>
    </row>
    <row r="96" spans="1:5" ht="15" customHeight="1" x14ac:dyDescent="0.2">
      <c r="A96" s="91" t="s">
        <v>61</v>
      </c>
      <c r="B96" s="69"/>
      <c r="C96" s="69"/>
      <c r="D96" s="69"/>
      <c r="E96" s="70" t="s">
        <v>62</v>
      </c>
    </row>
    <row r="97" spans="1:5" ht="15" customHeight="1" x14ac:dyDescent="0.25">
      <c r="A97" s="78"/>
      <c r="B97" s="68"/>
      <c r="C97" s="69"/>
      <c r="D97" s="69"/>
      <c r="E97" s="92"/>
    </row>
    <row r="98" spans="1:5" ht="15" customHeight="1" x14ac:dyDescent="0.2">
      <c r="B98" s="81" t="s">
        <v>38</v>
      </c>
      <c r="C98" s="81" t="s">
        <v>39</v>
      </c>
      <c r="D98" s="93" t="s">
        <v>40</v>
      </c>
      <c r="E98" s="81" t="s">
        <v>41</v>
      </c>
    </row>
    <row r="99" spans="1:5" ht="15" customHeight="1" x14ac:dyDescent="0.2">
      <c r="B99" s="94">
        <v>32133019</v>
      </c>
      <c r="C99" s="73"/>
      <c r="D99" s="89" t="s">
        <v>57</v>
      </c>
      <c r="E99" s="75">
        <v>156326.82999999999</v>
      </c>
    </row>
    <row r="100" spans="1:5" ht="15" customHeight="1" x14ac:dyDescent="0.2">
      <c r="B100" s="94">
        <v>32533019</v>
      </c>
      <c r="C100" s="73"/>
      <c r="D100" s="89" t="s">
        <v>57</v>
      </c>
      <c r="E100" s="75">
        <v>885852.06</v>
      </c>
    </row>
    <row r="101" spans="1:5" ht="15" customHeight="1" x14ac:dyDescent="0.2">
      <c r="B101" s="95"/>
      <c r="C101" s="84" t="s">
        <v>43</v>
      </c>
      <c r="D101" s="96"/>
      <c r="E101" s="97">
        <f>SUM(E99:E100)</f>
        <v>1042178.89</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63</v>
      </c>
    </row>
    <row r="107" spans="1:5" ht="15" customHeight="1" x14ac:dyDescent="0.2">
      <c r="A107" s="234" t="s">
        <v>33</v>
      </c>
      <c r="B107" s="234"/>
      <c r="C107" s="234"/>
      <c r="D107" s="234"/>
      <c r="E107" s="234"/>
    </row>
    <row r="108" spans="1:5" ht="15" customHeight="1" x14ac:dyDescent="0.2">
      <c r="A108" s="234" t="s">
        <v>64</v>
      </c>
      <c r="B108" s="234"/>
      <c r="C108" s="234"/>
      <c r="D108" s="234"/>
      <c r="E108" s="234"/>
    </row>
    <row r="109" spans="1:5" ht="15" customHeight="1" x14ac:dyDescent="0.2">
      <c r="A109" s="235" t="s">
        <v>65</v>
      </c>
      <c r="B109" s="235"/>
      <c r="C109" s="235"/>
      <c r="D109" s="235"/>
      <c r="E109" s="235"/>
    </row>
    <row r="110" spans="1:5" ht="15" customHeight="1" x14ac:dyDescent="0.2">
      <c r="A110" s="235"/>
      <c r="B110" s="235"/>
      <c r="C110" s="235"/>
      <c r="D110" s="235"/>
      <c r="E110" s="235"/>
    </row>
    <row r="111" spans="1:5" ht="15" customHeight="1" x14ac:dyDescent="0.2">
      <c r="A111" s="235"/>
      <c r="B111" s="235"/>
      <c r="C111" s="235"/>
      <c r="D111" s="235"/>
      <c r="E111" s="235"/>
    </row>
    <row r="112" spans="1:5" ht="15" customHeight="1" x14ac:dyDescent="0.2">
      <c r="A112" s="235"/>
      <c r="B112" s="235"/>
      <c r="C112" s="235"/>
      <c r="D112" s="235"/>
      <c r="E112" s="235"/>
    </row>
    <row r="113" spans="1:5" ht="15" customHeight="1" x14ac:dyDescent="0.2">
      <c r="A113" s="235"/>
      <c r="B113" s="235"/>
      <c r="C113" s="235"/>
      <c r="D113" s="235"/>
      <c r="E113" s="235"/>
    </row>
    <row r="114" spans="1:5" ht="15" customHeight="1" x14ac:dyDescent="0.2">
      <c r="A114" s="235"/>
      <c r="B114" s="235"/>
      <c r="C114" s="235"/>
      <c r="D114" s="235"/>
      <c r="E114" s="235"/>
    </row>
    <row r="115" spans="1:5" ht="15" customHeight="1" x14ac:dyDescent="0.2">
      <c r="A115" s="67"/>
      <c r="B115" s="98"/>
      <c r="C115" s="67"/>
      <c r="D115" s="67"/>
      <c r="E115" s="67"/>
    </row>
    <row r="116" spans="1:5" ht="15" customHeight="1" x14ac:dyDescent="0.25">
      <c r="A116" s="68" t="s">
        <v>1</v>
      </c>
      <c r="B116" s="99"/>
      <c r="C116" s="69"/>
      <c r="D116" s="69"/>
      <c r="E116" s="69"/>
    </row>
    <row r="117" spans="1:5" ht="15" customHeight="1" x14ac:dyDescent="0.2">
      <c r="A117" s="100" t="s">
        <v>66</v>
      </c>
      <c r="B117" s="69"/>
      <c r="C117" s="69"/>
      <c r="D117" s="69"/>
      <c r="E117" s="70" t="s">
        <v>67</v>
      </c>
    </row>
    <row r="118" spans="1:5" ht="15" customHeight="1" x14ac:dyDescent="0.25">
      <c r="A118" s="71"/>
      <c r="B118" s="101"/>
      <c r="C118" s="39"/>
      <c r="D118" s="39"/>
      <c r="E118" s="42"/>
    </row>
    <row r="119" spans="1:5" ht="15" customHeight="1" x14ac:dyDescent="0.2">
      <c r="B119" s="43" t="s">
        <v>38</v>
      </c>
      <c r="C119" s="43" t="s">
        <v>39</v>
      </c>
      <c r="D119" s="44" t="s">
        <v>40</v>
      </c>
      <c r="E119" s="45" t="s">
        <v>41</v>
      </c>
    </row>
    <row r="120" spans="1:5" ht="15" customHeight="1" x14ac:dyDescent="0.2">
      <c r="B120" s="94">
        <v>38587005</v>
      </c>
      <c r="C120" s="102"/>
      <c r="D120" s="103" t="s">
        <v>68</v>
      </c>
      <c r="E120" s="75">
        <v>719973.05</v>
      </c>
    </row>
    <row r="121" spans="1:5" ht="15" customHeight="1" x14ac:dyDescent="0.2">
      <c r="B121" s="76"/>
      <c r="C121" s="51" t="s">
        <v>43</v>
      </c>
      <c r="D121" s="52"/>
      <c r="E121" s="53">
        <f>SUM(E120:E120)</f>
        <v>719973.05</v>
      </c>
    </row>
    <row r="122" spans="1:5" ht="15" customHeight="1" x14ac:dyDescent="0.2"/>
    <row r="123" spans="1:5" ht="15" customHeight="1" x14ac:dyDescent="0.25">
      <c r="A123" s="68" t="s">
        <v>17</v>
      </c>
      <c r="B123" s="69"/>
      <c r="C123" s="69"/>
      <c r="D123" s="71"/>
      <c r="E123" s="71"/>
    </row>
    <row r="124" spans="1:5" ht="15" customHeight="1" x14ac:dyDescent="0.2">
      <c r="A124" s="40" t="s">
        <v>36</v>
      </c>
      <c r="B124" s="39"/>
      <c r="C124" s="39"/>
      <c r="D124" s="39"/>
      <c r="E124" s="41" t="s">
        <v>37</v>
      </c>
    </row>
    <row r="125" spans="1:5" ht="15" customHeight="1" x14ac:dyDescent="0.2">
      <c r="A125" s="78"/>
      <c r="B125" s="79"/>
      <c r="C125" s="69"/>
      <c r="D125" s="78"/>
      <c r="E125" s="80"/>
    </row>
    <row r="126" spans="1:5" ht="15" customHeight="1" x14ac:dyDescent="0.2">
      <c r="A126" s="58"/>
      <c r="B126" s="58"/>
      <c r="C126" s="81" t="s">
        <v>39</v>
      </c>
      <c r="D126" s="104" t="s">
        <v>46</v>
      </c>
      <c r="E126" s="81" t="s">
        <v>41</v>
      </c>
    </row>
    <row r="127" spans="1:5" ht="15" customHeight="1" x14ac:dyDescent="0.2">
      <c r="A127" s="105"/>
      <c r="B127" s="106"/>
      <c r="C127" s="83">
        <v>6409</v>
      </c>
      <c r="D127" s="107" t="s">
        <v>69</v>
      </c>
      <c r="E127" s="75">
        <v>719973.05</v>
      </c>
    </row>
    <row r="128" spans="1:5" ht="15" customHeight="1" x14ac:dyDescent="0.2">
      <c r="A128" s="108"/>
      <c r="B128" s="69"/>
      <c r="C128" s="84" t="s">
        <v>43</v>
      </c>
      <c r="D128" s="85"/>
      <c r="E128" s="86">
        <f>SUM(E127:E127)</f>
        <v>719973.05</v>
      </c>
    </row>
    <row r="129" spans="1:5" ht="15" customHeight="1" x14ac:dyDescent="0.2"/>
    <row r="130" spans="1:5" ht="15" customHeight="1" x14ac:dyDescent="0.2"/>
    <row r="131" spans="1:5" ht="15" customHeight="1" x14ac:dyDescent="0.25">
      <c r="A131" s="36" t="s">
        <v>70</v>
      </c>
    </row>
    <row r="132" spans="1:5" ht="15" customHeight="1" x14ac:dyDescent="0.2">
      <c r="A132" s="237" t="s">
        <v>71</v>
      </c>
      <c r="B132" s="237"/>
      <c r="C132" s="237"/>
      <c r="D132" s="237"/>
      <c r="E132" s="237"/>
    </row>
    <row r="133" spans="1:5" ht="15" customHeight="1" x14ac:dyDescent="0.2">
      <c r="A133" s="237"/>
      <c r="B133" s="237"/>
      <c r="C133" s="237"/>
      <c r="D133" s="237"/>
      <c r="E133" s="237"/>
    </row>
    <row r="134" spans="1:5" ht="15" customHeight="1" x14ac:dyDescent="0.2">
      <c r="A134" s="233" t="s">
        <v>72</v>
      </c>
      <c r="B134" s="233"/>
      <c r="C134" s="233"/>
      <c r="D134" s="233"/>
      <c r="E134" s="233"/>
    </row>
    <row r="135" spans="1:5" ht="15" customHeight="1" x14ac:dyDescent="0.2">
      <c r="A135" s="233"/>
      <c r="B135" s="233"/>
      <c r="C135" s="233"/>
      <c r="D135" s="233"/>
      <c r="E135" s="233"/>
    </row>
    <row r="136" spans="1:5" ht="15" customHeight="1" x14ac:dyDescent="0.2">
      <c r="A136" s="233"/>
      <c r="B136" s="233"/>
      <c r="C136" s="233"/>
      <c r="D136" s="233"/>
      <c r="E136" s="233"/>
    </row>
    <row r="137" spans="1:5" ht="15" customHeight="1" x14ac:dyDescent="0.2">
      <c r="A137" s="233"/>
      <c r="B137" s="233"/>
      <c r="C137" s="233"/>
      <c r="D137" s="233"/>
      <c r="E137" s="233"/>
    </row>
    <row r="138" spans="1:5" ht="15" customHeight="1" x14ac:dyDescent="0.2">
      <c r="A138" s="233"/>
      <c r="B138" s="233"/>
      <c r="C138" s="233"/>
      <c r="D138" s="233"/>
      <c r="E138" s="233"/>
    </row>
    <row r="139" spans="1:5" ht="15" customHeight="1" x14ac:dyDescent="0.2">
      <c r="A139" s="233"/>
      <c r="B139" s="233"/>
      <c r="C139" s="233"/>
      <c r="D139" s="233"/>
      <c r="E139" s="233"/>
    </row>
    <row r="140" spans="1:5" ht="15" customHeight="1" x14ac:dyDescent="0.2">
      <c r="A140" s="233"/>
      <c r="B140" s="233"/>
      <c r="C140" s="233"/>
      <c r="D140" s="233"/>
      <c r="E140" s="233"/>
    </row>
    <row r="141" spans="1:5" ht="15" customHeight="1" x14ac:dyDescent="0.2">
      <c r="A141" s="109"/>
      <c r="B141" s="109"/>
      <c r="C141" s="109"/>
      <c r="D141" s="109"/>
      <c r="E141" s="109"/>
    </row>
    <row r="142" spans="1:5" ht="15" customHeight="1" x14ac:dyDescent="0.25">
      <c r="A142" s="38" t="s">
        <v>17</v>
      </c>
      <c r="B142" s="39"/>
      <c r="C142" s="39"/>
      <c r="D142" s="39"/>
      <c r="E142" s="39"/>
    </row>
    <row r="143" spans="1:5" ht="15" customHeight="1" x14ac:dyDescent="0.2">
      <c r="A143" s="40" t="s">
        <v>36</v>
      </c>
      <c r="B143" s="39"/>
      <c r="C143" s="39"/>
      <c r="D143" s="39"/>
      <c r="E143" s="41" t="s">
        <v>37</v>
      </c>
    </row>
    <row r="144" spans="1:5" ht="15" customHeight="1" x14ac:dyDescent="0.25">
      <c r="A144" s="38"/>
      <c r="B144" s="71"/>
      <c r="C144" s="39"/>
      <c r="D144" s="39"/>
      <c r="E144" s="42"/>
    </row>
    <row r="145" spans="1:5" ht="15" customHeight="1" x14ac:dyDescent="0.2">
      <c r="A145" s="57"/>
      <c r="B145" s="57"/>
      <c r="C145" s="43" t="s">
        <v>39</v>
      </c>
      <c r="D145" s="104" t="s">
        <v>46</v>
      </c>
      <c r="E145" s="45" t="s">
        <v>41</v>
      </c>
    </row>
    <row r="146" spans="1:5" ht="15" customHeight="1" x14ac:dyDescent="0.2">
      <c r="A146" s="110"/>
      <c r="B146" s="106"/>
      <c r="C146" s="111">
        <v>6409</v>
      </c>
      <c r="D146" s="103" t="s">
        <v>73</v>
      </c>
      <c r="E146" s="112">
        <v>-25000</v>
      </c>
    </row>
    <row r="147" spans="1:5" ht="15" customHeight="1" x14ac:dyDescent="0.2">
      <c r="A147" s="110"/>
      <c r="B147" s="106"/>
      <c r="C147" s="111">
        <v>6409</v>
      </c>
      <c r="D147" s="63" t="s">
        <v>69</v>
      </c>
      <c r="E147" s="112">
        <v>30000</v>
      </c>
    </row>
    <row r="148" spans="1:5" ht="15" customHeight="1" x14ac:dyDescent="0.2">
      <c r="A148" s="113"/>
      <c r="B148" s="114"/>
      <c r="C148" s="51" t="s">
        <v>43</v>
      </c>
      <c r="D148" s="52"/>
      <c r="E148" s="53">
        <f>SUM(E146:E147)</f>
        <v>5000</v>
      </c>
    </row>
    <row r="149" spans="1:5" ht="15" customHeight="1" x14ac:dyDescent="0.2">
      <c r="A149" s="113"/>
      <c r="B149" s="114"/>
      <c r="C149" s="115"/>
      <c r="D149" s="39"/>
      <c r="E149" s="116"/>
    </row>
    <row r="150" spans="1:5" ht="15" customHeight="1" x14ac:dyDescent="0.25">
      <c r="A150" s="38" t="s">
        <v>17</v>
      </c>
      <c r="B150" s="39"/>
      <c r="C150" s="39"/>
      <c r="D150" s="39"/>
      <c r="E150" s="71"/>
    </row>
    <row r="151" spans="1:5" ht="15" customHeight="1" x14ac:dyDescent="0.2">
      <c r="A151" s="91" t="s">
        <v>61</v>
      </c>
      <c r="B151" s="69"/>
      <c r="C151" s="69"/>
      <c r="D151" s="69"/>
      <c r="E151" s="70" t="s">
        <v>62</v>
      </c>
    </row>
    <row r="152" spans="1:5" ht="15" customHeight="1" x14ac:dyDescent="0.2">
      <c r="A152" s="40"/>
      <c r="B152" s="71"/>
      <c r="C152" s="39"/>
      <c r="D152" s="39"/>
      <c r="E152" s="42"/>
    </row>
    <row r="153" spans="1:5" ht="15" customHeight="1" x14ac:dyDescent="0.2">
      <c r="A153" s="57"/>
      <c r="B153" s="57"/>
      <c r="C153" s="43" t="s">
        <v>39</v>
      </c>
      <c r="D153" s="104" t="s">
        <v>46</v>
      </c>
      <c r="E153" s="45" t="s">
        <v>41</v>
      </c>
    </row>
    <row r="154" spans="1:5" ht="15" customHeight="1" x14ac:dyDescent="0.2">
      <c r="A154" s="57"/>
      <c r="B154" s="57"/>
      <c r="C154" s="117">
        <v>3419</v>
      </c>
      <c r="D154" s="63" t="s">
        <v>74</v>
      </c>
      <c r="E154" s="118">
        <v>-5000</v>
      </c>
    </row>
    <row r="155" spans="1:5" ht="15" customHeight="1" x14ac:dyDescent="0.2">
      <c r="A155" s="119"/>
      <c r="B155" s="119"/>
      <c r="C155" s="51" t="s">
        <v>43</v>
      </c>
      <c r="D155" s="52"/>
      <c r="E155" s="53">
        <f>SUM(E154:E154)</f>
        <v>-5000</v>
      </c>
    </row>
    <row r="156" spans="1:5" ht="15" customHeight="1" x14ac:dyDescent="0.2"/>
    <row r="157" spans="1:5" ht="15" customHeight="1" x14ac:dyDescent="0.2"/>
    <row r="158" spans="1:5" ht="15" customHeight="1" x14ac:dyDescent="0.25">
      <c r="A158" s="36" t="s">
        <v>75</v>
      </c>
    </row>
    <row r="159" spans="1:5" ht="15" customHeight="1" x14ac:dyDescent="0.2">
      <c r="A159" s="237" t="s">
        <v>76</v>
      </c>
      <c r="B159" s="237"/>
      <c r="C159" s="237"/>
      <c r="D159" s="237"/>
      <c r="E159" s="237"/>
    </row>
    <row r="160" spans="1:5" ht="15" customHeight="1" x14ac:dyDescent="0.2">
      <c r="A160" s="237"/>
      <c r="B160" s="237"/>
      <c r="C160" s="237"/>
      <c r="D160" s="237"/>
      <c r="E160" s="237"/>
    </row>
    <row r="161" spans="1:5" ht="15" customHeight="1" x14ac:dyDescent="0.2">
      <c r="A161" s="233" t="s">
        <v>77</v>
      </c>
      <c r="B161" s="233"/>
      <c r="C161" s="233"/>
      <c r="D161" s="233"/>
      <c r="E161" s="233"/>
    </row>
    <row r="162" spans="1:5" ht="15" customHeight="1" x14ac:dyDescent="0.2">
      <c r="A162" s="233"/>
      <c r="B162" s="233"/>
      <c r="C162" s="233"/>
      <c r="D162" s="233"/>
      <c r="E162" s="233"/>
    </row>
    <row r="163" spans="1:5" ht="15" customHeight="1" x14ac:dyDescent="0.2">
      <c r="A163" s="233"/>
      <c r="B163" s="233"/>
      <c r="C163" s="233"/>
      <c r="D163" s="233"/>
      <c r="E163" s="233"/>
    </row>
    <row r="164" spans="1:5" ht="15" customHeight="1" x14ac:dyDescent="0.2">
      <c r="A164" s="233"/>
      <c r="B164" s="233"/>
      <c r="C164" s="233"/>
      <c r="D164" s="233"/>
      <c r="E164" s="233"/>
    </row>
    <row r="165" spans="1:5" ht="15" customHeight="1" x14ac:dyDescent="0.2">
      <c r="A165" s="233"/>
      <c r="B165" s="233"/>
      <c r="C165" s="233"/>
      <c r="D165" s="233"/>
      <c r="E165" s="233"/>
    </row>
    <row r="166" spans="1:5" ht="15" customHeight="1" x14ac:dyDescent="0.2">
      <c r="A166" s="233"/>
      <c r="B166" s="233"/>
      <c r="C166" s="233"/>
      <c r="D166" s="233"/>
      <c r="E166" s="233"/>
    </row>
    <row r="167" spans="1:5" ht="15" customHeight="1" x14ac:dyDescent="0.2">
      <c r="A167" s="109"/>
      <c r="B167" s="109"/>
      <c r="C167" s="109"/>
      <c r="D167" s="109"/>
      <c r="E167" s="109"/>
    </row>
    <row r="168" spans="1:5" ht="15" customHeight="1" x14ac:dyDescent="0.25">
      <c r="A168" s="38" t="s">
        <v>17</v>
      </c>
      <c r="B168" s="39"/>
      <c r="C168" s="39"/>
      <c r="D168" s="39"/>
      <c r="E168" s="39"/>
    </row>
    <row r="169" spans="1:5" ht="15" customHeight="1" x14ac:dyDescent="0.2">
      <c r="A169" s="40" t="s">
        <v>36</v>
      </c>
      <c r="B169" s="39"/>
      <c r="C169" s="39"/>
      <c r="D169" s="39"/>
      <c r="E169" s="41" t="s">
        <v>37</v>
      </c>
    </row>
    <row r="170" spans="1:5" ht="15" customHeight="1" x14ac:dyDescent="0.25">
      <c r="A170" s="38"/>
      <c r="B170" s="71"/>
      <c r="C170" s="39"/>
      <c r="D170" s="39"/>
      <c r="E170" s="42"/>
    </row>
    <row r="171" spans="1:5" ht="15" customHeight="1" x14ac:dyDescent="0.2">
      <c r="A171" s="57"/>
      <c r="B171" s="57"/>
      <c r="C171" s="43" t="s">
        <v>39</v>
      </c>
      <c r="D171" s="104" t="s">
        <v>46</v>
      </c>
      <c r="E171" s="45" t="s">
        <v>41</v>
      </c>
    </row>
    <row r="172" spans="1:5" ht="15" customHeight="1" x14ac:dyDescent="0.2">
      <c r="A172" s="110"/>
      <c r="B172" s="106"/>
      <c r="C172" s="111">
        <v>6409</v>
      </c>
      <c r="D172" s="103" t="s">
        <v>73</v>
      </c>
      <c r="E172" s="112">
        <v>-50000</v>
      </c>
    </row>
    <row r="173" spans="1:5" ht="15" customHeight="1" x14ac:dyDescent="0.2">
      <c r="A173" s="113"/>
      <c r="B173" s="114"/>
      <c r="C173" s="51" t="s">
        <v>43</v>
      </c>
      <c r="D173" s="52"/>
      <c r="E173" s="53">
        <f>E172</f>
        <v>-50000</v>
      </c>
    </row>
    <row r="174" spans="1:5" ht="15" customHeight="1" x14ac:dyDescent="0.2">
      <c r="A174" s="113"/>
      <c r="B174" s="114"/>
      <c r="C174" s="115"/>
      <c r="D174" s="39"/>
      <c r="E174" s="116"/>
    </row>
    <row r="175" spans="1:5" ht="15" customHeight="1" x14ac:dyDescent="0.25">
      <c r="A175" s="38" t="s">
        <v>17</v>
      </c>
      <c r="B175" s="39"/>
      <c r="C175" s="39"/>
      <c r="D175" s="39"/>
      <c r="E175" s="71"/>
    </row>
    <row r="176" spans="1:5" ht="15" customHeight="1" x14ac:dyDescent="0.2">
      <c r="A176" s="40" t="s">
        <v>51</v>
      </c>
      <c r="B176" s="39"/>
      <c r="C176" s="39"/>
      <c r="D176" s="39"/>
      <c r="E176" s="41" t="s">
        <v>52</v>
      </c>
    </row>
    <row r="177" spans="1:5" ht="15" customHeight="1" x14ac:dyDescent="0.2">
      <c r="A177" s="40"/>
      <c r="B177" s="71"/>
      <c r="C177" s="39"/>
      <c r="D177" s="39"/>
      <c r="E177" s="42"/>
    </row>
    <row r="178" spans="1:5" ht="15" customHeight="1" x14ac:dyDescent="0.2">
      <c r="A178" s="57"/>
      <c r="B178" s="57"/>
      <c r="C178" s="43" t="s">
        <v>39</v>
      </c>
      <c r="D178" s="104" t="s">
        <v>46</v>
      </c>
      <c r="E178" s="45" t="s">
        <v>41</v>
      </c>
    </row>
    <row r="179" spans="1:5" ht="15" customHeight="1" x14ac:dyDescent="0.2">
      <c r="A179" s="57"/>
      <c r="B179" s="57"/>
      <c r="C179" s="117">
        <v>1019</v>
      </c>
      <c r="D179" s="103" t="s">
        <v>73</v>
      </c>
      <c r="E179" s="118">
        <v>25000</v>
      </c>
    </row>
    <row r="180" spans="1:5" ht="15" customHeight="1" x14ac:dyDescent="0.2">
      <c r="A180" s="57"/>
      <c r="B180" s="57"/>
      <c r="C180" s="117">
        <v>3429</v>
      </c>
      <c r="D180" s="103" t="s">
        <v>73</v>
      </c>
      <c r="E180" s="118">
        <v>25000</v>
      </c>
    </row>
    <row r="181" spans="1:5" ht="15" customHeight="1" x14ac:dyDescent="0.2">
      <c r="A181" s="119"/>
      <c r="B181" s="119"/>
      <c r="C181" s="51" t="s">
        <v>43</v>
      </c>
      <c r="D181" s="52"/>
      <c r="E181" s="53">
        <f>SUM(E179:E180)</f>
        <v>50000</v>
      </c>
    </row>
    <row r="182" spans="1:5" ht="15" customHeight="1" x14ac:dyDescent="0.2"/>
    <row r="183" spans="1:5" ht="15" customHeight="1" x14ac:dyDescent="0.2"/>
    <row r="184" spans="1:5" ht="15" customHeight="1" x14ac:dyDescent="0.25">
      <c r="A184" s="36" t="s">
        <v>78</v>
      </c>
    </row>
    <row r="185" spans="1:5" ht="15" customHeight="1" x14ac:dyDescent="0.2">
      <c r="A185" s="237" t="s">
        <v>79</v>
      </c>
      <c r="B185" s="237"/>
      <c r="C185" s="237"/>
      <c r="D185" s="237"/>
      <c r="E185" s="237"/>
    </row>
    <row r="186" spans="1:5" ht="15" customHeight="1" x14ac:dyDescent="0.2">
      <c r="A186" s="237"/>
      <c r="B186" s="237"/>
      <c r="C186" s="237"/>
      <c r="D186" s="237"/>
      <c r="E186" s="237"/>
    </row>
    <row r="187" spans="1:5" ht="15" customHeight="1" x14ac:dyDescent="0.2">
      <c r="A187" s="233" t="s">
        <v>80</v>
      </c>
      <c r="B187" s="233"/>
      <c r="C187" s="233"/>
      <c r="D187" s="233"/>
      <c r="E187" s="233"/>
    </row>
    <row r="188" spans="1:5" ht="15" customHeight="1" x14ac:dyDescent="0.2">
      <c r="A188" s="233"/>
      <c r="B188" s="233"/>
      <c r="C188" s="233"/>
      <c r="D188" s="233"/>
      <c r="E188" s="233"/>
    </row>
    <row r="189" spans="1:5" ht="15" customHeight="1" x14ac:dyDescent="0.2">
      <c r="A189" s="233"/>
      <c r="B189" s="233"/>
      <c r="C189" s="233"/>
      <c r="D189" s="233"/>
      <c r="E189" s="233"/>
    </row>
    <row r="190" spans="1:5" ht="15" customHeight="1" x14ac:dyDescent="0.2">
      <c r="A190" s="233"/>
      <c r="B190" s="233"/>
      <c r="C190" s="233"/>
      <c r="D190" s="233"/>
      <c r="E190" s="233"/>
    </row>
    <row r="191" spans="1:5" ht="15" customHeight="1" x14ac:dyDescent="0.2">
      <c r="A191" s="233"/>
      <c r="B191" s="233"/>
      <c r="C191" s="233"/>
      <c r="D191" s="233"/>
      <c r="E191" s="233"/>
    </row>
    <row r="192" spans="1:5" ht="15" customHeight="1" x14ac:dyDescent="0.2">
      <c r="A192" s="109"/>
      <c r="B192" s="109"/>
      <c r="C192" s="109"/>
      <c r="D192" s="109"/>
      <c r="E192" s="109"/>
    </row>
    <row r="193" spans="1:5" ht="15" customHeight="1" x14ac:dyDescent="0.25">
      <c r="A193" s="38" t="s">
        <v>17</v>
      </c>
      <c r="B193" s="39"/>
      <c r="C193" s="39"/>
      <c r="D193" s="39"/>
      <c r="E193" s="39"/>
    </row>
    <row r="194" spans="1:5" ht="15" customHeight="1" x14ac:dyDescent="0.2">
      <c r="A194" s="40" t="s">
        <v>36</v>
      </c>
      <c r="B194" s="39"/>
      <c r="C194" s="39"/>
      <c r="D194" s="39"/>
      <c r="E194" s="41" t="s">
        <v>37</v>
      </c>
    </row>
    <row r="195" spans="1:5" ht="15" customHeight="1" x14ac:dyDescent="0.25">
      <c r="A195" s="38"/>
      <c r="B195" s="71"/>
      <c r="C195" s="39"/>
      <c r="D195" s="39"/>
      <c r="E195" s="42"/>
    </row>
    <row r="196" spans="1:5" ht="15" customHeight="1" x14ac:dyDescent="0.2">
      <c r="A196" s="57"/>
      <c r="B196" s="57"/>
      <c r="C196" s="43" t="s">
        <v>39</v>
      </c>
      <c r="D196" s="104" t="s">
        <v>46</v>
      </c>
      <c r="E196" s="45" t="s">
        <v>41</v>
      </c>
    </row>
    <row r="197" spans="1:5" ht="15" customHeight="1" x14ac:dyDescent="0.2">
      <c r="A197" s="110"/>
      <c r="B197" s="106"/>
      <c r="C197" s="111">
        <v>6409</v>
      </c>
      <c r="D197" s="103" t="s">
        <v>73</v>
      </c>
      <c r="E197" s="112">
        <v>-50000</v>
      </c>
    </row>
    <row r="198" spans="1:5" ht="15" customHeight="1" x14ac:dyDescent="0.2">
      <c r="A198" s="113"/>
      <c r="B198" s="114"/>
      <c r="C198" s="51" t="s">
        <v>43</v>
      </c>
      <c r="D198" s="52"/>
      <c r="E198" s="53">
        <f>E197</f>
        <v>-50000</v>
      </c>
    </row>
    <row r="199" spans="1:5" ht="15" customHeight="1" x14ac:dyDescent="0.2">
      <c r="A199" s="113"/>
      <c r="B199" s="114"/>
      <c r="C199" s="115"/>
      <c r="D199" s="39"/>
      <c r="E199" s="116"/>
    </row>
    <row r="200" spans="1:5" ht="15" customHeight="1" x14ac:dyDescent="0.25">
      <c r="A200" s="38" t="s">
        <v>17</v>
      </c>
      <c r="B200" s="39"/>
      <c r="C200" s="39"/>
      <c r="D200" s="39"/>
      <c r="E200" s="71"/>
    </row>
    <row r="201" spans="1:5" ht="15" customHeight="1" x14ac:dyDescent="0.2">
      <c r="A201" s="40" t="s">
        <v>81</v>
      </c>
      <c r="B201" s="71"/>
      <c r="C201" s="71"/>
      <c r="D201" s="71"/>
      <c r="E201" s="71" t="s">
        <v>82</v>
      </c>
    </row>
    <row r="202" spans="1:5" ht="15" customHeight="1" x14ac:dyDescent="0.2">
      <c r="A202" s="40"/>
      <c r="B202" s="71"/>
      <c r="C202" s="39"/>
      <c r="D202" s="39"/>
      <c r="E202" s="42"/>
    </row>
    <row r="203" spans="1:5" ht="15" customHeight="1" x14ac:dyDescent="0.2">
      <c r="A203" s="57"/>
      <c r="B203" s="57"/>
      <c r="C203" s="43" t="s">
        <v>39</v>
      </c>
      <c r="D203" s="104" t="s">
        <v>46</v>
      </c>
      <c r="E203" s="45" t="s">
        <v>41</v>
      </c>
    </row>
    <row r="204" spans="1:5" ht="15" customHeight="1" x14ac:dyDescent="0.2">
      <c r="A204" s="57"/>
      <c r="B204" s="57"/>
      <c r="C204" s="117">
        <v>4399</v>
      </c>
      <c r="D204" s="103" t="s">
        <v>73</v>
      </c>
      <c r="E204" s="118">
        <v>50000</v>
      </c>
    </row>
    <row r="205" spans="1:5" ht="15" customHeight="1" x14ac:dyDescent="0.2">
      <c r="A205" s="119"/>
      <c r="B205" s="119"/>
      <c r="C205" s="51" t="s">
        <v>43</v>
      </c>
      <c r="D205" s="52"/>
      <c r="E205" s="53">
        <f>SUM(E204:E204)</f>
        <v>50000</v>
      </c>
    </row>
    <row r="206" spans="1:5" ht="15" customHeight="1" x14ac:dyDescent="0.2"/>
    <row r="207" spans="1:5" ht="15" customHeight="1" x14ac:dyDescent="0.2"/>
    <row r="208" spans="1:5" ht="15" customHeight="1" x14ac:dyDescent="0.2"/>
    <row r="209" spans="1:5" ht="15" customHeight="1" x14ac:dyDescent="0.2"/>
    <row r="210" spans="1:5" ht="15" customHeight="1" x14ac:dyDescent="0.25">
      <c r="A210" s="36" t="s">
        <v>83</v>
      </c>
    </row>
    <row r="211" spans="1:5" ht="15" customHeight="1" x14ac:dyDescent="0.2">
      <c r="A211" s="237" t="s">
        <v>84</v>
      </c>
      <c r="B211" s="237"/>
      <c r="C211" s="237"/>
      <c r="D211" s="237"/>
      <c r="E211" s="237"/>
    </row>
    <row r="212" spans="1:5" ht="15" customHeight="1" x14ac:dyDescent="0.2">
      <c r="A212" s="237"/>
      <c r="B212" s="237"/>
      <c r="C212" s="237"/>
      <c r="D212" s="237"/>
      <c r="E212" s="237"/>
    </row>
    <row r="213" spans="1:5" ht="15" customHeight="1" x14ac:dyDescent="0.2">
      <c r="A213" s="233" t="s">
        <v>85</v>
      </c>
      <c r="B213" s="233"/>
      <c r="C213" s="233"/>
      <c r="D213" s="233"/>
      <c r="E213" s="233"/>
    </row>
    <row r="214" spans="1:5" ht="15" customHeight="1" x14ac:dyDescent="0.2">
      <c r="A214" s="233"/>
      <c r="B214" s="233"/>
      <c r="C214" s="233"/>
      <c r="D214" s="233"/>
      <c r="E214" s="233"/>
    </row>
    <row r="215" spans="1:5" ht="15" customHeight="1" x14ac:dyDescent="0.2">
      <c r="A215" s="233"/>
      <c r="B215" s="233"/>
      <c r="C215" s="233"/>
      <c r="D215" s="233"/>
      <c r="E215" s="233"/>
    </row>
    <row r="216" spans="1:5" ht="15" customHeight="1" x14ac:dyDescent="0.2">
      <c r="A216" s="233"/>
      <c r="B216" s="233"/>
      <c r="C216" s="233"/>
      <c r="D216" s="233"/>
      <c r="E216" s="233"/>
    </row>
    <row r="217" spans="1:5" ht="15" customHeight="1" x14ac:dyDescent="0.2">
      <c r="A217" s="233"/>
      <c r="B217" s="233"/>
      <c r="C217" s="233"/>
      <c r="D217" s="233"/>
      <c r="E217" s="233"/>
    </row>
    <row r="218" spans="1:5" ht="15" customHeight="1" x14ac:dyDescent="0.2">
      <c r="A218" s="233"/>
      <c r="B218" s="233"/>
      <c r="C218" s="233"/>
      <c r="D218" s="233"/>
      <c r="E218" s="233"/>
    </row>
    <row r="219" spans="1:5" ht="15" customHeight="1" x14ac:dyDescent="0.2">
      <c r="A219" s="109"/>
      <c r="B219" s="109"/>
      <c r="C219" s="109"/>
      <c r="D219" s="109"/>
      <c r="E219" s="109"/>
    </row>
    <row r="220" spans="1:5" ht="15" customHeight="1" x14ac:dyDescent="0.25">
      <c r="A220" s="38" t="s">
        <v>17</v>
      </c>
      <c r="B220" s="39"/>
      <c r="C220" s="39"/>
      <c r="D220" s="39"/>
      <c r="E220" s="39"/>
    </row>
    <row r="221" spans="1:5" ht="15" customHeight="1" x14ac:dyDescent="0.2">
      <c r="A221" s="40" t="s">
        <v>36</v>
      </c>
      <c r="B221" s="39"/>
      <c r="C221" s="39"/>
      <c r="D221" s="39"/>
      <c r="E221" s="41" t="s">
        <v>37</v>
      </c>
    </row>
    <row r="222" spans="1:5" ht="15" customHeight="1" x14ac:dyDescent="0.25">
      <c r="A222" s="38"/>
      <c r="B222" s="71"/>
      <c r="C222" s="39"/>
      <c r="D222" s="39"/>
      <c r="E222" s="42"/>
    </row>
    <row r="223" spans="1:5" ht="15" customHeight="1" x14ac:dyDescent="0.2">
      <c r="A223" s="57"/>
      <c r="B223" s="57"/>
      <c r="C223" s="43" t="s">
        <v>39</v>
      </c>
      <c r="D223" s="104" t="s">
        <v>46</v>
      </c>
      <c r="E223" s="45" t="s">
        <v>41</v>
      </c>
    </row>
    <row r="224" spans="1:5" ht="15" customHeight="1" x14ac:dyDescent="0.2">
      <c r="A224" s="110"/>
      <c r="B224" s="106"/>
      <c r="C224" s="111">
        <v>6409</v>
      </c>
      <c r="D224" s="103" t="s">
        <v>73</v>
      </c>
      <c r="E224" s="112">
        <v>-25000</v>
      </c>
    </row>
    <row r="225" spans="1:5" ht="15" customHeight="1" x14ac:dyDescent="0.2">
      <c r="A225" s="113"/>
      <c r="B225" s="114"/>
      <c r="C225" s="51" t="s">
        <v>43</v>
      </c>
      <c r="D225" s="52"/>
      <c r="E225" s="53">
        <f>E224</f>
        <v>-25000</v>
      </c>
    </row>
    <row r="226" spans="1:5" ht="15" customHeight="1" x14ac:dyDescent="0.2"/>
    <row r="227" spans="1:5" ht="15" customHeight="1" x14ac:dyDescent="0.25">
      <c r="A227" s="38" t="s">
        <v>17</v>
      </c>
      <c r="B227" s="39"/>
      <c r="C227" s="39"/>
      <c r="D227" s="39"/>
      <c r="E227" s="39"/>
    </row>
    <row r="228" spans="1:5" ht="15" customHeight="1" x14ac:dyDescent="0.2">
      <c r="A228" s="40" t="s">
        <v>86</v>
      </c>
      <c r="B228" s="39"/>
      <c r="C228" s="39"/>
      <c r="D228" s="39"/>
      <c r="E228" s="41" t="s">
        <v>87</v>
      </c>
    </row>
    <row r="229" spans="1:5" ht="15" customHeight="1" x14ac:dyDescent="0.2">
      <c r="A229" s="71"/>
      <c r="B229" s="55"/>
      <c r="C229" s="39"/>
      <c r="D229" s="71"/>
      <c r="E229" s="56"/>
    </row>
    <row r="230" spans="1:5" ht="15" customHeight="1" x14ac:dyDescent="0.2">
      <c r="A230" s="58"/>
      <c r="B230" s="58"/>
      <c r="C230" s="43" t="s">
        <v>39</v>
      </c>
      <c r="D230" s="104" t="s">
        <v>46</v>
      </c>
      <c r="E230" s="45" t="s">
        <v>41</v>
      </c>
    </row>
    <row r="231" spans="1:5" ht="15" customHeight="1" x14ac:dyDescent="0.2">
      <c r="A231" s="119"/>
      <c r="B231" s="119"/>
      <c r="C231" s="117">
        <v>3319</v>
      </c>
      <c r="D231" s="103" t="s">
        <v>73</v>
      </c>
      <c r="E231" s="120">
        <v>25000</v>
      </c>
    </row>
    <row r="232" spans="1:5" ht="15" customHeight="1" x14ac:dyDescent="0.2">
      <c r="A232" s="121"/>
      <c r="B232" s="121"/>
      <c r="C232" s="51" t="s">
        <v>43</v>
      </c>
      <c r="D232" s="65"/>
      <c r="E232" s="66">
        <f>SUM(E231:E231)</f>
        <v>25000</v>
      </c>
    </row>
    <row r="233" spans="1:5" ht="15" customHeight="1" x14ac:dyDescent="0.2"/>
    <row r="234" spans="1:5" ht="15" customHeight="1" x14ac:dyDescent="0.2"/>
    <row r="235" spans="1:5" ht="15" customHeight="1" x14ac:dyDescent="0.25">
      <c r="A235" s="36" t="s">
        <v>88</v>
      </c>
    </row>
    <row r="236" spans="1:5" ht="15" customHeight="1" x14ac:dyDescent="0.2">
      <c r="A236" s="233" t="s">
        <v>89</v>
      </c>
      <c r="B236" s="233"/>
      <c r="C236" s="233"/>
      <c r="D236" s="233"/>
      <c r="E236" s="233"/>
    </row>
    <row r="237" spans="1:5" ht="15" customHeight="1" x14ac:dyDescent="0.2">
      <c r="A237" s="233"/>
      <c r="B237" s="233"/>
      <c r="C237" s="233"/>
      <c r="D237" s="233"/>
      <c r="E237" s="233"/>
    </row>
    <row r="238" spans="1:5" ht="15" customHeight="1" x14ac:dyDescent="0.2">
      <c r="A238" s="233"/>
      <c r="B238" s="233"/>
      <c r="C238" s="233"/>
      <c r="D238" s="233"/>
      <c r="E238" s="233"/>
    </row>
    <row r="239" spans="1:5" ht="15" customHeight="1" x14ac:dyDescent="0.2">
      <c r="A239" s="235" t="s">
        <v>90</v>
      </c>
      <c r="B239" s="235"/>
      <c r="C239" s="235"/>
      <c r="D239" s="235"/>
      <c r="E239" s="235"/>
    </row>
    <row r="240" spans="1:5" ht="15" customHeight="1" x14ac:dyDescent="0.2">
      <c r="A240" s="235"/>
      <c r="B240" s="235"/>
      <c r="C240" s="235"/>
      <c r="D240" s="235"/>
      <c r="E240" s="235"/>
    </row>
    <row r="241" spans="1:5" ht="15" customHeight="1" x14ac:dyDescent="0.2">
      <c r="A241" s="235"/>
      <c r="B241" s="235"/>
      <c r="C241" s="235"/>
      <c r="D241" s="235"/>
      <c r="E241" s="235"/>
    </row>
    <row r="242" spans="1:5" ht="15" customHeight="1" x14ac:dyDescent="0.2">
      <c r="A242" s="235"/>
      <c r="B242" s="235"/>
      <c r="C242" s="235"/>
      <c r="D242" s="235"/>
      <c r="E242" s="235"/>
    </row>
    <row r="243" spans="1:5" ht="15" customHeight="1" x14ac:dyDescent="0.2">
      <c r="A243" s="235"/>
      <c r="B243" s="235"/>
      <c r="C243" s="235"/>
      <c r="D243" s="235"/>
      <c r="E243" s="235"/>
    </row>
    <row r="244" spans="1:5" ht="15" customHeight="1" x14ac:dyDescent="0.2">
      <c r="A244" s="235"/>
      <c r="B244" s="235"/>
      <c r="C244" s="235"/>
      <c r="D244" s="235"/>
      <c r="E244" s="235"/>
    </row>
    <row r="245" spans="1:5" ht="15" customHeight="1" x14ac:dyDescent="0.2">
      <c r="A245" s="67"/>
      <c r="B245" s="67"/>
      <c r="C245" s="67"/>
      <c r="D245" s="67"/>
      <c r="E245" s="67"/>
    </row>
    <row r="246" spans="1:5" ht="15" customHeight="1" x14ac:dyDescent="0.25">
      <c r="A246" s="38" t="s">
        <v>17</v>
      </c>
      <c r="B246" s="39"/>
      <c r="C246" s="39"/>
      <c r="D246" s="39"/>
      <c r="E246" s="39"/>
    </row>
    <row r="247" spans="1:5" ht="15" customHeight="1" x14ac:dyDescent="0.2">
      <c r="A247" s="40" t="s">
        <v>36</v>
      </c>
      <c r="B247" s="39"/>
      <c r="C247" s="39"/>
      <c r="D247" s="39"/>
      <c r="E247" s="41" t="s">
        <v>37</v>
      </c>
    </row>
    <row r="248" spans="1:5" ht="15" customHeight="1" x14ac:dyDescent="0.25">
      <c r="A248" s="38"/>
      <c r="B248" s="71"/>
      <c r="C248" s="39"/>
      <c r="D248" s="39"/>
      <c r="E248" s="42"/>
    </row>
    <row r="249" spans="1:5" ht="15" customHeight="1" x14ac:dyDescent="0.2">
      <c r="A249" s="57"/>
      <c r="B249" s="57"/>
      <c r="C249" s="43" t="s">
        <v>39</v>
      </c>
      <c r="D249" s="44" t="s">
        <v>46</v>
      </c>
      <c r="E249" s="45" t="s">
        <v>41</v>
      </c>
    </row>
    <row r="250" spans="1:5" ht="15" customHeight="1" x14ac:dyDescent="0.2">
      <c r="A250" s="110"/>
      <c r="B250" s="106"/>
      <c r="C250" s="111">
        <v>6409</v>
      </c>
      <c r="D250" s="103" t="s">
        <v>73</v>
      </c>
      <c r="E250" s="112">
        <v>-9933000</v>
      </c>
    </row>
    <row r="251" spans="1:5" ht="15" customHeight="1" x14ac:dyDescent="0.2">
      <c r="A251" s="113"/>
      <c r="B251" s="114"/>
      <c r="C251" s="51" t="s">
        <v>43</v>
      </c>
      <c r="D251" s="52"/>
      <c r="E251" s="53">
        <f>SUM(E250:E250)</f>
        <v>-9933000</v>
      </c>
    </row>
    <row r="252" spans="1:5" ht="15" customHeight="1" x14ac:dyDescent="0.2"/>
    <row r="253" spans="1:5" ht="15" customHeight="1" x14ac:dyDescent="0.25">
      <c r="A253" s="38" t="s">
        <v>17</v>
      </c>
    </row>
    <row r="254" spans="1:5" ht="15" customHeight="1" x14ac:dyDescent="0.2">
      <c r="A254" s="40" t="s">
        <v>91</v>
      </c>
      <c r="B254" s="122"/>
      <c r="C254" s="39"/>
      <c r="D254" s="39"/>
      <c r="E254" s="41" t="s">
        <v>92</v>
      </c>
    </row>
    <row r="255" spans="1:5" ht="15" customHeight="1" x14ac:dyDescent="0.2"/>
    <row r="256" spans="1:5" ht="15" customHeight="1" x14ac:dyDescent="0.2">
      <c r="C256" s="43" t="s">
        <v>39</v>
      </c>
      <c r="D256" s="44" t="s">
        <v>46</v>
      </c>
      <c r="E256" s="45" t="s">
        <v>41</v>
      </c>
    </row>
    <row r="257" spans="1:5" ht="15" customHeight="1" x14ac:dyDescent="0.2">
      <c r="C257" s="117">
        <v>2143</v>
      </c>
      <c r="D257" s="103" t="s">
        <v>73</v>
      </c>
      <c r="E257" s="49">
        <v>150000</v>
      </c>
    </row>
    <row r="258" spans="1:5" ht="15" customHeight="1" x14ac:dyDescent="0.2">
      <c r="C258" s="117">
        <v>2143</v>
      </c>
      <c r="D258" s="63" t="s">
        <v>93</v>
      </c>
      <c r="E258" s="49">
        <v>200000</v>
      </c>
    </row>
    <row r="259" spans="1:5" ht="15" customHeight="1" x14ac:dyDescent="0.2">
      <c r="C259" s="51" t="s">
        <v>43</v>
      </c>
      <c r="D259" s="52"/>
      <c r="E259" s="53">
        <f>SUM(E257:E258)</f>
        <v>350000</v>
      </c>
    </row>
    <row r="260" spans="1:5" ht="15" customHeight="1" x14ac:dyDescent="0.2"/>
    <row r="261" spans="1:5" ht="15" customHeight="1" x14ac:dyDescent="0.2"/>
    <row r="262" spans="1:5" ht="15" customHeight="1" x14ac:dyDescent="0.25">
      <c r="A262" s="38" t="s">
        <v>17</v>
      </c>
    </row>
    <row r="263" spans="1:5" ht="15" customHeight="1" x14ac:dyDescent="0.2">
      <c r="A263" s="40" t="s">
        <v>51</v>
      </c>
      <c r="B263" s="39"/>
      <c r="C263" s="39"/>
      <c r="D263" s="39"/>
      <c r="E263" s="41" t="s">
        <v>52</v>
      </c>
    </row>
    <row r="264" spans="1:5" ht="15" customHeight="1" x14ac:dyDescent="0.2"/>
    <row r="265" spans="1:5" ht="15" customHeight="1" x14ac:dyDescent="0.2">
      <c r="C265" s="43" t="s">
        <v>39</v>
      </c>
      <c r="D265" s="44" t="s">
        <v>46</v>
      </c>
      <c r="E265" s="45" t="s">
        <v>41</v>
      </c>
    </row>
    <row r="266" spans="1:5" ht="15" customHeight="1" x14ac:dyDescent="0.2">
      <c r="C266" s="111">
        <v>1019</v>
      </c>
      <c r="D266" s="103" t="s">
        <v>73</v>
      </c>
      <c r="E266" s="112">
        <v>100000</v>
      </c>
    </row>
    <row r="267" spans="1:5" ht="15" customHeight="1" x14ac:dyDescent="0.2">
      <c r="C267" s="111">
        <v>1099</v>
      </c>
      <c r="D267" s="63" t="s">
        <v>93</v>
      </c>
      <c r="E267" s="112">
        <v>115000</v>
      </c>
    </row>
    <row r="268" spans="1:5" ht="15" customHeight="1" x14ac:dyDescent="0.2">
      <c r="C268" s="111">
        <v>3749</v>
      </c>
      <c r="D268" s="103" t="s">
        <v>73</v>
      </c>
      <c r="E268" s="112">
        <v>50000</v>
      </c>
    </row>
    <row r="269" spans="1:5" ht="15" customHeight="1" x14ac:dyDescent="0.2">
      <c r="C269" s="111">
        <v>3429</v>
      </c>
      <c r="D269" s="103" t="s">
        <v>73</v>
      </c>
      <c r="E269" s="112">
        <v>185000</v>
      </c>
    </row>
    <row r="270" spans="1:5" ht="15" customHeight="1" x14ac:dyDescent="0.2">
      <c r="C270" s="51" t="s">
        <v>43</v>
      </c>
      <c r="D270" s="52"/>
      <c r="E270" s="53">
        <f>SUM(E266:E269)</f>
        <v>450000</v>
      </c>
    </row>
    <row r="271" spans="1:5" ht="15" customHeight="1" x14ac:dyDescent="0.2"/>
    <row r="272" spans="1:5" ht="15" customHeight="1" x14ac:dyDescent="0.25">
      <c r="A272" s="38" t="s">
        <v>17</v>
      </c>
      <c r="B272" s="39"/>
      <c r="C272" s="39"/>
      <c r="D272" s="39"/>
      <c r="E272" s="71"/>
    </row>
    <row r="273" spans="1:5" ht="15" customHeight="1" x14ac:dyDescent="0.2">
      <c r="A273" s="91" t="s">
        <v>61</v>
      </c>
      <c r="B273" s="69"/>
      <c r="C273" s="69"/>
      <c r="D273" s="69"/>
      <c r="E273" s="70" t="s">
        <v>62</v>
      </c>
    </row>
    <row r="274" spans="1:5" ht="15" customHeight="1" x14ac:dyDescent="0.2">
      <c r="A274" s="40"/>
      <c r="B274" s="71"/>
      <c r="C274" s="39"/>
      <c r="D274" s="39"/>
      <c r="E274" s="42"/>
    </row>
    <row r="275" spans="1:5" ht="15" customHeight="1" x14ac:dyDescent="0.2">
      <c r="A275" s="57"/>
      <c r="B275" s="57"/>
      <c r="C275" s="43" t="s">
        <v>39</v>
      </c>
      <c r="D275" s="104" t="s">
        <v>46</v>
      </c>
      <c r="E275" s="45" t="s">
        <v>41</v>
      </c>
    </row>
    <row r="276" spans="1:5" ht="15" customHeight="1" x14ac:dyDescent="0.2">
      <c r="A276" s="57"/>
      <c r="B276" s="57"/>
      <c r="C276" s="117">
        <v>3299</v>
      </c>
      <c r="D276" s="103" t="s">
        <v>73</v>
      </c>
      <c r="E276" s="118">
        <v>50000</v>
      </c>
    </row>
    <row r="277" spans="1:5" ht="15" customHeight="1" x14ac:dyDescent="0.2">
      <c r="A277" s="110"/>
      <c r="B277" s="106"/>
      <c r="C277" s="117">
        <v>3419</v>
      </c>
      <c r="D277" s="103" t="s">
        <v>73</v>
      </c>
      <c r="E277" s="118">
        <f>230000+480000+1580000</f>
        <v>2290000</v>
      </c>
    </row>
    <row r="278" spans="1:5" ht="15" customHeight="1" x14ac:dyDescent="0.2">
      <c r="A278" s="110"/>
      <c r="B278" s="106"/>
      <c r="C278" s="117">
        <v>3419</v>
      </c>
      <c r="D278" s="63" t="s">
        <v>74</v>
      </c>
      <c r="E278" s="118">
        <v>180000</v>
      </c>
    </row>
    <row r="279" spans="1:5" ht="15" customHeight="1" x14ac:dyDescent="0.2">
      <c r="A279" s="110"/>
      <c r="B279" s="106"/>
      <c r="C279" s="117">
        <v>3419</v>
      </c>
      <c r="D279" s="63" t="s">
        <v>93</v>
      </c>
      <c r="E279" s="118">
        <f>200000+650000</f>
        <v>850000</v>
      </c>
    </row>
    <row r="280" spans="1:5" ht="15" customHeight="1" x14ac:dyDescent="0.2">
      <c r="A280" s="110"/>
      <c r="B280" s="106"/>
      <c r="C280" s="117">
        <v>3429</v>
      </c>
      <c r="D280" s="103" t="s">
        <v>73</v>
      </c>
      <c r="E280" s="118">
        <f>50000+150000</f>
        <v>200000</v>
      </c>
    </row>
    <row r="281" spans="1:5" ht="15" customHeight="1" x14ac:dyDescent="0.2">
      <c r="A281" s="110"/>
      <c r="B281" s="106"/>
      <c r="C281" s="117">
        <v>3419</v>
      </c>
      <c r="D281" s="63" t="s">
        <v>93</v>
      </c>
      <c r="E281" s="118">
        <f>250000+600000</f>
        <v>850000</v>
      </c>
    </row>
    <row r="282" spans="1:5" ht="15" customHeight="1" x14ac:dyDescent="0.2">
      <c r="A282" s="119"/>
      <c r="B282" s="119"/>
      <c r="C282" s="51" t="s">
        <v>43</v>
      </c>
      <c r="D282" s="52"/>
      <c r="E282" s="53">
        <f>SUM(E276:E281)</f>
        <v>4420000</v>
      </c>
    </row>
    <row r="283" spans="1:5" ht="15" customHeight="1" x14ac:dyDescent="0.2"/>
    <row r="284" spans="1:5" ht="15" customHeight="1" x14ac:dyDescent="0.25">
      <c r="A284" s="38" t="s">
        <v>17</v>
      </c>
      <c r="B284" s="39"/>
      <c r="C284" s="39"/>
      <c r="D284" s="39"/>
      <c r="E284" s="39"/>
    </row>
    <row r="285" spans="1:5" ht="15" customHeight="1" x14ac:dyDescent="0.2">
      <c r="A285" s="40" t="s">
        <v>81</v>
      </c>
      <c r="B285" s="54"/>
      <c r="C285" s="54"/>
      <c r="D285" s="54"/>
      <c r="E285" s="54" t="s">
        <v>82</v>
      </c>
    </row>
    <row r="286" spans="1:5" ht="15" customHeight="1" x14ac:dyDescent="0.2"/>
    <row r="287" spans="1:5" ht="15" customHeight="1" x14ac:dyDescent="0.2">
      <c r="C287" s="43" t="s">
        <v>39</v>
      </c>
      <c r="D287" s="104" t="s">
        <v>46</v>
      </c>
      <c r="E287" s="45" t="s">
        <v>41</v>
      </c>
    </row>
    <row r="288" spans="1:5" ht="15" customHeight="1" x14ac:dyDescent="0.2">
      <c r="C288" s="117">
        <v>4399</v>
      </c>
      <c r="D288" s="103" t="s">
        <v>73</v>
      </c>
      <c r="E288" s="118">
        <v>530000</v>
      </c>
    </row>
    <row r="289" spans="1:5" ht="15" customHeight="1" x14ac:dyDescent="0.2">
      <c r="C289" s="51" t="s">
        <v>43</v>
      </c>
      <c r="D289" s="52"/>
      <c r="E289" s="53">
        <f>SUM(E284:E288)</f>
        <v>530000</v>
      </c>
    </row>
    <row r="290" spans="1:5" ht="15" customHeight="1" x14ac:dyDescent="0.2"/>
    <row r="291" spans="1:5" ht="15" customHeight="1" x14ac:dyDescent="0.25">
      <c r="A291" s="38" t="s">
        <v>17</v>
      </c>
    </row>
    <row r="292" spans="1:5" ht="15" customHeight="1" x14ac:dyDescent="0.2">
      <c r="A292" s="40" t="s">
        <v>86</v>
      </c>
      <c r="B292" s="39"/>
      <c r="C292" s="39"/>
      <c r="D292" s="39"/>
      <c r="E292" s="41" t="s">
        <v>87</v>
      </c>
    </row>
    <row r="293" spans="1:5" ht="15" customHeight="1" x14ac:dyDescent="0.2"/>
    <row r="294" spans="1:5" ht="15" customHeight="1" x14ac:dyDescent="0.2">
      <c r="C294" s="43" t="s">
        <v>39</v>
      </c>
      <c r="D294" s="44" t="s">
        <v>46</v>
      </c>
      <c r="E294" s="45" t="s">
        <v>41</v>
      </c>
    </row>
    <row r="295" spans="1:5" ht="15" customHeight="1" x14ac:dyDescent="0.2">
      <c r="C295" s="117">
        <v>3311</v>
      </c>
      <c r="D295" s="103" t="s">
        <v>73</v>
      </c>
      <c r="E295" s="49">
        <v>250000</v>
      </c>
    </row>
    <row r="296" spans="1:5" ht="15" customHeight="1" x14ac:dyDescent="0.2">
      <c r="C296" s="117">
        <v>3312</v>
      </c>
      <c r="D296" s="103" t="s">
        <v>73</v>
      </c>
      <c r="E296" s="49">
        <v>100000</v>
      </c>
    </row>
    <row r="297" spans="1:5" ht="15" customHeight="1" x14ac:dyDescent="0.2">
      <c r="C297" s="117">
        <v>3315</v>
      </c>
      <c r="D297" s="103" t="s">
        <v>73</v>
      </c>
      <c r="E297" s="49">
        <v>100000</v>
      </c>
    </row>
    <row r="298" spans="1:5" ht="15" customHeight="1" x14ac:dyDescent="0.2">
      <c r="C298" s="117">
        <v>3315</v>
      </c>
      <c r="D298" s="63" t="s">
        <v>93</v>
      </c>
      <c r="E298" s="49">
        <v>1000000</v>
      </c>
    </row>
    <row r="299" spans="1:5" ht="15" customHeight="1" x14ac:dyDescent="0.2">
      <c r="C299" s="117">
        <v>3319</v>
      </c>
      <c r="D299" s="103" t="s">
        <v>73</v>
      </c>
      <c r="E299" s="49">
        <f>550000+950000+350000</f>
        <v>1850000</v>
      </c>
    </row>
    <row r="300" spans="1:5" ht="15" customHeight="1" x14ac:dyDescent="0.2">
      <c r="C300" s="117">
        <v>3319</v>
      </c>
      <c r="D300" s="123" t="s">
        <v>94</v>
      </c>
      <c r="E300" s="49">
        <f>325000+58000</f>
        <v>383000</v>
      </c>
    </row>
    <row r="301" spans="1:5" ht="15" customHeight="1" x14ac:dyDescent="0.2">
      <c r="C301" s="117">
        <v>3319</v>
      </c>
      <c r="D301" s="63" t="s">
        <v>93</v>
      </c>
      <c r="E301" s="49">
        <v>500000</v>
      </c>
    </row>
    <row r="302" spans="1:5" ht="15" customHeight="1" x14ac:dyDescent="0.2">
      <c r="C302" s="51" t="s">
        <v>43</v>
      </c>
      <c r="D302" s="52"/>
      <c r="E302" s="53">
        <f>SUM(E295:E301)</f>
        <v>4183000</v>
      </c>
    </row>
    <row r="303" spans="1:5" ht="15" customHeight="1" x14ac:dyDescent="0.2"/>
    <row r="304" spans="1:5" ht="15" customHeight="1" x14ac:dyDescent="0.2"/>
    <row r="305" spans="1:5" ht="15" customHeight="1" x14ac:dyDescent="0.2"/>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6" t="s">
        <v>95</v>
      </c>
    </row>
    <row r="315" spans="1:5" ht="15" customHeight="1" x14ac:dyDescent="0.2">
      <c r="A315" s="234" t="s">
        <v>96</v>
      </c>
      <c r="B315" s="234"/>
      <c r="C315" s="234"/>
      <c r="D315" s="234"/>
      <c r="E315" s="234"/>
    </row>
    <row r="316" spans="1:5" ht="15" customHeight="1" x14ac:dyDescent="0.2">
      <c r="A316" s="234"/>
      <c r="B316" s="234"/>
      <c r="C316" s="234"/>
      <c r="D316" s="234"/>
      <c r="E316" s="234"/>
    </row>
    <row r="317" spans="1:5" ht="15" customHeight="1" x14ac:dyDescent="0.2">
      <c r="A317" s="233" t="s">
        <v>97</v>
      </c>
      <c r="B317" s="233"/>
      <c r="C317" s="233"/>
      <c r="D317" s="233"/>
      <c r="E317" s="233"/>
    </row>
    <row r="318" spans="1:5" ht="15" customHeight="1" x14ac:dyDescent="0.2">
      <c r="A318" s="233"/>
      <c r="B318" s="233"/>
      <c r="C318" s="233"/>
      <c r="D318" s="233"/>
      <c r="E318" s="233"/>
    </row>
    <row r="319" spans="1:5" ht="15" customHeight="1" x14ac:dyDescent="0.2">
      <c r="A319" s="233"/>
      <c r="B319" s="233"/>
      <c r="C319" s="233"/>
      <c r="D319" s="233"/>
      <c r="E319" s="233"/>
    </row>
    <row r="320" spans="1:5" ht="15" customHeight="1" x14ac:dyDescent="0.2">
      <c r="A320" s="233"/>
      <c r="B320" s="233"/>
      <c r="C320" s="233"/>
      <c r="D320" s="233"/>
      <c r="E320" s="233"/>
    </row>
    <row r="321" spans="1:5" ht="15" customHeight="1" x14ac:dyDescent="0.2">
      <c r="A321" s="233"/>
      <c r="B321" s="233"/>
      <c r="C321" s="233"/>
      <c r="D321" s="233"/>
      <c r="E321" s="233"/>
    </row>
    <row r="322" spans="1:5" ht="15" customHeight="1" x14ac:dyDescent="0.2">
      <c r="A322" s="233"/>
      <c r="B322" s="233"/>
      <c r="C322" s="233"/>
      <c r="D322" s="233"/>
      <c r="E322" s="233"/>
    </row>
    <row r="323" spans="1:5" ht="15" customHeight="1" x14ac:dyDescent="0.2">
      <c r="A323" s="233"/>
      <c r="B323" s="233"/>
      <c r="C323" s="233"/>
      <c r="D323" s="233"/>
      <c r="E323" s="233"/>
    </row>
    <row r="324" spans="1:5" ht="15" customHeight="1" x14ac:dyDescent="0.2">
      <c r="A324" s="90"/>
      <c r="B324" s="90"/>
      <c r="C324" s="90"/>
      <c r="D324" s="90"/>
      <c r="E324" s="90"/>
    </row>
    <row r="325" spans="1:5" ht="15" customHeight="1" x14ac:dyDescent="0.25">
      <c r="A325" s="68" t="s">
        <v>17</v>
      </c>
      <c r="B325" s="69"/>
      <c r="C325" s="69"/>
      <c r="D325" s="69"/>
      <c r="E325" s="69"/>
    </row>
    <row r="326" spans="1:5" ht="15" customHeight="1" x14ac:dyDescent="0.2">
      <c r="A326" s="91" t="s">
        <v>36</v>
      </c>
      <c r="B326" s="69"/>
      <c r="C326" s="69"/>
      <c r="D326" s="69"/>
      <c r="E326" s="70" t="s">
        <v>37</v>
      </c>
    </row>
    <row r="327" spans="1:5" ht="15" customHeight="1" x14ac:dyDescent="0.25">
      <c r="A327" s="78"/>
      <c r="B327" s="68"/>
      <c r="C327" s="69"/>
      <c r="D327" s="69"/>
      <c r="E327" s="92"/>
    </row>
    <row r="328" spans="1:5" ht="15" customHeight="1" x14ac:dyDescent="0.2">
      <c r="A328" s="58"/>
      <c r="B328" s="57"/>
      <c r="C328" s="81" t="s">
        <v>39</v>
      </c>
      <c r="D328" s="104" t="s">
        <v>46</v>
      </c>
      <c r="E328" s="81" t="s">
        <v>41</v>
      </c>
    </row>
    <row r="329" spans="1:5" ht="15" customHeight="1" x14ac:dyDescent="0.2">
      <c r="A329" s="124"/>
      <c r="B329" s="125"/>
      <c r="C329" s="83">
        <v>6409</v>
      </c>
      <c r="D329" s="63" t="s">
        <v>69</v>
      </c>
      <c r="E329" s="75">
        <v>-17430</v>
      </c>
    </row>
    <row r="330" spans="1:5" ht="15" customHeight="1" x14ac:dyDescent="0.2">
      <c r="A330" s="108"/>
      <c r="B330" s="121"/>
      <c r="C330" s="84" t="s">
        <v>43</v>
      </c>
      <c r="D330" s="85"/>
      <c r="E330" s="86">
        <f>SUM(E329:E329)</f>
        <v>-17430</v>
      </c>
    </row>
    <row r="331" spans="1:5" ht="15" customHeight="1" x14ac:dyDescent="0.2">
      <c r="A331" s="90"/>
      <c r="B331" s="90"/>
      <c r="C331" s="90"/>
      <c r="D331" s="90"/>
      <c r="E331" s="90"/>
    </row>
    <row r="332" spans="1:5" ht="15" customHeight="1" x14ac:dyDescent="0.25">
      <c r="A332" s="68" t="s">
        <v>17</v>
      </c>
      <c r="B332" s="69"/>
      <c r="C332" s="69"/>
      <c r="D332" s="71"/>
      <c r="E332" s="71"/>
    </row>
    <row r="333" spans="1:5" ht="15" customHeight="1" x14ac:dyDescent="0.2">
      <c r="A333" s="91" t="s">
        <v>98</v>
      </c>
      <c r="B333" s="69"/>
      <c r="C333" s="69"/>
      <c r="D333" s="69"/>
      <c r="E333" s="70" t="s">
        <v>99</v>
      </c>
    </row>
    <row r="334" spans="1:5" ht="15" customHeight="1" x14ac:dyDescent="0.2">
      <c r="A334" s="78"/>
      <c r="B334" s="79"/>
      <c r="C334" s="69"/>
      <c r="D334" s="78"/>
      <c r="E334" s="80"/>
    </row>
    <row r="335" spans="1:5" ht="15" customHeight="1" x14ac:dyDescent="0.2">
      <c r="A335" s="58"/>
      <c r="B335" s="58"/>
      <c r="C335" s="81" t="s">
        <v>39</v>
      </c>
      <c r="D335" s="104" t="s">
        <v>46</v>
      </c>
      <c r="E335" s="81" t="s">
        <v>41</v>
      </c>
    </row>
    <row r="336" spans="1:5" ht="15" customHeight="1" x14ac:dyDescent="0.2">
      <c r="A336" s="105"/>
      <c r="B336" s="106"/>
      <c r="C336" s="83">
        <v>2212</v>
      </c>
      <c r="D336" s="107" t="s">
        <v>100</v>
      </c>
      <c r="E336" s="75">
        <v>17430</v>
      </c>
    </row>
    <row r="337" spans="1:5" ht="15" customHeight="1" x14ac:dyDescent="0.2">
      <c r="A337" s="108"/>
      <c r="B337" s="69"/>
      <c r="C337" s="84" t="s">
        <v>43</v>
      </c>
      <c r="D337" s="85"/>
      <c r="E337" s="86">
        <f>SUM(E336:E336)</f>
        <v>17430</v>
      </c>
    </row>
    <row r="338" spans="1:5" ht="15" customHeight="1" x14ac:dyDescent="0.2"/>
    <row r="339" spans="1:5" ht="15" customHeight="1" x14ac:dyDescent="0.2"/>
    <row r="340" spans="1:5" ht="15" customHeight="1" x14ac:dyDescent="0.25">
      <c r="A340" s="36" t="s">
        <v>101</v>
      </c>
    </row>
    <row r="341" spans="1:5" ht="15" customHeight="1" x14ac:dyDescent="0.2">
      <c r="A341" s="237" t="s">
        <v>102</v>
      </c>
      <c r="B341" s="237"/>
      <c r="C341" s="237"/>
      <c r="D341" s="237"/>
      <c r="E341" s="237"/>
    </row>
    <row r="342" spans="1:5" ht="15" customHeight="1" x14ac:dyDescent="0.2">
      <c r="A342" s="237"/>
      <c r="B342" s="237"/>
      <c r="C342" s="237"/>
      <c r="D342" s="237"/>
      <c r="E342" s="237"/>
    </row>
    <row r="343" spans="1:5" ht="15" customHeight="1" x14ac:dyDescent="0.2">
      <c r="A343" s="233" t="s">
        <v>103</v>
      </c>
      <c r="B343" s="233"/>
      <c r="C343" s="233"/>
      <c r="D343" s="233"/>
      <c r="E343" s="233"/>
    </row>
    <row r="344" spans="1:5" ht="15" customHeight="1" x14ac:dyDescent="0.2">
      <c r="A344" s="233"/>
      <c r="B344" s="233"/>
      <c r="C344" s="233"/>
      <c r="D344" s="233"/>
      <c r="E344" s="233"/>
    </row>
    <row r="345" spans="1:5" ht="15" customHeight="1" x14ac:dyDescent="0.2">
      <c r="A345" s="233"/>
      <c r="B345" s="233"/>
      <c r="C345" s="233"/>
      <c r="D345" s="233"/>
      <c r="E345" s="233"/>
    </row>
    <row r="346" spans="1:5" ht="15" customHeight="1" x14ac:dyDescent="0.2">
      <c r="A346" s="233"/>
      <c r="B346" s="233"/>
      <c r="C346" s="233"/>
      <c r="D346" s="233"/>
      <c r="E346" s="233"/>
    </row>
    <row r="347" spans="1:5" ht="15" customHeight="1" x14ac:dyDescent="0.2">
      <c r="A347" s="233"/>
      <c r="B347" s="233"/>
      <c r="C347" s="233"/>
      <c r="D347" s="233"/>
      <c r="E347" s="233"/>
    </row>
    <row r="348" spans="1:5" ht="15" customHeight="1" x14ac:dyDescent="0.2">
      <c r="A348" s="109"/>
      <c r="B348" s="109"/>
      <c r="C348" s="109"/>
      <c r="D348" s="109"/>
      <c r="E348" s="109"/>
    </row>
    <row r="349" spans="1:5" ht="15" customHeight="1" x14ac:dyDescent="0.25">
      <c r="A349" s="38" t="s">
        <v>17</v>
      </c>
      <c r="B349" s="39"/>
      <c r="C349" s="39"/>
      <c r="D349" s="39"/>
      <c r="E349" s="39"/>
    </row>
    <row r="350" spans="1:5" ht="15" customHeight="1" x14ac:dyDescent="0.2">
      <c r="A350" s="40" t="s">
        <v>36</v>
      </c>
      <c r="B350" s="39"/>
      <c r="C350" s="39"/>
      <c r="D350" s="39"/>
      <c r="E350" s="41" t="s">
        <v>37</v>
      </c>
    </row>
    <row r="351" spans="1:5" ht="15" customHeight="1" x14ac:dyDescent="0.25">
      <c r="A351" s="38"/>
      <c r="B351" s="71"/>
      <c r="C351" s="39"/>
      <c r="D351" s="39"/>
      <c r="E351" s="42"/>
    </row>
    <row r="352" spans="1:5" ht="15" customHeight="1" x14ac:dyDescent="0.2">
      <c r="A352" s="57"/>
      <c r="B352" s="57"/>
      <c r="C352" s="43" t="s">
        <v>39</v>
      </c>
      <c r="D352" s="104" t="s">
        <v>46</v>
      </c>
      <c r="E352" s="45" t="s">
        <v>41</v>
      </c>
    </row>
    <row r="353" spans="1:5" ht="15" customHeight="1" x14ac:dyDescent="0.2">
      <c r="A353" s="110"/>
      <c r="B353" s="106"/>
      <c r="C353" s="111">
        <v>6409</v>
      </c>
      <c r="D353" s="63" t="s">
        <v>69</v>
      </c>
      <c r="E353" s="112">
        <v>-189964</v>
      </c>
    </row>
    <row r="354" spans="1:5" ht="15" customHeight="1" x14ac:dyDescent="0.2">
      <c r="A354" s="113"/>
      <c r="B354" s="114"/>
      <c r="C354" s="51" t="s">
        <v>43</v>
      </c>
      <c r="D354" s="52"/>
      <c r="E354" s="53">
        <f>E353</f>
        <v>-189964</v>
      </c>
    </row>
    <row r="355" spans="1:5" ht="15" customHeight="1" x14ac:dyDescent="0.2">
      <c r="A355" s="113"/>
      <c r="B355" s="114"/>
      <c r="C355" s="115"/>
      <c r="D355" s="39"/>
      <c r="E355" s="116"/>
    </row>
    <row r="356" spans="1:5" ht="15" customHeight="1" x14ac:dyDescent="0.25">
      <c r="A356" s="38" t="s">
        <v>17</v>
      </c>
      <c r="B356" s="39"/>
      <c r="C356" s="39"/>
      <c r="D356" s="39"/>
      <c r="E356" s="71"/>
    </row>
    <row r="357" spans="1:5" ht="15" customHeight="1" x14ac:dyDescent="0.2">
      <c r="A357" s="91" t="s">
        <v>104</v>
      </c>
      <c r="B357" s="77"/>
      <c r="C357" s="77"/>
      <c r="D357" s="77"/>
      <c r="E357" s="77" t="s">
        <v>105</v>
      </c>
    </row>
    <row r="358" spans="1:5" ht="15" customHeight="1" x14ac:dyDescent="0.2">
      <c r="A358" s="78"/>
      <c r="B358" s="79"/>
      <c r="C358" s="69"/>
      <c r="D358" s="77"/>
      <c r="E358" s="80"/>
    </row>
    <row r="359" spans="1:5" ht="15" customHeight="1" x14ac:dyDescent="0.2">
      <c r="B359" s="58"/>
      <c r="C359" s="81" t="s">
        <v>39</v>
      </c>
      <c r="D359" s="82" t="s">
        <v>46</v>
      </c>
      <c r="E359" s="126" t="s">
        <v>41</v>
      </c>
    </row>
    <row r="360" spans="1:5" ht="15" customHeight="1" x14ac:dyDescent="0.2">
      <c r="B360" s="60"/>
      <c r="C360" s="83">
        <v>6172</v>
      </c>
      <c r="D360" s="63" t="s">
        <v>47</v>
      </c>
      <c r="E360" s="127">
        <v>189964</v>
      </c>
    </row>
    <row r="361" spans="1:5" ht="15" customHeight="1" x14ac:dyDescent="0.2">
      <c r="B361" s="60"/>
      <c r="C361" s="84" t="s">
        <v>43</v>
      </c>
      <c r="D361" s="128"/>
      <c r="E361" s="86">
        <f>SUM(E360:E360)</f>
        <v>189964</v>
      </c>
    </row>
    <row r="362" spans="1:5" ht="15" customHeight="1" x14ac:dyDescent="0.2"/>
    <row r="363" spans="1:5" ht="15" customHeight="1" x14ac:dyDescent="0.2"/>
    <row r="364" spans="1:5" ht="15" customHeight="1" x14ac:dyDescent="0.2"/>
    <row r="365" spans="1:5" ht="15" customHeight="1" x14ac:dyDescent="0.25">
      <c r="A365" s="36" t="s">
        <v>106</v>
      </c>
    </row>
    <row r="366" spans="1:5" ht="15" customHeight="1" x14ac:dyDescent="0.2">
      <c r="A366" s="237" t="s">
        <v>107</v>
      </c>
      <c r="B366" s="237"/>
      <c r="C366" s="237"/>
      <c r="D366" s="237"/>
      <c r="E366" s="237"/>
    </row>
    <row r="367" spans="1:5" ht="15" customHeight="1" x14ac:dyDescent="0.2">
      <c r="A367" s="237"/>
      <c r="B367" s="237"/>
      <c r="C367" s="237"/>
      <c r="D367" s="237"/>
      <c r="E367" s="237"/>
    </row>
    <row r="368" spans="1:5" ht="15" customHeight="1" x14ac:dyDescent="0.2">
      <c r="A368" s="233" t="s">
        <v>108</v>
      </c>
      <c r="B368" s="233"/>
      <c r="C368" s="233"/>
      <c r="D368" s="233"/>
      <c r="E368" s="233"/>
    </row>
    <row r="369" spans="1:5" ht="15" customHeight="1" x14ac:dyDescent="0.2">
      <c r="A369" s="233"/>
      <c r="B369" s="233"/>
      <c r="C369" s="233"/>
      <c r="D369" s="233"/>
      <c r="E369" s="233"/>
    </row>
    <row r="370" spans="1:5" ht="15" customHeight="1" x14ac:dyDescent="0.2">
      <c r="A370" s="233"/>
      <c r="B370" s="233"/>
      <c r="C370" s="233"/>
      <c r="D370" s="233"/>
      <c r="E370" s="233"/>
    </row>
    <row r="371" spans="1:5" ht="15" customHeight="1" x14ac:dyDescent="0.2">
      <c r="A371" s="233"/>
      <c r="B371" s="233"/>
      <c r="C371" s="233"/>
      <c r="D371" s="233"/>
      <c r="E371" s="233"/>
    </row>
    <row r="372" spans="1:5" ht="15" customHeight="1" x14ac:dyDescent="0.2"/>
    <row r="373" spans="1:5" ht="15" customHeight="1" x14ac:dyDescent="0.25">
      <c r="A373" s="68" t="s">
        <v>17</v>
      </c>
      <c r="B373" s="69"/>
      <c r="C373" s="69"/>
      <c r="D373" s="69"/>
      <c r="E373" s="69"/>
    </row>
    <row r="374" spans="1:5" ht="15" customHeight="1" x14ac:dyDescent="0.2">
      <c r="A374" s="40" t="s">
        <v>109</v>
      </c>
      <c r="B374" s="39"/>
      <c r="C374" s="39"/>
      <c r="D374" s="39"/>
      <c r="E374" s="41" t="s">
        <v>110</v>
      </c>
    </row>
    <row r="375" spans="1:5" ht="15" customHeight="1" x14ac:dyDescent="0.2">
      <c r="A375" s="129"/>
      <c r="B375" s="130"/>
      <c r="C375" s="39"/>
      <c r="D375" s="39"/>
      <c r="E375" s="42"/>
    </row>
    <row r="376" spans="1:5" ht="15" customHeight="1" x14ac:dyDescent="0.2">
      <c r="A376" s="58"/>
      <c r="B376" s="57"/>
      <c r="C376" s="43" t="s">
        <v>39</v>
      </c>
      <c r="D376" s="104" t="s">
        <v>46</v>
      </c>
      <c r="E376" s="45" t="s">
        <v>41</v>
      </c>
    </row>
    <row r="377" spans="1:5" ht="15" customHeight="1" x14ac:dyDescent="0.2">
      <c r="A377" s="110"/>
      <c r="B377" s="124"/>
      <c r="C377" s="83">
        <v>6172</v>
      </c>
      <c r="D377" s="63" t="s">
        <v>47</v>
      </c>
      <c r="E377" s="118">
        <v>-95000</v>
      </c>
    </row>
    <row r="378" spans="1:5" ht="15" customHeight="1" x14ac:dyDescent="0.2">
      <c r="A378" s="110"/>
      <c r="B378" s="124"/>
      <c r="C378" s="83">
        <v>6172</v>
      </c>
      <c r="D378" s="63" t="s">
        <v>47</v>
      </c>
      <c r="E378" s="118">
        <v>5000</v>
      </c>
    </row>
    <row r="379" spans="1:5" ht="15" customHeight="1" x14ac:dyDescent="0.2">
      <c r="A379" s="110"/>
      <c r="B379" s="124"/>
      <c r="C379" s="83">
        <v>6172</v>
      </c>
      <c r="D379" s="63" t="s">
        <v>100</v>
      </c>
      <c r="E379" s="118">
        <v>90000</v>
      </c>
    </row>
    <row r="380" spans="1:5" ht="15" customHeight="1" x14ac:dyDescent="0.2">
      <c r="A380" s="121"/>
      <c r="B380" s="121"/>
      <c r="C380" s="51" t="s">
        <v>43</v>
      </c>
      <c r="D380" s="52"/>
      <c r="E380" s="53">
        <f>SUM(E377:E379)</f>
        <v>0</v>
      </c>
    </row>
    <row r="381" spans="1:5" ht="15" customHeight="1" x14ac:dyDescent="0.2"/>
    <row r="382" spans="1:5" ht="15" customHeight="1" x14ac:dyDescent="0.2"/>
    <row r="383" spans="1:5" ht="15" customHeight="1" x14ac:dyDescent="0.25">
      <c r="A383" s="36" t="s">
        <v>111</v>
      </c>
    </row>
    <row r="384" spans="1:5" ht="15" customHeight="1" x14ac:dyDescent="0.2">
      <c r="A384" s="237" t="s">
        <v>112</v>
      </c>
      <c r="B384" s="237"/>
      <c r="C384" s="237"/>
      <c r="D384" s="237"/>
      <c r="E384" s="237"/>
    </row>
    <row r="385" spans="1:5" ht="15" customHeight="1" x14ac:dyDescent="0.2">
      <c r="A385" s="237"/>
      <c r="B385" s="237"/>
      <c r="C385" s="237"/>
      <c r="D385" s="237"/>
      <c r="E385" s="237"/>
    </row>
    <row r="386" spans="1:5" ht="15" customHeight="1" x14ac:dyDescent="0.2">
      <c r="A386" s="235" t="s">
        <v>113</v>
      </c>
      <c r="B386" s="235"/>
      <c r="C386" s="235"/>
      <c r="D386" s="235"/>
      <c r="E386" s="235"/>
    </row>
    <row r="387" spans="1:5" ht="15" customHeight="1" x14ac:dyDescent="0.2">
      <c r="A387" s="235"/>
      <c r="B387" s="235"/>
      <c r="C387" s="235"/>
      <c r="D387" s="235"/>
      <c r="E387" s="235"/>
    </row>
    <row r="388" spans="1:5" ht="15" customHeight="1" x14ac:dyDescent="0.2">
      <c r="A388" s="235"/>
      <c r="B388" s="235"/>
      <c r="C388" s="235"/>
      <c r="D388" s="235"/>
      <c r="E388" s="235"/>
    </row>
    <row r="389" spans="1:5" ht="15" customHeight="1" x14ac:dyDescent="0.2">
      <c r="A389" s="235"/>
      <c r="B389" s="235"/>
      <c r="C389" s="235"/>
      <c r="D389" s="235"/>
      <c r="E389" s="235"/>
    </row>
    <row r="390" spans="1:5" ht="15" customHeight="1" x14ac:dyDescent="0.2">
      <c r="A390" s="235"/>
      <c r="B390" s="235"/>
      <c r="C390" s="235"/>
      <c r="D390" s="235"/>
      <c r="E390" s="235"/>
    </row>
    <row r="391" spans="1:5" ht="15" customHeight="1" x14ac:dyDescent="0.2">
      <c r="A391" s="235"/>
      <c r="B391" s="235"/>
      <c r="C391" s="235"/>
      <c r="D391" s="235"/>
      <c r="E391" s="235"/>
    </row>
    <row r="392" spans="1:5" ht="15" customHeight="1" x14ac:dyDescent="0.2">
      <c r="A392" s="235"/>
      <c r="B392" s="235"/>
      <c r="C392" s="235"/>
      <c r="D392" s="235"/>
      <c r="E392" s="235"/>
    </row>
    <row r="393" spans="1:5" ht="15" customHeight="1" x14ac:dyDescent="0.2">
      <c r="A393" s="67"/>
      <c r="B393" s="67"/>
      <c r="C393" s="67"/>
      <c r="D393" s="67"/>
      <c r="E393" s="67"/>
    </row>
    <row r="394" spans="1:5" ht="15" customHeight="1" x14ac:dyDescent="0.25">
      <c r="A394" s="38" t="s">
        <v>17</v>
      </c>
      <c r="B394" s="39"/>
      <c r="C394" s="39"/>
      <c r="D394" s="39"/>
      <c r="E394" s="39"/>
    </row>
    <row r="395" spans="1:5" ht="15" customHeight="1" x14ac:dyDescent="0.2">
      <c r="A395" s="40" t="s">
        <v>51</v>
      </c>
      <c r="B395" s="39"/>
      <c r="C395" s="39"/>
      <c r="D395" s="39"/>
      <c r="E395" s="41" t="s">
        <v>52</v>
      </c>
    </row>
    <row r="396" spans="1:5" ht="15" customHeight="1" x14ac:dyDescent="0.2">
      <c r="A396" s="129"/>
      <c r="B396" s="130"/>
      <c r="C396" s="39"/>
      <c r="D396" s="39"/>
      <c r="E396" s="42"/>
    </row>
    <row r="397" spans="1:5" ht="15" customHeight="1" x14ac:dyDescent="0.2">
      <c r="A397" s="57"/>
      <c r="B397" s="57"/>
      <c r="C397" s="43" t="s">
        <v>39</v>
      </c>
      <c r="D397" s="82" t="s">
        <v>46</v>
      </c>
      <c r="E397" s="81" t="s">
        <v>41</v>
      </c>
    </row>
    <row r="398" spans="1:5" ht="15" customHeight="1" x14ac:dyDescent="0.2">
      <c r="A398" s="110"/>
      <c r="B398" s="114"/>
      <c r="C398" s="117">
        <v>2310</v>
      </c>
      <c r="D398" s="123" t="s">
        <v>94</v>
      </c>
      <c r="E398" s="131">
        <v>-1879731</v>
      </c>
    </row>
    <row r="399" spans="1:5" ht="15" customHeight="1" x14ac:dyDescent="0.2">
      <c r="A399" s="110"/>
      <c r="B399" s="114"/>
      <c r="C399" s="117">
        <v>2310</v>
      </c>
      <c r="D399" s="123" t="s">
        <v>94</v>
      </c>
      <c r="E399" s="112">
        <v>350000</v>
      </c>
    </row>
    <row r="400" spans="1:5" ht="15" customHeight="1" x14ac:dyDescent="0.2">
      <c r="A400" s="110"/>
      <c r="B400" s="114"/>
      <c r="C400" s="117">
        <v>2331</v>
      </c>
      <c r="D400" s="123" t="s">
        <v>94</v>
      </c>
      <c r="E400" s="112">
        <v>450000</v>
      </c>
    </row>
    <row r="401" spans="1:5" ht="15" customHeight="1" x14ac:dyDescent="0.2">
      <c r="A401" s="110"/>
      <c r="B401" s="114"/>
      <c r="C401" s="117">
        <v>2310</v>
      </c>
      <c r="D401" s="63" t="s">
        <v>93</v>
      </c>
      <c r="E401" s="112">
        <v>500000</v>
      </c>
    </row>
    <row r="402" spans="1:5" ht="15" customHeight="1" x14ac:dyDescent="0.2">
      <c r="A402" s="110"/>
      <c r="B402" s="114"/>
      <c r="C402" s="117">
        <v>2321</v>
      </c>
      <c r="D402" s="63" t="s">
        <v>93</v>
      </c>
      <c r="E402" s="112">
        <v>500000</v>
      </c>
    </row>
    <row r="403" spans="1:5" ht="15" customHeight="1" x14ac:dyDescent="0.2">
      <c r="A403" s="110"/>
      <c r="B403" s="114"/>
      <c r="C403" s="117">
        <v>3732</v>
      </c>
      <c r="D403" s="63" t="s">
        <v>93</v>
      </c>
      <c r="E403" s="112">
        <v>79731</v>
      </c>
    </row>
    <row r="404" spans="1:5" ht="15" customHeight="1" x14ac:dyDescent="0.2">
      <c r="A404" s="121"/>
      <c r="B404" s="121"/>
      <c r="C404" s="51" t="s">
        <v>43</v>
      </c>
      <c r="D404" s="52"/>
      <c r="E404" s="53">
        <f>SUM(E398:E403)</f>
        <v>0</v>
      </c>
    </row>
    <row r="405" spans="1:5" ht="15" customHeight="1" x14ac:dyDescent="0.2"/>
    <row r="406" spans="1:5" ht="15" customHeight="1" x14ac:dyDescent="0.2"/>
    <row r="407" spans="1:5" ht="15" customHeight="1" x14ac:dyDescent="0.25">
      <c r="A407" s="36" t="s">
        <v>114</v>
      </c>
    </row>
    <row r="408" spans="1:5" ht="15" customHeight="1" x14ac:dyDescent="0.2">
      <c r="A408" s="237" t="s">
        <v>115</v>
      </c>
      <c r="B408" s="237"/>
      <c r="C408" s="237"/>
      <c r="D408" s="237"/>
      <c r="E408" s="237"/>
    </row>
    <row r="409" spans="1:5" ht="15" customHeight="1" x14ac:dyDescent="0.2">
      <c r="A409" s="237"/>
      <c r="B409" s="237"/>
      <c r="C409" s="237"/>
      <c r="D409" s="237"/>
      <c r="E409" s="237"/>
    </row>
    <row r="410" spans="1:5" ht="15" customHeight="1" x14ac:dyDescent="0.2">
      <c r="A410" s="235" t="s">
        <v>116</v>
      </c>
      <c r="B410" s="235"/>
      <c r="C410" s="235"/>
      <c r="D410" s="235"/>
      <c r="E410" s="235"/>
    </row>
    <row r="411" spans="1:5" ht="15" customHeight="1" x14ac:dyDescent="0.2">
      <c r="A411" s="235"/>
      <c r="B411" s="235"/>
      <c r="C411" s="235"/>
      <c r="D411" s="235"/>
      <c r="E411" s="235"/>
    </row>
    <row r="412" spans="1:5" ht="15" customHeight="1" x14ac:dyDescent="0.2">
      <c r="A412" s="235"/>
      <c r="B412" s="235"/>
      <c r="C412" s="235"/>
      <c r="D412" s="235"/>
      <c r="E412" s="235"/>
    </row>
    <row r="413" spans="1:5" ht="15" customHeight="1" x14ac:dyDescent="0.2">
      <c r="A413" s="235"/>
      <c r="B413" s="235"/>
      <c r="C413" s="235"/>
      <c r="D413" s="235"/>
      <c r="E413" s="235"/>
    </row>
    <row r="414" spans="1:5" ht="15" customHeight="1" x14ac:dyDescent="0.2">
      <c r="A414" s="235"/>
      <c r="B414" s="235"/>
      <c r="C414" s="235"/>
      <c r="D414" s="235"/>
      <c r="E414" s="235"/>
    </row>
    <row r="415" spans="1:5" ht="15" customHeight="1" x14ac:dyDescent="0.2">
      <c r="A415" s="235"/>
      <c r="B415" s="235"/>
      <c r="C415" s="235"/>
      <c r="D415" s="235"/>
      <c r="E415" s="235"/>
    </row>
    <row r="416" spans="1:5" ht="15" customHeight="1" x14ac:dyDescent="0.2">
      <c r="A416" s="235"/>
      <c r="B416" s="235"/>
      <c r="C416" s="235"/>
      <c r="D416" s="235"/>
      <c r="E416" s="235"/>
    </row>
    <row r="417" spans="1:5" ht="15" customHeight="1" x14ac:dyDescent="0.2"/>
    <row r="418" spans="1:5" ht="15" customHeight="1" x14ac:dyDescent="0.25">
      <c r="A418" s="38" t="s">
        <v>17</v>
      </c>
    </row>
    <row r="419" spans="1:5" ht="15" customHeight="1" x14ac:dyDescent="0.2">
      <c r="A419" s="40" t="s">
        <v>86</v>
      </c>
      <c r="B419" s="39"/>
      <c r="C419" s="39"/>
      <c r="D419" s="39"/>
      <c r="E419" s="41" t="s">
        <v>87</v>
      </c>
    </row>
    <row r="420" spans="1:5" ht="15" customHeight="1" x14ac:dyDescent="0.2"/>
    <row r="421" spans="1:5" ht="15" customHeight="1" x14ac:dyDescent="0.2">
      <c r="B421" s="43" t="s">
        <v>38</v>
      </c>
      <c r="C421" s="43" t="s">
        <v>39</v>
      </c>
      <c r="D421" s="44" t="s">
        <v>40</v>
      </c>
      <c r="E421" s="45" t="s">
        <v>41</v>
      </c>
    </row>
    <row r="422" spans="1:5" ht="15" customHeight="1" x14ac:dyDescent="0.2">
      <c r="B422" s="132">
        <v>13</v>
      </c>
      <c r="C422" s="117"/>
      <c r="D422" s="89" t="s">
        <v>117</v>
      </c>
      <c r="E422" s="49">
        <v>-205446</v>
      </c>
    </row>
    <row r="423" spans="1:5" ht="15" customHeight="1" x14ac:dyDescent="0.2">
      <c r="B423" s="132">
        <v>13</v>
      </c>
      <c r="C423" s="117"/>
      <c r="D423" s="63" t="s">
        <v>118</v>
      </c>
      <c r="E423" s="49">
        <v>205446</v>
      </c>
    </row>
    <row r="424" spans="1:5" ht="15" customHeight="1" x14ac:dyDescent="0.2">
      <c r="B424" s="132"/>
      <c r="C424" s="51" t="s">
        <v>43</v>
      </c>
      <c r="D424" s="52"/>
      <c r="E424" s="53">
        <f>SUM(E422:E423)</f>
        <v>0</v>
      </c>
    </row>
    <row r="425" spans="1:5" ht="15" customHeight="1" x14ac:dyDescent="0.2"/>
    <row r="426" spans="1:5" ht="15" customHeight="1" x14ac:dyDescent="0.2"/>
    <row r="427" spans="1:5" ht="15" customHeight="1" x14ac:dyDescent="0.25">
      <c r="A427" s="36" t="s">
        <v>119</v>
      </c>
    </row>
    <row r="428" spans="1:5" ht="15" customHeight="1" x14ac:dyDescent="0.2">
      <c r="A428" s="234" t="s">
        <v>33</v>
      </c>
      <c r="B428" s="234"/>
      <c r="C428" s="234"/>
      <c r="D428" s="234"/>
      <c r="E428" s="234"/>
    </row>
    <row r="429" spans="1:5" ht="15" customHeight="1" x14ac:dyDescent="0.2">
      <c r="A429" s="233" t="s">
        <v>120</v>
      </c>
      <c r="B429" s="233"/>
      <c r="C429" s="233"/>
      <c r="D429" s="233"/>
      <c r="E429" s="233"/>
    </row>
    <row r="430" spans="1:5" ht="15" customHeight="1" x14ac:dyDescent="0.2">
      <c r="A430" s="233"/>
      <c r="B430" s="233"/>
      <c r="C430" s="233"/>
      <c r="D430" s="233"/>
      <c r="E430" s="233"/>
    </row>
    <row r="431" spans="1:5" ht="15" customHeight="1" x14ac:dyDescent="0.2">
      <c r="A431" s="233"/>
      <c r="B431" s="233"/>
      <c r="C431" s="233"/>
      <c r="D431" s="233"/>
      <c r="E431" s="233"/>
    </row>
    <row r="432" spans="1:5" ht="15" customHeight="1" x14ac:dyDescent="0.2">
      <c r="A432" s="233"/>
      <c r="B432" s="233"/>
      <c r="C432" s="233"/>
      <c r="D432" s="233"/>
      <c r="E432" s="233"/>
    </row>
    <row r="433" spans="1:5" ht="15" customHeight="1" x14ac:dyDescent="0.2">
      <c r="A433" s="233"/>
      <c r="B433" s="233"/>
      <c r="C433" s="233"/>
      <c r="D433" s="233"/>
      <c r="E433" s="233"/>
    </row>
    <row r="434" spans="1:5" ht="15" customHeight="1" x14ac:dyDescent="0.2">
      <c r="A434" s="233"/>
      <c r="B434" s="233"/>
      <c r="C434" s="233"/>
      <c r="D434" s="233"/>
      <c r="E434" s="233"/>
    </row>
    <row r="435" spans="1:5" ht="15" customHeight="1" x14ac:dyDescent="0.2">
      <c r="A435" s="233"/>
      <c r="B435" s="233"/>
      <c r="C435" s="233"/>
      <c r="D435" s="233"/>
      <c r="E435" s="233"/>
    </row>
    <row r="436" spans="1:5" ht="15" customHeight="1" x14ac:dyDescent="0.2">
      <c r="A436" s="233"/>
      <c r="B436" s="233"/>
      <c r="C436" s="233"/>
      <c r="D436" s="233"/>
      <c r="E436" s="233"/>
    </row>
    <row r="437" spans="1:5" ht="15" customHeight="1" x14ac:dyDescent="0.2">
      <c r="A437" s="37"/>
      <c r="B437" s="37"/>
      <c r="C437" s="37"/>
      <c r="D437" s="37"/>
      <c r="E437" s="37"/>
    </row>
    <row r="438" spans="1:5" ht="15" customHeight="1" x14ac:dyDescent="0.25">
      <c r="A438" s="38" t="s">
        <v>1</v>
      </c>
      <c r="B438" s="39"/>
      <c r="C438" s="39"/>
      <c r="D438" s="39"/>
      <c r="E438" s="39"/>
    </row>
    <row r="439" spans="1:5" ht="15" customHeight="1" x14ac:dyDescent="0.2">
      <c r="A439" s="40" t="s">
        <v>22</v>
      </c>
      <c r="B439" s="39"/>
      <c r="C439" s="39"/>
      <c r="D439" s="39"/>
      <c r="E439" s="41" t="s">
        <v>121</v>
      </c>
    </row>
    <row r="440" spans="1:5" ht="15" customHeight="1" x14ac:dyDescent="0.25">
      <c r="A440" s="38"/>
      <c r="B440" s="55"/>
      <c r="C440" s="71"/>
      <c r="D440" s="71"/>
      <c r="E440" s="42"/>
    </row>
    <row r="441" spans="1:5" ht="15" customHeight="1" x14ac:dyDescent="0.2">
      <c r="A441" s="133"/>
      <c r="B441" s="57"/>
      <c r="C441" s="43" t="s">
        <v>39</v>
      </c>
      <c r="D441" s="44" t="s">
        <v>40</v>
      </c>
      <c r="E441" s="81" t="s">
        <v>41</v>
      </c>
    </row>
    <row r="442" spans="1:5" ht="15" customHeight="1" x14ac:dyDescent="0.2">
      <c r="A442" s="110"/>
      <c r="B442" s="106"/>
      <c r="C442" s="117"/>
      <c r="D442" s="134" t="s">
        <v>122</v>
      </c>
      <c r="E442" s="135">
        <v>1359711.92</v>
      </c>
    </row>
    <row r="443" spans="1:5" ht="15" customHeight="1" x14ac:dyDescent="0.2">
      <c r="A443" s="110"/>
      <c r="B443" s="114"/>
      <c r="C443" s="51" t="s">
        <v>43</v>
      </c>
      <c r="D443" s="52"/>
      <c r="E443" s="53">
        <f>SUM(E442:E442)</f>
        <v>1359711.92</v>
      </c>
    </row>
    <row r="444" spans="1:5" ht="15" customHeight="1" x14ac:dyDescent="0.2">
      <c r="A444" s="110"/>
    </row>
    <row r="445" spans="1:5" ht="15" customHeight="1" x14ac:dyDescent="0.25">
      <c r="A445" s="38" t="s">
        <v>17</v>
      </c>
      <c r="B445" s="39"/>
      <c r="C445" s="39"/>
      <c r="D445" s="39"/>
      <c r="E445" s="39"/>
    </row>
    <row r="446" spans="1:5" ht="15" customHeight="1" x14ac:dyDescent="0.2">
      <c r="A446" s="40" t="s">
        <v>22</v>
      </c>
      <c r="B446" s="39"/>
      <c r="C446" s="39"/>
      <c r="D446" s="39"/>
      <c r="E446" s="41" t="s">
        <v>121</v>
      </c>
    </row>
    <row r="447" spans="1:5" ht="15" customHeight="1" x14ac:dyDescent="0.25">
      <c r="A447" s="38"/>
      <c r="B447" s="71"/>
      <c r="C447" s="39"/>
      <c r="D447" s="39"/>
      <c r="E447" s="42"/>
    </row>
    <row r="448" spans="1:5" ht="15" customHeight="1" x14ac:dyDescent="0.2">
      <c r="A448" s="125"/>
      <c r="B448" s="57"/>
      <c r="C448" s="43" t="s">
        <v>39</v>
      </c>
      <c r="D448" s="104" t="s">
        <v>46</v>
      </c>
      <c r="E448" s="81" t="s">
        <v>41</v>
      </c>
    </row>
    <row r="449" spans="1:5" ht="15" customHeight="1" x14ac:dyDescent="0.2">
      <c r="A449" s="125"/>
      <c r="B449" s="106"/>
      <c r="C449" s="83">
        <v>6172</v>
      </c>
      <c r="D449" s="63" t="s">
        <v>47</v>
      </c>
      <c r="E449" s="136">
        <f>60000+220000+140000+30000+100000+607011.92</f>
        <v>1157011.92</v>
      </c>
    </row>
    <row r="450" spans="1:5" ht="15" customHeight="1" x14ac:dyDescent="0.2">
      <c r="A450" s="125"/>
      <c r="B450" s="106"/>
      <c r="C450" s="83">
        <v>6113</v>
      </c>
      <c r="D450" s="63" t="s">
        <v>47</v>
      </c>
      <c r="E450" s="136">
        <v>2700</v>
      </c>
    </row>
    <row r="451" spans="1:5" ht="15" customHeight="1" x14ac:dyDescent="0.2">
      <c r="A451" s="125"/>
      <c r="B451" s="106"/>
      <c r="C451" s="83">
        <v>6172</v>
      </c>
      <c r="D451" s="63" t="s">
        <v>74</v>
      </c>
      <c r="E451" s="136">
        <v>200000</v>
      </c>
    </row>
    <row r="452" spans="1:5" ht="15" customHeight="1" x14ac:dyDescent="0.2">
      <c r="A452" s="39"/>
      <c r="B452" s="114"/>
      <c r="C452" s="51" t="s">
        <v>43</v>
      </c>
      <c r="D452" s="52"/>
      <c r="E452" s="53">
        <f>SUM(E449:E451)</f>
        <v>1359711.92</v>
      </c>
    </row>
    <row r="453" spans="1:5" ht="15" customHeight="1" x14ac:dyDescent="0.2"/>
    <row r="454" spans="1:5" ht="15" customHeight="1" x14ac:dyDescent="0.2"/>
    <row r="455" spans="1:5" ht="15" customHeight="1" x14ac:dyDescent="0.25">
      <c r="A455" s="36" t="s">
        <v>123</v>
      </c>
    </row>
    <row r="456" spans="1:5" ht="15" customHeight="1" x14ac:dyDescent="0.2">
      <c r="A456" s="234" t="s">
        <v>33</v>
      </c>
      <c r="B456" s="234"/>
      <c r="C456" s="234"/>
      <c r="D456" s="234"/>
      <c r="E456" s="234"/>
    </row>
    <row r="457" spans="1:5" ht="15" customHeight="1" x14ac:dyDescent="0.2">
      <c r="A457" s="235" t="s">
        <v>124</v>
      </c>
      <c r="B457" s="235"/>
      <c r="C457" s="235"/>
      <c r="D457" s="235"/>
      <c r="E457" s="235"/>
    </row>
    <row r="458" spans="1:5" ht="15" customHeight="1" x14ac:dyDescent="0.2">
      <c r="A458" s="235"/>
      <c r="B458" s="235"/>
      <c r="C458" s="235"/>
      <c r="D458" s="235"/>
      <c r="E458" s="235"/>
    </row>
    <row r="459" spans="1:5" ht="15" customHeight="1" x14ac:dyDescent="0.2">
      <c r="A459" s="235"/>
      <c r="B459" s="235"/>
      <c r="C459" s="235"/>
      <c r="D459" s="235"/>
      <c r="E459" s="235"/>
    </row>
    <row r="460" spans="1:5" ht="15" customHeight="1" x14ac:dyDescent="0.2">
      <c r="A460" s="235"/>
      <c r="B460" s="235"/>
      <c r="C460" s="235"/>
      <c r="D460" s="235"/>
      <c r="E460" s="235"/>
    </row>
    <row r="461" spans="1:5" ht="15" customHeight="1" x14ac:dyDescent="0.2">
      <c r="A461" s="235"/>
      <c r="B461" s="235"/>
      <c r="C461" s="235"/>
      <c r="D461" s="235"/>
      <c r="E461" s="235"/>
    </row>
    <row r="462" spans="1:5" ht="15" customHeight="1" x14ac:dyDescent="0.2">
      <c r="A462" s="235"/>
      <c r="B462" s="235"/>
      <c r="C462" s="235"/>
      <c r="D462" s="235"/>
      <c r="E462" s="235"/>
    </row>
    <row r="463" spans="1:5" ht="15" customHeight="1" x14ac:dyDescent="0.2">
      <c r="A463" s="235"/>
      <c r="B463" s="235"/>
      <c r="C463" s="235"/>
      <c r="D463" s="235"/>
      <c r="E463" s="235"/>
    </row>
    <row r="464" spans="1:5" ht="15" customHeight="1" x14ac:dyDescent="0.2">
      <c r="A464" s="235"/>
      <c r="B464" s="235"/>
      <c r="C464" s="235"/>
      <c r="D464" s="235"/>
      <c r="E464" s="235"/>
    </row>
    <row r="465" spans="1:5" ht="15" customHeight="1" x14ac:dyDescent="0.2">
      <c r="A465" s="235"/>
      <c r="B465" s="235"/>
      <c r="C465" s="235"/>
      <c r="D465" s="235"/>
      <c r="E465" s="235"/>
    </row>
    <row r="466" spans="1:5" ht="15" customHeight="1" x14ac:dyDescent="0.2">
      <c r="A466" s="37"/>
      <c r="B466" s="37"/>
      <c r="C466" s="37"/>
      <c r="D466" s="37"/>
      <c r="E466" s="37"/>
    </row>
    <row r="467" spans="1:5" ht="15" customHeight="1" x14ac:dyDescent="0.2">
      <c r="A467" s="37"/>
      <c r="B467" s="37"/>
      <c r="C467" s="37"/>
      <c r="D467" s="37"/>
      <c r="E467" s="37"/>
    </row>
    <row r="468" spans="1:5" ht="15" customHeight="1" x14ac:dyDescent="0.2">
      <c r="A468" s="37"/>
      <c r="B468" s="37"/>
      <c r="C468" s="37"/>
      <c r="D468" s="37"/>
      <c r="E468" s="37"/>
    </row>
    <row r="469" spans="1:5" ht="15" customHeight="1" x14ac:dyDescent="0.2">
      <c r="A469" s="37"/>
      <c r="B469" s="37"/>
      <c r="C469" s="37"/>
      <c r="D469" s="37"/>
      <c r="E469" s="37"/>
    </row>
    <row r="470" spans="1:5" ht="15" customHeight="1" x14ac:dyDescent="0.25">
      <c r="A470" s="38" t="s">
        <v>1</v>
      </c>
      <c r="B470" s="39"/>
      <c r="C470" s="39"/>
      <c r="D470" s="39"/>
      <c r="E470" s="39"/>
    </row>
    <row r="471" spans="1:5" ht="15" customHeight="1" x14ac:dyDescent="0.2">
      <c r="A471" s="40" t="s">
        <v>125</v>
      </c>
      <c r="B471" s="39"/>
      <c r="C471" s="39"/>
      <c r="D471" s="39"/>
      <c r="E471" s="41" t="s">
        <v>126</v>
      </c>
    </row>
    <row r="472" spans="1:5" ht="15" customHeight="1" x14ac:dyDescent="0.25">
      <c r="A472" s="38"/>
      <c r="B472" s="55"/>
      <c r="C472" s="71"/>
      <c r="D472" s="71"/>
      <c r="E472" s="42"/>
    </row>
    <row r="473" spans="1:5" ht="15" customHeight="1" x14ac:dyDescent="0.2">
      <c r="A473" s="133"/>
      <c r="B473" s="57"/>
      <c r="C473" s="43" t="s">
        <v>39</v>
      </c>
      <c r="D473" s="44" t="s">
        <v>40</v>
      </c>
      <c r="E473" s="81" t="s">
        <v>41</v>
      </c>
    </row>
    <row r="474" spans="1:5" ht="15" customHeight="1" x14ac:dyDescent="0.2">
      <c r="A474" s="110"/>
      <c r="B474" s="106"/>
      <c r="C474" s="117"/>
      <c r="D474" s="134" t="s">
        <v>122</v>
      </c>
      <c r="E474" s="135">
        <v>6591113.5599999996</v>
      </c>
    </row>
    <row r="475" spans="1:5" ht="15" customHeight="1" x14ac:dyDescent="0.2">
      <c r="A475" s="110"/>
      <c r="B475" s="114"/>
      <c r="C475" s="51" t="s">
        <v>43</v>
      </c>
      <c r="D475" s="52"/>
      <c r="E475" s="53">
        <f>SUM(E474:E474)</f>
        <v>6591113.5599999996</v>
      </c>
    </row>
    <row r="476" spans="1:5" ht="15" customHeight="1" x14ac:dyDescent="0.2">
      <c r="A476" s="110"/>
    </row>
    <row r="477" spans="1:5" ht="15" customHeight="1" x14ac:dyDescent="0.25">
      <c r="A477" s="38" t="s">
        <v>17</v>
      </c>
      <c r="B477" s="39"/>
      <c r="C477" s="39"/>
      <c r="D477" s="39"/>
      <c r="E477" s="39"/>
    </row>
    <row r="478" spans="1:5" ht="15" customHeight="1" x14ac:dyDescent="0.2">
      <c r="A478" s="40" t="s">
        <v>125</v>
      </c>
      <c r="B478" s="39"/>
      <c r="C478" s="39"/>
      <c r="D478" s="39"/>
      <c r="E478" s="41" t="s">
        <v>126</v>
      </c>
    </row>
    <row r="479" spans="1:5" ht="15" customHeight="1" x14ac:dyDescent="0.25">
      <c r="A479" s="38"/>
      <c r="B479" s="71"/>
      <c r="C479" s="39"/>
      <c r="D479" s="39"/>
      <c r="E479" s="42"/>
    </row>
    <row r="480" spans="1:5" ht="15" customHeight="1" x14ac:dyDescent="0.2">
      <c r="A480" s="57"/>
      <c r="B480" s="57"/>
      <c r="C480" s="43" t="s">
        <v>39</v>
      </c>
      <c r="D480" s="82" t="s">
        <v>46</v>
      </c>
      <c r="E480" s="81" t="s">
        <v>41</v>
      </c>
    </row>
    <row r="481" spans="1:5" ht="15" customHeight="1" x14ac:dyDescent="0.2">
      <c r="A481" s="124"/>
      <c r="B481" s="114"/>
      <c r="C481" s="83">
        <v>2399</v>
      </c>
      <c r="D481" s="63" t="s">
        <v>93</v>
      </c>
      <c r="E481" s="135">
        <v>6591113.5599999996</v>
      </c>
    </row>
    <row r="482" spans="1:5" ht="15" customHeight="1" x14ac:dyDescent="0.2">
      <c r="A482" s="39"/>
      <c r="B482" s="114"/>
      <c r="C482" s="51" t="s">
        <v>43</v>
      </c>
      <c r="D482" s="52"/>
      <c r="E482" s="53">
        <f>SUM(E481:E481)</f>
        <v>6591113.5599999996</v>
      </c>
    </row>
    <row r="483" spans="1:5" ht="15" customHeight="1" x14ac:dyDescent="0.2"/>
    <row r="484" spans="1:5" ht="15" customHeight="1" x14ac:dyDescent="0.2"/>
    <row r="485" spans="1:5" ht="15" customHeight="1" x14ac:dyDescent="0.25">
      <c r="A485" s="36" t="s">
        <v>127</v>
      </c>
    </row>
    <row r="486" spans="1:5" ht="15" customHeight="1" x14ac:dyDescent="0.2">
      <c r="A486" s="234" t="s">
        <v>128</v>
      </c>
      <c r="B486" s="234"/>
      <c r="C486" s="234"/>
      <c r="D486" s="234"/>
      <c r="E486" s="234"/>
    </row>
    <row r="487" spans="1:5" ht="15" customHeight="1" x14ac:dyDescent="0.2">
      <c r="A487" s="234"/>
      <c r="B487" s="234"/>
      <c r="C487" s="234"/>
      <c r="D487" s="234"/>
      <c r="E487" s="234"/>
    </row>
    <row r="488" spans="1:5" ht="15" customHeight="1" x14ac:dyDescent="0.2">
      <c r="A488" s="234"/>
      <c r="B488" s="234"/>
      <c r="C488" s="234"/>
      <c r="D488" s="234"/>
      <c r="E488" s="234"/>
    </row>
    <row r="489" spans="1:5" ht="15" customHeight="1" x14ac:dyDescent="0.2">
      <c r="A489" s="233" t="s">
        <v>129</v>
      </c>
      <c r="B489" s="233"/>
      <c r="C489" s="233"/>
      <c r="D489" s="233"/>
      <c r="E489" s="233"/>
    </row>
    <row r="490" spans="1:5" ht="15" customHeight="1" x14ac:dyDescent="0.2">
      <c r="A490" s="233"/>
      <c r="B490" s="233"/>
      <c r="C490" s="233"/>
      <c r="D490" s="233"/>
      <c r="E490" s="233"/>
    </row>
    <row r="491" spans="1:5" ht="15" customHeight="1" x14ac:dyDescent="0.2">
      <c r="A491" s="233"/>
      <c r="B491" s="233"/>
      <c r="C491" s="233"/>
      <c r="D491" s="233"/>
      <c r="E491" s="233"/>
    </row>
    <row r="492" spans="1:5" ht="15" customHeight="1" x14ac:dyDescent="0.2">
      <c r="A492" s="233"/>
      <c r="B492" s="233"/>
      <c r="C492" s="233"/>
      <c r="D492" s="233"/>
      <c r="E492" s="233"/>
    </row>
    <row r="493" spans="1:5" ht="15" customHeight="1" x14ac:dyDescent="0.2">
      <c r="A493" s="233"/>
      <c r="B493" s="233"/>
      <c r="C493" s="233"/>
      <c r="D493" s="233"/>
      <c r="E493" s="233"/>
    </row>
    <row r="494" spans="1:5" ht="15" customHeight="1" x14ac:dyDescent="0.2">
      <c r="A494" s="233"/>
      <c r="B494" s="233"/>
      <c r="C494" s="233"/>
      <c r="D494" s="233"/>
      <c r="E494" s="233"/>
    </row>
    <row r="495" spans="1:5" ht="15" customHeight="1" x14ac:dyDescent="0.2">
      <c r="A495" s="233"/>
      <c r="B495" s="233"/>
      <c r="C495" s="233"/>
      <c r="D495" s="233"/>
      <c r="E495" s="233"/>
    </row>
    <row r="496" spans="1:5" ht="15" customHeight="1" x14ac:dyDescent="0.2">
      <c r="A496" s="90"/>
      <c r="B496" s="90"/>
      <c r="C496" s="90"/>
      <c r="D496" s="90"/>
      <c r="E496" s="90"/>
    </row>
    <row r="497" spans="1:5" ht="15" customHeight="1" x14ac:dyDescent="0.25">
      <c r="A497" s="68" t="s">
        <v>17</v>
      </c>
      <c r="B497" s="78"/>
      <c r="C497" s="78"/>
      <c r="D497" s="78"/>
      <c r="E497" s="78"/>
    </row>
    <row r="498" spans="1:5" ht="15" customHeight="1" x14ac:dyDescent="0.2">
      <c r="A498" s="91" t="s">
        <v>44</v>
      </c>
      <c r="B498" s="78"/>
      <c r="C498" s="78"/>
      <c r="D498" s="78"/>
      <c r="E498" s="78" t="s">
        <v>45</v>
      </c>
    </row>
    <row r="499" spans="1:5" ht="15" customHeight="1" x14ac:dyDescent="0.2">
      <c r="A499" s="78"/>
      <c r="B499" s="78"/>
      <c r="C499" s="78"/>
      <c r="D499" s="78"/>
      <c r="E499" s="78"/>
    </row>
    <row r="500" spans="1:5" ht="15" customHeight="1" x14ac:dyDescent="0.2">
      <c r="A500" s="78"/>
      <c r="B500" s="81" t="s">
        <v>38</v>
      </c>
      <c r="C500" s="81" t="s">
        <v>39</v>
      </c>
      <c r="D500" s="93" t="s">
        <v>40</v>
      </c>
      <c r="E500" s="126" t="s">
        <v>41</v>
      </c>
    </row>
    <row r="501" spans="1:5" ht="15" customHeight="1" x14ac:dyDescent="0.2">
      <c r="A501" s="78"/>
      <c r="B501" s="137">
        <v>14</v>
      </c>
      <c r="C501" s="83"/>
      <c r="D501" s="123" t="s">
        <v>118</v>
      </c>
      <c r="E501" s="127">
        <v>-400000</v>
      </c>
    </row>
    <row r="502" spans="1:5" ht="15" customHeight="1" x14ac:dyDescent="0.2">
      <c r="A502" s="78"/>
      <c r="B502" s="137"/>
      <c r="C502" s="84" t="s">
        <v>43</v>
      </c>
      <c r="D502" s="85"/>
      <c r="E502" s="86">
        <f>SUM(E501:E501)</f>
        <v>-400000</v>
      </c>
    </row>
    <row r="503" spans="1:5" ht="15" customHeight="1" x14ac:dyDescent="0.2">
      <c r="A503" s="90"/>
      <c r="B503" s="90"/>
      <c r="C503" s="90"/>
      <c r="D503" s="90"/>
      <c r="E503" s="90"/>
    </row>
    <row r="504" spans="1:5" ht="15" customHeight="1" x14ac:dyDescent="0.25">
      <c r="A504" s="68" t="s">
        <v>17</v>
      </c>
      <c r="B504" s="69"/>
      <c r="C504" s="69"/>
      <c r="D504" s="71"/>
      <c r="E504" s="71"/>
    </row>
    <row r="505" spans="1:5" ht="15" customHeight="1" x14ac:dyDescent="0.2">
      <c r="A505" s="91" t="s">
        <v>98</v>
      </c>
      <c r="B505" s="69"/>
      <c r="C505" s="69"/>
      <c r="D505" s="69"/>
      <c r="E505" s="70" t="s">
        <v>130</v>
      </c>
    </row>
    <row r="506" spans="1:5" ht="15" customHeight="1" x14ac:dyDescent="0.2">
      <c r="A506" s="78"/>
      <c r="B506" s="79"/>
      <c r="C506" s="69"/>
      <c r="D506" s="78"/>
      <c r="E506" s="80"/>
    </row>
    <row r="507" spans="1:5" ht="15" customHeight="1" x14ac:dyDescent="0.2">
      <c r="A507" s="58"/>
      <c r="B507" s="81" t="s">
        <v>38</v>
      </c>
      <c r="C507" s="81" t="s">
        <v>39</v>
      </c>
      <c r="D507" s="104" t="s">
        <v>46</v>
      </c>
      <c r="E507" s="81" t="s">
        <v>41</v>
      </c>
    </row>
    <row r="508" spans="1:5" ht="15" customHeight="1" x14ac:dyDescent="0.2">
      <c r="A508" s="105"/>
      <c r="B508" s="137">
        <v>14</v>
      </c>
      <c r="C508" s="83"/>
      <c r="D508" s="107" t="s">
        <v>100</v>
      </c>
      <c r="E508" s="75">
        <f>-586000-800000-100000</f>
        <v>-1486000</v>
      </c>
    </row>
    <row r="509" spans="1:5" ht="15" customHeight="1" x14ac:dyDescent="0.2">
      <c r="A509" s="108"/>
      <c r="B509" s="138"/>
      <c r="C509" s="84" t="s">
        <v>43</v>
      </c>
      <c r="D509" s="85"/>
      <c r="E509" s="86">
        <f>SUM(E508:E508)</f>
        <v>-1486000</v>
      </c>
    </row>
    <row r="510" spans="1:5" ht="15" customHeight="1" x14ac:dyDescent="0.2"/>
    <row r="511" spans="1:5" ht="15" customHeight="1" x14ac:dyDescent="0.25">
      <c r="A511" s="68" t="s">
        <v>17</v>
      </c>
    </row>
    <row r="512" spans="1:5" ht="15" customHeight="1" x14ac:dyDescent="0.2">
      <c r="A512" s="100" t="s">
        <v>66</v>
      </c>
      <c r="B512" s="69"/>
      <c r="C512" s="69"/>
      <c r="D512" s="69"/>
      <c r="E512" s="70" t="s">
        <v>130</v>
      </c>
    </row>
    <row r="513" spans="1:5" ht="15" customHeight="1" x14ac:dyDescent="0.2"/>
    <row r="514" spans="1:5" ht="15" customHeight="1" x14ac:dyDescent="0.2">
      <c r="B514" s="81" t="s">
        <v>38</v>
      </c>
      <c r="C514" s="81" t="s">
        <v>39</v>
      </c>
      <c r="D514" s="104" t="s">
        <v>46</v>
      </c>
      <c r="E514" s="81" t="s">
        <v>41</v>
      </c>
    </row>
    <row r="515" spans="1:5" ht="15" customHeight="1" x14ac:dyDescent="0.2">
      <c r="B515" s="137">
        <v>14</v>
      </c>
      <c r="C515" s="83"/>
      <c r="D515" s="107" t="s">
        <v>100</v>
      </c>
      <c r="E515" s="75">
        <f>400000+1486000</f>
        <v>1886000</v>
      </c>
    </row>
    <row r="516" spans="1:5" ht="15" customHeight="1" x14ac:dyDescent="0.2">
      <c r="B516" s="138"/>
      <c r="C516" s="84" t="s">
        <v>43</v>
      </c>
      <c r="D516" s="85"/>
      <c r="E516" s="86">
        <f>SUM(E515:E515)</f>
        <v>1886000</v>
      </c>
    </row>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6" t="s">
        <v>131</v>
      </c>
    </row>
    <row r="523" spans="1:5" ht="15" customHeight="1" x14ac:dyDescent="0.2">
      <c r="A523" s="237" t="s">
        <v>132</v>
      </c>
      <c r="B523" s="237"/>
      <c r="C523" s="237"/>
      <c r="D523" s="237"/>
      <c r="E523" s="237"/>
    </row>
    <row r="524" spans="1:5" ht="15" customHeight="1" x14ac:dyDescent="0.2">
      <c r="A524" s="237"/>
      <c r="B524" s="237"/>
      <c r="C524" s="237"/>
      <c r="D524" s="237"/>
      <c r="E524" s="237"/>
    </row>
    <row r="525" spans="1:5" ht="15" customHeight="1" x14ac:dyDescent="0.2">
      <c r="A525" s="233" t="s">
        <v>133</v>
      </c>
      <c r="B525" s="233"/>
      <c r="C525" s="233"/>
      <c r="D525" s="233"/>
      <c r="E525" s="233"/>
    </row>
    <row r="526" spans="1:5" ht="15" customHeight="1" x14ac:dyDescent="0.2">
      <c r="A526" s="233"/>
      <c r="B526" s="233"/>
      <c r="C526" s="233"/>
      <c r="D526" s="233"/>
      <c r="E526" s="233"/>
    </row>
    <row r="527" spans="1:5" ht="15" customHeight="1" x14ac:dyDescent="0.2">
      <c r="A527" s="233"/>
      <c r="B527" s="233"/>
      <c r="C527" s="233"/>
      <c r="D527" s="233"/>
      <c r="E527" s="233"/>
    </row>
    <row r="528" spans="1:5" ht="15" customHeight="1" x14ac:dyDescent="0.2">
      <c r="A528" s="233"/>
      <c r="B528" s="233"/>
      <c r="C528" s="233"/>
      <c r="D528" s="233"/>
      <c r="E528" s="233"/>
    </row>
    <row r="529" spans="1:5" ht="15" customHeight="1" x14ac:dyDescent="0.2">
      <c r="A529" s="233"/>
      <c r="B529" s="233"/>
      <c r="C529" s="233"/>
      <c r="D529" s="233"/>
      <c r="E529" s="233"/>
    </row>
    <row r="530" spans="1:5" ht="15" customHeight="1" x14ac:dyDescent="0.2">
      <c r="A530" s="233"/>
      <c r="B530" s="233"/>
      <c r="C530" s="233"/>
      <c r="D530" s="233"/>
      <c r="E530" s="233"/>
    </row>
    <row r="531" spans="1:5" ht="15" customHeight="1" x14ac:dyDescent="0.25">
      <c r="A531" s="139"/>
    </row>
    <row r="532" spans="1:5" ht="15" customHeight="1" x14ac:dyDescent="0.25">
      <c r="A532" s="38" t="s">
        <v>17</v>
      </c>
      <c r="B532" s="39"/>
      <c r="C532" s="39"/>
      <c r="D532" s="39"/>
      <c r="E532" s="39"/>
    </row>
    <row r="533" spans="1:5" ht="15" customHeight="1" x14ac:dyDescent="0.2">
      <c r="A533" s="40" t="s">
        <v>36</v>
      </c>
      <c r="B533" s="39"/>
      <c r="C533" s="39"/>
      <c r="D533" s="39"/>
      <c r="E533" s="41" t="s">
        <v>37</v>
      </c>
    </row>
    <row r="534" spans="1:5" ht="15" customHeight="1" x14ac:dyDescent="0.25">
      <c r="A534" s="38"/>
      <c r="B534" s="71"/>
      <c r="C534" s="39"/>
      <c r="D534" s="39"/>
      <c r="E534" s="42"/>
    </row>
    <row r="535" spans="1:5" ht="15" customHeight="1" x14ac:dyDescent="0.2">
      <c r="A535" s="57"/>
      <c r="B535" s="57"/>
      <c r="C535" s="43" t="s">
        <v>39</v>
      </c>
      <c r="D535" s="104" t="s">
        <v>46</v>
      </c>
      <c r="E535" s="45" t="s">
        <v>41</v>
      </c>
    </row>
    <row r="536" spans="1:5" ht="15" customHeight="1" x14ac:dyDescent="0.2">
      <c r="A536" s="110"/>
      <c r="B536" s="106"/>
      <c r="C536" s="111">
        <v>6409</v>
      </c>
      <c r="D536" s="63" t="s">
        <v>69</v>
      </c>
      <c r="E536" s="112">
        <v>-420000</v>
      </c>
    </row>
    <row r="537" spans="1:5" ht="15" customHeight="1" x14ac:dyDescent="0.2">
      <c r="A537" s="113"/>
      <c r="B537" s="114"/>
      <c r="C537" s="51" t="s">
        <v>43</v>
      </c>
      <c r="D537" s="52"/>
      <c r="E537" s="53">
        <f>E536</f>
        <v>-420000</v>
      </c>
    </row>
    <row r="538" spans="1:5" ht="15" customHeight="1" x14ac:dyDescent="0.25">
      <c r="A538" s="139"/>
    </row>
    <row r="539" spans="1:5" ht="15" customHeight="1" x14ac:dyDescent="0.25">
      <c r="A539" s="68" t="s">
        <v>17</v>
      </c>
      <c r="B539" s="69"/>
      <c r="C539" s="69"/>
      <c r="D539" s="69"/>
      <c r="E539" s="69"/>
    </row>
    <row r="540" spans="1:5" ht="15" customHeight="1" x14ac:dyDescent="0.2">
      <c r="A540" s="40" t="s">
        <v>109</v>
      </c>
      <c r="B540" s="39"/>
      <c r="C540" s="39"/>
      <c r="D540" s="39"/>
      <c r="E540" s="41" t="s">
        <v>110</v>
      </c>
    </row>
    <row r="541" spans="1:5" ht="15" customHeight="1" x14ac:dyDescent="0.2">
      <c r="A541" s="129"/>
      <c r="B541" s="130"/>
      <c r="C541" s="39"/>
      <c r="D541" s="39"/>
      <c r="E541" s="42"/>
    </row>
    <row r="542" spans="1:5" ht="15" customHeight="1" x14ac:dyDescent="0.2">
      <c r="A542" s="58"/>
      <c r="B542" s="57"/>
      <c r="C542" s="43" t="s">
        <v>39</v>
      </c>
      <c r="D542" s="104" t="s">
        <v>46</v>
      </c>
      <c r="E542" s="45" t="s">
        <v>41</v>
      </c>
    </row>
    <row r="543" spans="1:5" ht="15" customHeight="1" x14ac:dyDescent="0.2">
      <c r="A543" s="110"/>
      <c r="B543" s="124"/>
      <c r="C543" s="83">
        <v>6172</v>
      </c>
      <c r="D543" s="63" t="s">
        <v>47</v>
      </c>
      <c r="E543" s="118">
        <v>420000</v>
      </c>
    </row>
    <row r="544" spans="1:5" ht="15" customHeight="1" x14ac:dyDescent="0.2">
      <c r="A544" s="121"/>
      <c r="B544" s="121"/>
      <c r="C544" s="51" t="s">
        <v>43</v>
      </c>
      <c r="D544" s="52"/>
      <c r="E544" s="53">
        <f>SUM(E543:E543)</f>
        <v>420000</v>
      </c>
    </row>
    <row r="545" spans="1:5" ht="15" customHeight="1" x14ac:dyDescent="0.25">
      <c r="A545" s="36"/>
    </row>
    <row r="546" spans="1:5" ht="15" customHeight="1" x14ac:dyDescent="0.25">
      <c r="A546" s="36"/>
    </row>
    <row r="547" spans="1:5" ht="15" customHeight="1" x14ac:dyDescent="0.25">
      <c r="A547" s="36" t="s">
        <v>134</v>
      </c>
    </row>
    <row r="548" spans="1:5" ht="15" customHeight="1" x14ac:dyDescent="0.2">
      <c r="A548" s="234" t="s">
        <v>33</v>
      </c>
      <c r="B548" s="234"/>
      <c r="C548" s="234"/>
      <c r="D548" s="234"/>
      <c r="E548" s="234"/>
    </row>
    <row r="549" spans="1:5" ht="15" customHeight="1" x14ac:dyDescent="0.2">
      <c r="A549" s="233" t="s">
        <v>135</v>
      </c>
      <c r="B549" s="233"/>
      <c r="C549" s="233"/>
      <c r="D549" s="233"/>
      <c r="E549" s="233"/>
    </row>
    <row r="550" spans="1:5" ht="15" customHeight="1" x14ac:dyDescent="0.2">
      <c r="A550" s="233"/>
      <c r="B550" s="233"/>
      <c r="C550" s="233"/>
      <c r="D550" s="233"/>
      <c r="E550" s="233"/>
    </row>
    <row r="551" spans="1:5" ht="15" customHeight="1" x14ac:dyDescent="0.2">
      <c r="A551" s="233"/>
      <c r="B551" s="233"/>
      <c r="C551" s="233"/>
      <c r="D551" s="233"/>
      <c r="E551" s="233"/>
    </row>
    <row r="552" spans="1:5" ht="15" customHeight="1" x14ac:dyDescent="0.2">
      <c r="A552" s="233"/>
      <c r="B552" s="233"/>
      <c r="C552" s="233"/>
      <c r="D552" s="233"/>
      <c r="E552" s="233"/>
    </row>
    <row r="553" spans="1:5" ht="15" customHeight="1" x14ac:dyDescent="0.2">
      <c r="A553" s="233"/>
      <c r="B553" s="233"/>
      <c r="C553" s="233"/>
      <c r="D553" s="233"/>
      <c r="E553" s="233"/>
    </row>
    <row r="554" spans="1:5" ht="15" customHeight="1" x14ac:dyDescent="0.2">
      <c r="A554" s="233"/>
      <c r="B554" s="233"/>
      <c r="C554" s="233"/>
      <c r="D554" s="233"/>
      <c r="E554" s="233"/>
    </row>
    <row r="555" spans="1:5" ht="15" customHeight="1" x14ac:dyDescent="0.2">
      <c r="A555" s="233"/>
      <c r="B555" s="233"/>
      <c r="C555" s="233"/>
      <c r="D555" s="233"/>
      <c r="E555" s="233"/>
    </row>
    <row r="556" spans="1:5" ht="15" customHeight="1" x14ac:dyDescent="0.2">
      <c r="A556" s="233"/>
      <c r="B556" s="233"/>
      <c r="C556" s="233"/>
      <c r="D556" s="233"/>
      <c r="E556" s="233"/>
    </row>
    <row r="557" spans="1:5" ht="15" customHeight="1" x14ac:dyDescent="0.2"/>
    <row r="558" spans="1:5" ht="15" customHeight="1" x14ac:dyDescent="0.25">
      <c r="A558" s="68" t="s">
        <v>1</v>
      </c>
      <c r="B558" s="69"/>
      <c r="C558" s="69"/>
      <c r="D558" s="69"/>
      <c r="E558" s="69"/>
    </row>
    <row r="559" spans="1:5" ht="15" customHeight="1" x14ac:dyDescent="0.2">
      <c r="A559" s="91" t="s">
        <v>36</v>
      </c>
      <c r="B559" s="69"/>
      <c r="C559" s="69"/>
      <c r="D559" s="69"/>
      <c r="E559" s="70" t="s">
        <v>37</v>
      </c>
    </row>
    <row r="560" spans="1:5" ht="15" customHeight="1" x14ac:dyDescent="0.25">
      <c r="A560" s="68"/>
      <c r="B560" s="79"/>
      <c r="C560" s="78"/>
      <c r="D560" s="78"/>
      <c r="E560" s="92"/>
    </row>
    <row r="561" spans="1:5" ht="15" customHeight="1" x14ac:dyDescent="0.2">
      <c r="A561" s="58"/>
      <c r="B561" s="58"/>
      <c r="C561" s="81" t="s">
        <v>39</v>
      </c>
      <c r="D561" s="93" t="s">
        <v>40</v>
      </c>
      <c r="E561" s="81" t="s">
        <v>41</v>
      </c>
    </row>
    <row r="562" spans="1:5" ht="15" customHeight="1" x14ac:dyDescent="0.2">
      <c r="A562" s="124"/>
      <c r="B562" s="106"/>
      <c r="C562" s="83"/>
      <c r="D562" s="140" t="s">
        <v>122</v>
      </c>
      <c r="E562" s="136">
        <f>-615486.54+273820505.75</f>
        <v>273205019.20999998</v>
      </c>
    </row>
    <row r="563" spans="1:5" ht="15" customHeight="1" x14ac:dyDescent="0.2">
      <c r="A563" s="124"/>
      <c r="B563" s="106"/>
      <c r="C563" s="83"/>
      <c r="D563" s="140" t="s">
        <v>122</v>
      </c>
      <c r="E563" s="136">
        <v>615486.54</v>
      </c>
    </row>
    <row r="564" spans="1:5" ht="15" customHeight="1" x14ac:dyDescent="0.2">
      <c r="A564" s="108"/>
      <c r="B564" s="141"/>
      <c r="C564" s="84" t="s">
        <v>43</v>
      </c>
      <c r="D564" s="96"/>
      <c r="E564" s="97">
        <f>SUM(E562:E563)</f>
        <v>273820505.75</v>
      </c>
    </row>
    <row r="565" spans="1:5" ht="15" customHeight="1" x14ac:dyDescent="0.2">
      <c r="A565" s="78"/>
      <c r="B565" s="78"/>
      <c r="C565" s="78"/>
      <c r="D565" s="78"/>
      <c r="E565" s="78"/>
    </row>
    <row r="566" spans="1:5" ht="15" customHeight="1" x14ac:dyDescent="0.25">
      <c r="A566" s="68" t="s">
        <v>1</v>
      </c>
      <c r="B566" s="69"/>
      <c r="C566" s="69"/>
      <c r="D566" s="69"/>
      <c r="E566" s="69"/>
    </row>
    <row r="567" spans="1:5" ht="15" customHeight="1" x14ac:dyDescent="0.2">
      <c r="A567" s="40" t="s">
        <v>91</v>
      </c>
      <c r="B567" s="122"/>
      <c r="C567" s="39"/>
      <c r="D567" s="39"/>
      <c r="E567" s="41" t="s">
        <v>92</v>
      </c>
    </row>
    <row r="568" spans="1:5" ht="15" customHeight="1" x14ac:dyDescent="0.2">
      <c r="A568" s="78"/>
      <c r="B568" s="78"/>
      <c r="C568" s="78"/>
      <c r="D568" s="78"/>
      <c r="E568" s="78"/>
    </row>
    <row r="569" spans="1:5" ht="15" customHeight="1" x14ac:dyDescent="0.2">
      <c r="A569" s="78"/>
      <c r="B569" s="78"/>
      <c r="C569" s="81" t="s">
        <v>39</v>
      </c>
      <c r="D569" s="93" t="s">
        <v>40</v>
      </c>
      <c r="E569" s="126" t="s">
        <v>41</v>
      </c>
    </row>
    <row r="570" spans="1:5" ht="15" customHeight="1" x14ac:dyDescent="0.2">
      <c r="A570" s="78"/>
      <c r="B570" s="78"/>
      <c r="C570" s="83">
        <v>6402</v>
      </c>
      <c r="D570" s="63" t="s">
        <v>136</v>
      </c>
      <c r="E570" s="136">
        <v>589384</v>
      </c>
    </row>
    <row r="571" spans="1:5" ht="15" customHeight="1" x14ac:dyDescent="0.2">
      <c r="A571" s="78"/>
      <c r="B571" s="78"/>
      <c r="C571" s="84" t="s">
        <v>43</v>
      </c>
      <c r="D571" s="96"/>
      <c r="E571" s="97">
        <f>SUM(E570:E570)</f>
        <v>589384</v>
      </c>
    </row>
    <row r="572" spans="1:5" ht="15" customHeight="1" x14ac:dyDescent="0.2">
      <c r="A572" s="78"/>
      <c r="B572" s="78"/>
      <c r="C572" s="142"/>
      <c r="D572" s="69"/>
      <c r="E572" s="143"/>
    </row>
    <row r="573" spans="1:5" ht="15" customHeight="1" x14ac:dyDescent="0.2">
      <c r="A573" s="78"/>
      <c r="B573" s="78"/>
      <c r="C573" s="142"/>
      <c r="D573" s="69"/>
      <c r="E573" s="143"/>
    </row>
    <row r="574" spans="1:5" ht="15" customHeight="1" x14ac:dyDescent="0.25">
      <c r="A574" s="68" t="s">
        <v>1</v>
      </c>
      <c r="B574" s="69"/>
      <c r="C574" s="69"/>
      <c r="D574" s="69"/>
      <c r="E574" s="69"/>
    </row>
    <row r="575" spans="1:5" ht="15" customHeight="1" x14ac:dyDescent="0.2">
      <c r="A575" s="100" t="s">
        <v>66</v>
      </c>
      <c r="B575" s="69"/>
      <c r="C575" s="69"/>
      <c r="D575" s="69"/>
      <c r="E575" s="70" t="s">
        <v>137</v>
      </c>
    </row>
    <row r="576" spans="1:5" ht="15" customHeight="1" x14ac:dyDescent="0.2">
      <c r="A576" s="78"/>
      <c r="B576" s="78"/>
      <c r="C576" s="78"/>
      <c r="D576" s="78"/>
      <c r="E576" s="78"/>
    </row>
    <row r="577" spans="1:5" ht="15" customHeight="1" x14ac:dyDescent="0.2">
      <c r="A577" s="78"/>
      <c r="B577" s="78"/>
      <c r="C577" s="81" t="s">
        <v>39</v>
      </c>
      <c r="D577" s="93" t="s">
        <v>40</v>
      </c>
      <c r="E577" s="126" t="s">
        <v>41</v>
      </c>
    </row>
    <row r="578" spans="1:5" ht="15" customHeight="1" x14ac:dyDescent="0.2">
      <c r="A578" s="78"/>
      <c r="B578" s="78"/>
      <c r="C578" s="83">
        <v>6402</v>
      </c>
      <c r="D578" s="63" t="s">
        <v>138</v>
      </c>
      <c r="E578" s="136">
        <f>25355+11350</f>
        <v>36705</v>
      </c>
    </row>
    <row r="579" spans="1:5" ht="15" customHeight="1" x14ac:dyDescent="0.2">
      <c r="A579" s="78"/>
      <c r="B579" s="78"/>
      <c r="C579" s="83">
        <v>6402</v>
      </c>
      <c r="D579" s="63" t="s">
        <v>136</v>
      </c>
      <c r="E579" s="136">
        <f>1828.5+244</f>
        <v>2072.5</v>
      </c>
    </row>
    <row r="580" spans="1:5" ht="15" customHeight="1" x14ac:dyDescent="0.2">
      <c r="A580" s="78"/>
      <c r="B580" s="78"/>
      <c r="C580" s="84" t="s">
        <v>43</v>
      </c>
      <c r="D580" s="96"/>
      <c r="E580" s="97">
        <f>SUM(E578:E579)</f>
        <v>38777.5</v>
      </c>
    </row>
    <row r="581" spans="1:5" ht="15" customHeight="1" x14ac:dyDescent="0.2">
      <c r="A581" s="78"/>
      <c r="B581" s="78"/>
      <c r="C581" s="78"/>
      <c r="D581" s="78"/>
      <c r="E581" s="78"/>
    </row>
    <row r="582" spans="1:5" ht="15" customHeight="1" x14ac:dyDescent="0.25">
      <c r="A582" s="68" t="s">
        <v>1</v>
      </c>
      <c r="B582" s="69"/>
      <c r="C582" s="69"/>
      <c r="D582" s="69"/>
      <c r="E582" s="69"/>
    </row>
    <row r="583" spans="1:5" ht="15" customHeight="1" x14ac:dyDescent="0.2">
      <c r="A583" s="91" t="s">
        <v>61</v>
      </c>
      <c r="B583" s="69"/>
      <c r="C583" s="69"/>
      <c r="D583" s="69"/>
      <c r="E583" s="70" t="s">
        <v>62</v>
      </c>
    </row>
    <row r="584" spans="1:5" ht="15" customHeight="1" x14ac:dyDescent="0.2">
      <c r="A584" s="78"/>
      <c r="B584" s="78"/>
      <c r="C584" s="78"/>
      <c r="D584" s="78"/>
      <c r="E584" s="78"/>
    </row>
    <row r="585" spans="1:5" ht="15" customHeight="1" x14ac:dyDescent="0.2">
      <c r="A585" s="78"/>
      <c r="B585" s="78"/>
      <c r="C585" s="81" t="s">
        <v>39</v>
      </c>
      <c r="D585" s="93" t="s">
        <v>40</v>
      </c>
      <c r="E585" s="126" t="s">
        <v>41</v>
      </c>
    </row>
    <row r="586" spans="1:5" ht="15" customHeight="1" x14ac:dyDescent="0.2">
      <c r="A586" s="78"/>
      <c r="B586" s="78"/>
      <c r="C586" s="83">
        <v>6402</v>
      </c>
      <c r="D586" s="63" t="s">
        <v>136</v>
      </c>
      <c r="E586" s="136">
        <v>25000</v>
      </c>
    </row>
    <row r="587" spans="1:5" ht="15" customHeight="1" x14ac:dyDescent="0.2">
      <c r="A587" s="78"/>
      <c r="B587" s="78"/>
      <c r="C587" s="83">
        <v>6402</v>
      </c>
      <c r="D587" s="63" t="s">
        <v>136</v>
      </c>
      <c r="E587" s="136">
        <v>1750</v>
      </c>
    </row>
    <row r="588" spans="1:5" ht="15" customHeight="1" x14ac:dyDescent="0.2">
      <c r="A588" s="78"/>
      <c r="B588" s="78"/>
      <c r="C588" s="83">
        <v>6402</v>
      </c>
      <c r="D588" s="63" t="s">
        <v>136</v>
      </c>
      <c r="E588" s="136">
        <v>798657.56</v>
      </c>
    </row>
    <row r="589" spans="1:5" ht="15" customHeight="1" x14ac:dyDescent="0.2">
      <c r="A589" s="78"/>
      <c r="B589" s="78"/>
      <c r="C589" s="84" t="s">
        <v>43</v>
      </c>
      <c r="D589" s="96"/>
      <c r="E589" s="97">
        <f>SUM(E586:E588)</f>
        <v>825407.56</v>
      </c>
    </row>
    <row r="590" spans="1:5" ht="15" customHeight="1" x14ac:dyDescent="0.2">
      <c r="A590" s="78"/>
      <c r="B590" s="78"/>
      <c r="C590" s="142"/>
      <c r="D590" s="69"/>
      <c r="E590" s="143"/>
    </row>
    <row r="591" spans="1:5" ht="15" customHeight="1" x14ac:dyDescent="0.25">
      <c r="A591" s="68" t="s">
        <v>1</v>
      </c>
      <c r="B591" s="78"/>
      <c r="C591" s="142"/>
      <c r="D591" s="69"/>
      <c r="E591" s="143"/>
    </row>
    <row r="592" spans="1:5" ht="15" customHeight="1" x14ac:dyDescent="0.2">
      <c r="A592" s="91" t="s">
        <v>81</v>
      </c>
      <c r="B592" s="78"/>
      <c r="C592" s="78"/>
      <c r="D592" s="78"/>
      <c r="E592" s="78" t="s">
        <v>82</v>
      </c>
    </row>
    <row r="593" spans="1:5" ht="15" customHeight="1" x14ac:dyDescent="0.2">
      <c r="A593" s="78"/>
      <c r="B593" s="78"/>
      <c r="C593" s="78"/>
      <c r="D593" s="78"/>
      <c r="E593" s="78"/>
    </row>
    <row r="594" spans="1:5" ht="15" customHeight="1" x14ac:dyDescent="0.2">
      <c r="A594" s="78"/>
      <c r="B594" s="78"/>
      <c r="C594" s="81" t="s">
        <v>39</v>
      </c>
      <c r="D594" s="93" t="s">
        <v>40</v>
      </c>
      <c r="E594" s="126" t="s">
        <v>41</v>
      </c>
    </row>
    <row r="595" spans="1:5" ht="15" customHeight="1" x14ac:dyDescent="0.2">
      <c r="A595" s="78"/>
      <c r="B595" s="78"/>
      <c r="C595" s="83">
        <v>6402</v>
      </c>
      <c r="D595" s="63" t="s">
        <v>138</v>
      </c>
      <c r="E595" s="136">
        <v>16720</v>
      </c>
    </row>
    <row r="596" spans="1:5" ht="15" customHeight="1" x14ac:dyDescent="0.2">
      <c r="A596" s="78"/>
      <c r="B596" s="78"/>
      <c r="C596" s="83">
        <v>6402</v>
      </c>
      <c r="D596" s="63" t="s">
        <v>136</v>
      </c>
      <c r="E596" s="136">
        <v>2429</v>
      </c>
    </row>
    <row r="597" spans="1:5" ht="15" customHeight="1" x14ac:dyDescent="0.2">
      <c r="A597" s="78"/>
      <c r="B597" s="78"/>
      <c r="C597" s="83">
        <v>6402</v>
      </c>
      <c r="D597" s="63" t="s">
        <v>136</v>
      </c>
      <c r="E597" s="136">
        <v>7027026.4699999997</v>
      </c>
    </row>
    <row r="598" spans="1:5" ht="15" customHeight="1" x14ac:dyDescent="0.2">
      <c r="A598" s="78"/>
      <c r="B598" s="78"/>
      <c r="C598" s="84" t="s">
        <v>43</v>
      </c>
      <c r="D598" s="96"/>
      <c r="E598" s="97">
        <f>SUM(E595:E597)</f>
        <v>7046175.4699999997</v>
      </c>
    </row>
    <row r="599" spans="1:5" ht="15" customHeight="1" x14ac:dyDescent="0.2">
      <c r="A599" s="78"/>
      <c r="B599" s="78"/>
      <c r="C599" s="78"/>
      <c r="D599" s="78"/>
      <c r="E599" s="78"/>
    </row>
    <row r="600" spans="1:5" ht="15" customHeight="1" x14ac:dyDescent="0.25">
      <c r="A600" s="68" t="s">
        <v>1</v>
      </c>
      <c r="B600" s="69"/>
      <c r="C600" s="69"/>
      <c r="D600" s="69"/>
      <c r="E600" s="69"/>
    </row>
    <row r="601" spans="1:5" ht="15" customHeight="1" x14ac:dyDescent="0.2">
      <c r="A601" s="91" t="s">
        <v>139</v>
      </c>
      <c r="B601" s="69"/>
      <c r="C601" s="69"/>
      <c r="D601" s="69"/>
      <c r="E601" s="70" t="s">
        <v>140</v>
      </c>
    </row>
    <row r="602" spans="1:5" ht="15" customHeight="1" x14ac:dyDescent="0.2">
      <c r="A602" s="78"/>
      <c r="B602" s="78"/>
      <c r="C602" s="78"/>
      <c r="D602" s="78"/>
      <c r="E602" s="78"/>
    </row>
    <row r="603" spans="1:5" ht="15" customHeight="1" x14ac:dyDescent="0.2">
      <c r="A603" s="78"/>
      <c r="B603" s="78"/>
      <c r="C603" s="81" t="s">
        <v>39</v>
      </c>
      <c r="D603" s="93" t="s">
        <v>40</v>
      </c>
      <c r="E603" s="126" t="s">
        <v>41</v>
      </c>
    </row>
    <row r="604" spans="1:5" ht="15" customHeight="1" x14ac:dyDescent="0.2">
      <c r="A604" s="78"/>
      <c r="B604" s="78"/>
      <c r="C604" s="83">
        <v>6402</v>
      </c>
      <c r="D604" s="63" t="s">
        <v>138</v>
      </c>
      <c r="E604" s="136">
        <f>138485.95+73476.24</f>
        <v>211962.19</v>
      </c>
    </row>
    <row r="605" spans="1:5" ht="15" customHeight="1" x14ac:dyDescent="0.2">
      <c r="A605" s="78"/>
      <c r="B605" s="78"/>
      <c r="C605" s="83">
        <v>6402</v>
      </c>
      <c r="D605" s="63" t="s">
        <v>136</v>
      </c>
      <c r="E605" s="136">
        <v>10222</v>
      </c>
    </row>
    <row r="606" spans="1:5" ht="15" customHeight="1" x14ac:dyDescent="0.2">
      <c r="A606" s="78"/>
      <c r="B606" s="78"/>
      <c r="C606" s="83">
        <v>6402</v>
      </c>
      <c r="D606" s="63" t="s">
        <v>136</v>
      </c>
      <c r="E606" s="136">
        <v>443264.98</v>
      </c>
    </row>
    <row r="607" spans="1:5" ht="15" customHeight="1" x14ac:dyDescent="0.2">
      <c r="A607" s="78"/>
      <c r="B607" s="78"/>
      <c r="C607" s="84" t="s">
        <v>43</v>
      </c>
      <c r="D607" s="96"/>
      <c r="E607" s="97">
        <f>SUM(E604:E606)</f>
        <v>665449.16999999993</v>
      </c>
    </row>
    <row r="608" spans="1:5" ht="15" customHeight="1" x14ac:dyDescent="0.2">
      <c r="A608" s="78"/>
      <c r="B608" s="78"/>
      <c r="C608" s="78"/>
      <c r="D608" s="78"/>
      <c r="E608" s="78"/>
    </row>
    <row r="609" spans="1:5" ht="15" customHeight="1" x14ac:dyDescent="0.25">
      <c r="A609" s="68" t="s">
        <v>1</v>
      </c>
      <c r="B609" s="69"/>
      <c r="C609" s="69"/>
      <c r="D609" s="69"/>
      <c r="E609" s="69"/>
    </row>
    <row r="610" spans="1:5" ht="15" customHeight="1" x14ac:dyDescent="0.2">
      <c r="A610" s="91" t="s">
        <v>86</v>
      </c>
      <c r="B610" s="69"/>
      <c r="C610" s="69"/>
      <c r="D610" s="69"/>
      <c r="E610" s="70" t="s">
        <v>87</v>
      </c>
    </row>
    <row r="611" spans="1:5" ht="15" customHeight="1" x14ac:dyDescent="0.2">
      <c r="A611" s="78"/>
      <c r="B611" s="78"/>
      <c r="C611" s="78"/>
      <c r="D611" s="78"/>
      <c r="E611" s="78"/>
    </row>
    <row r="612" spans="1:5" ht="15" customHeight="1" x14ac:dyDescent="0.2">
      <c r="A612" s="78"/>
      <c r="B612" s="78"/>
      <c r="C612" s="81" t="s">
        <v>39</v>
      </c>
      <c r="D612" s="93" t="s">
        <v>40</v>
      </c>
      <c r="E612" s="126" t="s">
        <v>41</v>
      </c>
    </row>
    <row r="613" spans="1:5" ht="15" customHeight="1" x14ac:dyDescent="0.2">
      <c r="A613" s="78"/>
      <c r="B613" s="78"/>
      <c r="C613" s="83">
        <v>6402</v>
      </c>
      <c r="D613" s="63" t="s">
        <v>136</v>
      </c>
      <c r="E613" s="136">
        <v>5215</v>
      </c>
    </row>
    <row r="614" spans="1:5" ht="15" customHeight="1" x14ac:dyDescent="0.2">
      <c r="A614" s="78"/>
      <c r="B614" s="78"/>
      <c r="C614" s="84" t="s">
        <v>43</v>
      </c>
      <c r="D614" s="96"/>
      <c r="E614" s="97">
        <f>SUM(E613:E613)</f>
        <v>5215</v>
      </c>
    </row>
    <row r="615" spans="1:5" ht="15" customHeight="1" x14ac:dyDescent="0.2">
      <c r="A615" s="78"/>
      <c r="B615" s="78"/>
      <c r="C615" s="142"/>
      <c r="D615" s="69"/>
      <c r="E615" s="143"/>
    </row>
    <row r="616" spans="1:5" ht="15" customHeight="1" x14ac:dyDescent="0.25">
      <c r="A616" s="68" t="s">
        <v>1</v>
      </c>
      <c r="B616" s="69"/>
      <c r="C616" s="69"/>
      <c r="D616" s="69"/>
      <c r="E616" s="69"/>
    </row>
    <row r="617" spans="1:5" ht="15" customHeight="1" x14ac:dyDescent="0.2">
      <c r="A617" s="91" t="s">
        <v>44</v>
      </c>
      <c r="B617" s="78"/>
      <c r="C617" s="78"/>
      <c r="D617" s="78"/>
      <c r="E617" s="78" t="s">
        <v>45</v>
      </c>
    </row>
    <row r="618" spans="1:5" ht="15" customHeight="1" x14ac:dyDescent="0.2">
      <c r="A618" s="78"/>
      <c r="B618" s="78"/>
      <c r="C618" s="78"/>
      <c r="D618" s="78"/>
      <c r="E618" s="78"/>
    </row>
    <row r="619" spans="1:5" ht="15" customHeight="1" x14ac:dyDescent="0.2">
      <c r="A619" s="78"/>
      <c r="B619" s="78"/>
      <c r="C619" s="81" t="s">
        <v>39</v>
      </c>
      <c r="D619" s="93" t="s">
        <v>40</v>
      </c>
      <c r="E619" s="126" t="s">
        <v>41</v>
      </c>
    </row>
    <row r="620" spans="1:5" ht="15" customHeight="1" x14ac:dyDescent="0.2">
      <c r="A620" s="78"/>
      <c r="B620" s="78"/>
      <c r="C620" s="83">
        <v>6402</v>
      </c>
      <c r="D620" s="63" t="s">
        <v>136</v>
      </c>
      <c r="E620" s="136">
        <f>39400.08+11078+2242</f>
        <v>52720.08</v>
      </c>
    </row>
    <row r="621" spans="1:5" ht="15" customHeight="1" x14ac:dyDescent="0.2">
      <c r="A621" s="78"/>
      <c r="B621" s="78"/>
      <c r="C621" s="83">
        <v>6402</v>
      </c>
      <c r="D621" s="63" t="s">
        <v>136</v>
      </c>
      <c r="E621" s="136">
        <v>876907.54</v>
      </c>
    </row>
    <row r="622" spans="1:5" ht="15" customHeight="1" x14ac:dyDescent="0.2">
      <c r="A622" s="78"/>
      <c r="B622" s="78"/>
      <c r="C622" s="84" t="s">
        <v>43</v>
      </c>
      <c r="D622" s="96"/>
      <c r="E622" s="97">
        <f>SUM(E620:E621)</f>
        <v>929627.62</v>
      </c>
    </row>
    <row r="623" spans="1:5" ht="15" customHeight="1" x14ac:dyDescent="0.2">
      <c r="A623" s="78"/>
      <c r="B623" s="78"/>
      <c r="C623" s="78"/>
      <c r="D623" s="78"/>
      <c r="E623" s="78"/>
    </row>
    <row r="624" spans="1:5" ht="15" customHeight="1" x14ac:dyDescent="0.2">
      <c r="A624" s="78"/>
      <c r="B624" s="78"/>
      <c r="C624" s="78"/>
      <c r="D624" s="78"/>
      <c r="E624" s="78"/>
    </row>
    <row r="625" spans="1:5" ht="15" customHeight="1" x14ac:dyDescent="0.25">
      <c r="A625" s="38" t="s">
        <v>1</v>
      </c>
      <c r="B625" s="39"/>
      <c r="C625" s="39"/>
      <c r="D625" s="39"/>
      <c r="E625" s="69"/>
    </row>
    <row r="626" spans="1:5" ht="15" customHeight="1" x14ac:dyDescent="0.2">
      <c r="A626" s="40" t="s">
        <v>125</v>
      </c>
      <c r="B626" s="39"/>
      <c r="C626" s="39"/>
      <c r="D626" s="39"/>
      <c r="E626" s="70" t="s">
        <v>126</v>
      </c>
    </row>
    <row r="627" spans="1:5" ht="15" customHeight="1" x14ac:dyDescent="0.25">
      <c r="A627" s="38"/>
      <c r="B627" s="55"/>
      <c r="C627" s="71"/>
      <c r="D627" s="71"/>
      <c r="E627" s="92"/>
    </row>
    <row r="628" spans="1:5" ht="15" customHeight="1" x14ac:dyDescent="0.2">
      <c r="A628" s="133"/>
      <c r="B628" s="57"/>
      <c r="C628" s="43" t="s">
        <v>39</v>
      </c>
      <c r="D628" s="44" t="s">
        <v>40</v>
      </c>
      <c r="E628" s="81" t="s">
        <v>41</v>
      </c>
    </row>
    <row r="629" spans="1:5" ht="15" customHeight="1" x14ac:dyDescent="0.2">
      <c r="A629" s="110"/>
      <c r="B629" s="106"/>
      <c r="C629" s="83">
        <v>6402</v>
      </c>
      <c r="D629" s="63" t="s">
        <v>138</v>
      </c>
      <c r="E629" s="136">
        <v>405341</v>
      </c>
    </row>
    <row r="630" spans="1:5" ht="15" customHeight="1" x14ac:dyDescent="0.2">
      <c r="A630" s="110"/>
      <c r="B630" s="114"/>
      <c r="C630" s="51" t="s">
        <v>43</v>
      </c>
      <c r="D630" s="52"/>
      <c r="E630" s="53">
        <f>SUM(E629:E629)</f>
        <v>405341</v>
      </c>
    </row>
    <row r="631" spans="1:5" ht="15" customHeight="1" x14ac:dyDescent="0.2">
      <c r="A631" s="78"/>
      <c r="B631" s="78"/>
      <c r="C631" s="78"/>
      <c r="D631" s="78"/>
      <c r="E631" s="78"/>
    </row>
    <row r="632" spans="1:5" ht="15" customHeight="1" x14ac:dyDescent="0.25">
      <c r="A632" s="68" t="s">
        <v>17</v>
      </c>
      <c r="B632" s="69"/>
      <c r="C632" s="69"/>
      <c r="D632" s="69"/>
      <c r="E632" s="69"/>
    </row>
    <row r="633" spans="1:5" ht="15" customHeight="1" x14ac:dyDescent="0.2">
      <c r="A633" s="40" t="s">
        <v>91</v>
      </c>
      <c r="B633" s="69"/>
      <c r="C633" s="69"/>
      <c r="D633" s="69"/>
      <c r="E633" s="70" t="s">
        <v>141</v>
      </c>
    </row>
    <row r="634" spans="1:5" ht="15" customHeight="1" x14ac:dyDescent="0.2">
      <c r="A634" s="78"/>
      <c r="B634" s="78"/>
      <c r="C634" s="78"/>
      <c r="D634" s="78"/>
      <c r="E634" s="78"/>
    </row>
    <row r="635" spans="1:5" ht="15" customHeight="1" x14ac:dyDescent="0.2">
      <c r="A635" s="78"/>
      <c r="B635" s="78"/>
      <c r="C635" s="81" t="s">
        <v>39</v>
      </c>
      <c r="D635" s="93" t="s">
        <v>40</v>
      </c>
      <c r="E635" s="126" t="s">
        <v>41</v>
      </c>
    </row>
    <row r="636" spans="1:5" ht="15" customHeight="1" x14ac:dyDescent="0.2">
      <c r="A636" s="78"/>
      <c r="B636" s="78"/>
      <c r="C636" s="83">
        <v>6113</v>
      </c>
      <c r="D636" s="63" t="s">
        <v>142</v>
      </c>
      <c r="E636" s="136">
        <f>299385+51200+26970</f>
        <v>377555</v>
      </c>
    </row>
    <row r="637" spans="1:5" ht="15" customHeight="1" x14ac:dyDescent="0.2">
      <c r="A637" s="78"/>
      <c r="B637" s="78"/>
      <c r="C637" s="83">
        <v>6330</v>
      </c>
      <c r="D637" s="63" t="s">
        <v>69</v>
      </c>
      <c r="E637" s="136">
        <v>7170</v>
      </c>
    </row>
    <row r="638" spans="1:5" ht="15" customHeight="1" x14ac:dyDescent="0.2">
      <c r="A638" s="78"/>
      <c r="B638" s="78"/>
      <c r="C638" s="84" t="s">
        <v>43</v>
      </c>
      <c r="D638" s="96"/>
      <c r="E638" s="97">
        <f>SUM(E636:E637)</f>
        <v>384725</v>
      </c>
    </row>
    <row r="639" spans="1:5" ht="15" customHeight="1" x14ac:dyDescent="0.2">
      <c r="A639" s="78"/>
      <c r="B639" s="78"/>
      <c r="C639" s="78"/>
      <c r="D639" s="78"/>
      <c r="E639" s="78"/>
    </row>
    <row r="640" spans="1:5" ht="15" customHeight="1" x14ac:dyDescent="0.25">
      <c r="A640" s="68" t="s">
        <v>17</v>
      </c>
      <c r="B640" s="69"/>
      <c r="C640" s="69"/>
      <c r="D640" s="69"/>
      <c r="E640" s="69"/>
    </row>
    <row r="641" spans="1:5" ht="15" customHeight="1" x14ac:dyDescent="0.2">
      <c r="A641" s="40" t="s">
        <v>91</v>
      </c>
      <c r="B641" s="69"/>
      <c r="C641" s="69"/>
      <c r="D641" s="69"/>
      <c r="E641" s="70" t="s">
        <v>92</v>
      </c>
    </row>
    <row r="642" spans="1:5" ht="15" customHeight="1" x14ac:dyDescent="0.2">
      <c r="A642" s="78"/>
      <c r="B642" s="78"/>
      <c r="C642" s="78"/>
      <c r="D642" s="78"/>
      <c r="E642" s="78"/>
    </row>
    <row r="643" spans="1:5" ht="15" customHeight="1" x14ac:dyDescent="0.2">
      <c r="A643" s="78"/>
      <c r="B643" s="78"/>
      <c r="C643" s="81" t="s">
        <v>39</v>
      </c>
      <c r="D643" s="93" t="s">
        <v>40</v>
      </c>
      <c r="E643" s="126" t="s">
        <v>41</v>
      </c>
    </row>
    <row r="644" spans="1:5" ht="15" customHeight="1" x14ac:dyDescent="0.2">
      <c r="A644" s="78"/>
      <c r="B644" s="78"/>
      <c r="C644" s="83">
        <v>2143</v>
      </c>
      <c r="D644" s="63" t="s">
        <v>47</v>
      </c>
      <c r="E644" s="136">
        <v>100000</v>
      </c>
    </row>
    <row r="645" spans="1:5" ht="15" customHeight="1" x14ac:dyDescent="0.2">
      <c r="A645" s="78"/>
      <c r="B645" s="78"/>
      <c r="C645" s="83">
        <v>6113</v>
      </c>
      <c r="D645" s="63" t="s">
        <v>47</v>
      </c>
      <c r="E645" s="136">
        <f>90000+400000+25000+50000</f>
        <v>565000</v>
      </c>
    </row>
    <row r="646" spans="1:5" ht="15" customHeight="1" x14ac:dyDescent="0.2">
      <c r="A646" s="78"/>
      <c r="B646" s="78"/>
      <c r="C646" s="83">
        <v>3341</v>
      </c>
      <c r="D646" s="63" t="s">
        <v>47</v>
      </c>
      <c r="E646" s="136">
        <v>70000</v>
      </c>
    </row>
    <row r="647" spans="1:5" ht="15" customHeight="1" x14ac:dyDescent="0.2">
      <c r="A647" s="78"/>
      <c r="B647" s="78"/>
      <c r="C647" s="84" t="s">
        <v>43</v>
      </c>
      <c r="D647" s="96"/>
      <c r="E647" s="97">
        <f>SUM(E644:E646)</f>
        <v>735000</v>
      </c>
    </row>
    <row r="648" spans="1:5" ht="15" customHeight="1" x14ac:dyDescent="0.2">
      <c r="A648" s="78"/>
      <c r="B648" s="78"/>
      <c r="C648" s="142"/>
      <c r="D648" s="69"/>
      <c r="E648" s="143"/>
    </row>
    <row r="649" spans="1:5" ht="15" customHeight="1" x14ac:dyDescent="0.25">
      <c r="A649" s="68" t="s">
        <v>17</v>
      </c>
      <c r="B649" s="69"/>
      <c r="C649" s="69"/>
      <c r="D649" s="69"/>
      <c r="E649" s="69"/>
    </row>
    <row r="650" spans="1:5" ht="15" customHeight="1" x14ac:dyDescent="0.2">
      <c r="A650" s="91" t="s">
        <v>104</v>
      </c>
      <c r="B650" s="69"/>
      <c r="C650" s="69"/>
      <c r="D650" s="69"/>
      <c r="E650" s="70" t="s">
        <v>105</v>
      </c>
    </row>
    <row r="651" spans="1:5" ht="15" customHeight="1" x14ac:dyDescent="0.2">
      <c r="A651" s="78"/>
      <c r="B651" s="78"/>
      <c r="C651" s="78"/>
      <c r="D651" s="78"/>
      <c r="E651" s="78"/>
    </row>
    <row r="652" spans="1:5" ht="15" customHeight="1" x14ac:dyDescent="0.2">
      <c r="A652" s="78"/>
      <c r="B652" s="78"/>
      <c r="C652" s="81" t="s">
        <v>39</v>
      </c>
      <c r="D652" s="104" t="s">
        <v>46</v>
      </c>
      <c r="E652" s="81" t="s">
        <v>41</v>
      </c>
    </row>
    <row r="653" spans="1:5" ht="15" customHeight="1" x14ac:dyDescent="0.2">
      <c r="A653" s="78"/>
      <c r="B653" s="78"/>
      <c r="C653" s="83">
        <v>6172</v>
      </c>
      <c r="D653" s="63" t="s">
        <v>142</v>
      </c>
      <c r="E653" s="75">
        <v>3200000</v>
      </c>
    </row>
    <row r="654" spans="1:5" ht="15" customHeight="1" x14ac:dyDescent="0.2">
      <c r="A654" s="78"/>
      <c r="B654" s="78"/>
      <c r="C654" s="84" t="s">
        <v>43</v>
      </c>
      <c r="D654" s="85"/>
      <c r="E654" s="86">
        <f>SUM(E653:E653)</f>
        <v>3200000</v>
      </c>
    </row>
    <row r="655" spans="1:5" ht="15" customHeight="1" x14ac:dyDescent="0.2">
      <c r="A655" s="78"/>
      <c r="B655" s="78"/>
      <c r="C655" s="78"/>
      <c r="D655" s="78"/>
      <c r="E655" s="78"/>
    </row>
    <row r="656" spans="1:5" ht="15" customHeight="1" x14ac:dyDescent="0.25">
      <c r="A656" s="68" t="s">
        <v>17</v>
      </c>
      <c r="B656" s="69"/>
      <c r="C656" s="69"/>
      <c r="D656" s="69"/>
      <c r="E656" s="69"/>
    </row>
    <row r="657" spans="1:5" ht="15" customHeight="1" x14ac:dyDescent="0.2">
      <c r="A657" s="91" t="s">
        <v>143</v>
      </c>
      <c r="B657" s="69"/>
      <c r="C657" s="69"/>
      <c r="D657" s="69"/>
      <c r="E657" s="70" t="s">
        <v>144</v>
      </c>
    </row>
    <row r="658" spans="1:5" ht="15" customHeight="1" x14ac:dyDescent="0.2">
      <c r="A658" s="78"/>
      <c r="B658" s="78"/>
      <c r="C658" s="78"/>
      <c r="D658" s="78"/>
      <c r="E658" s="78"/>
    </row>
    <row r="659" spans="1:5" ht="15" customHeight="1" x14ac:dyDescent="0.2">
      <c r="A659" s="78"/>
      <c r="B659" s="78"/>
      <c r="C659" s="81" t="s">
        <v>39</v>
      </c>
      <c r="D659" s="104" t="s">
        <v>46</v>
      </c>
      <c r="E659" s="81" t="s">
        <v>41</v>
      </c>
    </row>
    <row r="660" spans="1:5" ht="15" customHeight="1" x14ac:dyDescent="0.2">
      <c r="A660" s="78"/>
      <c r="B660" s="78"/>
      <c r="C660" s="83">
        <v>6172</v>
      </c>
      <c r="D660" s="63" t="s">
        <v>47</v>
      </c>
      <c r="E660" s="75">
        <v>100000</v>
      </c>
    </row>
    <row r="661" spans="1:5" ht="15" customHeight="1" x14ac:dyDescent="0.2">
      <c r="A661" s="78"/>
      <c r="B661" s="78"/>
      <c r="C661" s="84" t="s">
        <v>43</v>
      </c>
      <c r="D661" s="85"/>
      <c r="E661" s="86">
        <f>SUM(E660:E660)</f>
        <v>100000</v>
      </c>
    </row>
    <row r="662" spans="1:5" ht="15" customHeight="1" x14ac:dyDescent="0.2">
      <c r="A662" s="78"/>
      <c r="B662" s="78"/>
      <c r="C662" s="78"/>
      <c r="D662" s="78"/>
      <c r="E662" s="78"/>
    </row>
    <row r="663" spans="1:5" ht="15" customHeight="1" x14ac:dyDescent="0.25">
      <c r="A663" s="68" t="s">
        <v>17</v>
      </c>
      <c r="B663" s="69"/>
      <c r="C663" s="69"/>
      <c r="D663" s="78"/>
      <c r="E663" s="78"/>
    </row>
    <row r="664" spans="1:5" ht="15" customHeight="1" x14ac:dyDescent="0.2">
      <c r="A664" s="91" t="s">
        <v>51</v>
      </c>
      <c r="B664" s="69"/>
      <c r="C664" s="69"/>
      <c r="D664" s="69"/>
      <c r="E664" s="70" t="s">
        <v>52</v>
      </c>
    </row>
    <row r="665" spans="1:5" ht="15" customHeight="1" x14ac:dyDescent="0.2">
      <c r="A665" s="78"/>
      <c r="B665" s="78"/>
      <c r="C665" s="78"/>
      <c r="D665" s="78"/>
      <c r="E665" s="78"/>
    </row>
    <row r="666" spans="1:5" ht="15" customHeight="1" x14ac:dyDescent="0.2">
      <c r="A666" s="78"/>
      <c r="B666" s="78"/>
      <c r="C666" s="81" t="s">
        <v>39</v>
      </c>
      <c r="D666" s="104" t="s">
        <v>46</v>
      </c>
      <c r="E666" s="81" t="s">
        <v>41</v>
      </c>
    </row>
    <row r="667" spans="1:5" ht="15" customHeight="1" x14ac:dyDescent="0.2">
      <c r="A667" s="78"/>
      <c r="B667" s="78"/>
      <c r="C667" s="83">
        <v>1037</v>
      </c>
      <c r="D667" s="103" t="s">
        <v>73</v>
      </c>
      <c r="E667" s="75">
        <v>1000000</v>
      </c>
    </row>
    <row r="668" spans="1:5" ht="15" customHeight="1" x14ac:dyDescent="0.2">
      <c r="A668" s="78"/>
      <c r="B668" s="78"/>
      <c r="C668" s="84" t="s">
        <v>43</v>
      </c>
      <c r="D668" s="85"/>
      <c r="E668" s="86">
        <f>SUM(E667:E667)</f>
        <v>1000000</v>
      </c>
    </row>
    <row r="669" spans="1:5" ht="15" customHeight="1" x14ac:dyDescent="0.2">
      <c r="A669" s="78"/>
      <c r="B669" s="78"/>
      <c r="C669" s="78"/>
      <c r="D669" s="78"/>
      <c r="E669" s="78"/>
    </row>
    <row r="670" spans="1:5" ht="15" customHeight="1" x14ac:dyDescent="0.25">
      <c r="A670" s="38" t="s">
        <v>17</v>
      </c>
      <c r="B670" s="39"/>
      <c r="C670" s="39"/>
      <c r="D670" s="39"/>
      <c r="E670" s="71"/>
    </row>
    <row r="671" spans="1:5" ht="15" customHeight="1" x14ac:dyDescent="0.2">
      <c r="A671" s="40" t="s">
        <v>81</v>
      </c>
      <c r="B671" s="54"/>
      <c r="C671" s="54"/>
      <c r="D671" s="54"/>
      <c r="E671" s="54" t="s">
        <v>82</v>
      </c>
    </row>
    <row r="672" spans="1:5" ht="15" customHeight="1" x14ac:dyDescent="0.2">
      <c r="A672" s="78"/>
      <c r="B672" s="78"/>
      <c r="C672" s="78"/>
      <c r="D672" s="78"/>
      <c r="E672" s="78"/>
    </row>
    <row r="673" spans="1:5" ht="15" customHeight="1" x14ac:dyDescent="0.2">
      <c r="A673" s="78"/>
      <c r="B673" s="81" t="s">
        <v>38</v>
      </c>
      <c r="C673" s="81" t="s">
        <v>39</v>
      </c>
      <c r="D673" s="93" t="s">
        <v>40</v>
      </c>
      <c r="E673" s="126" t="s">
        <v>41</v>
      </c>
    </row>
    <row r="674" spans="1:5" ht="15" customHeight="1" x14ac:dyDescent="0.2">
      <c r="A674" s="78"/>
      <c r="B674" s="137">
        <v>11</v>
      </c>
      <c r="C674" s="83"/>
      <c r="D674" s="123" t="s">
        <v>118</v>
      </c>
      <c r="E674" s="127">
        <v>1250000</v>
      </c>
    </row>
    <row r="675" spans="1:5" ht="15" customHeight="1" x14ac:dyDescent="0.2">
      <c r="A675" s="78"/>
      <c r="B675" s="137"/>
      <c r="C675" s="84" t="s">
        <v>43</v>
      </c>
      <c r="D675" s="85"/>
      <c r="E675" s="86">
        <f>SUM(E674:E674)</f>
        <v>1250000</v>
      </c>
    </row>
    <row r="676" spans="1:5" ht="15" customHeight="1" x14ac:dyDescent="0.2">
      <c r="A676" s="78"/>
      <c r="B676" s="78"/>
      <c r="C676" s="78"/>
      <c r="D676" s="78"/>
      <c r="E676" s="78"/>
    </row>
    <row r="677" spans="1:5" ht="15" customHeight="1" x14ac:dyDescent="0.25">
      <c r="A677" s="38" t="s">
        <v>17</v>
      </c>
      <c r="B677" s="39"/>
      <c r="C677" s="39"/>
      <c r="D677" s="39"/>
      <c r="E677" s="39"/>
    </row>
    <row r="678" spans="1:5" ht="15" customHeight="1" x14ac:dyDescent="0.2">
      <c r="A678" s="40" t="s">
        <v>86</v>
      </c>
      <c r="B678" s="39"/>
      <c r="C678" s="39"/>
      <c r="D678" s="39"/>
      <c r="E678" s="41" t="s">
        <v>87</v>
      </c>
    </row>
    <row r="679" spans="1:5" ht="15" customHeight="1" x14ac:dyDescent="0.2">
      <c r="A679" s="78"/>
      <c r="B679" s="78"/>
      <c r="C679" s="78"/>
      <c r="D679" s="78"/>
      <c r="E679" s="78"/>
    </row>
    <row r="680" spans="1:5" ht="15" customHeight="1" x14ac:dyDescent="0.2">
      <c r="A680" s="78"/>
      <c r="B680" s="78"/>
      <c r="C680" s="81" t="s">
        <v>39</v>
      </c>
      <c r="D680" s="104" t="s">
        <v>46</v>
      </c>
      <c r="E680" s="81" t="s">
        <v>41</v>
      </c>
    </row>
    <row r="681" spans="1:5" ht="15" customHeight="1" x14ac:dyDescent="0.2">
      <c r="A681" s="78"/>
      <c r="B681" s="78"/>
      <c r="C681" s="83">
        <v>3319</v>
      </c>
      <c r="D681" s="63" t="s">
        <v>47</v>
      </c>
      <c r="E681" s="75">
        <v>250000</v>
      </c>
    </row>
    <row r="682" spans="1:5" ht="15" customHeight="1" x14ac:dyDescent="0.2">
      <c r="A682" s="78"/>
      <c r="B682" s="78"/>
      <c r="C682" s="84" t="s">
        <v>43</v>
      </c>
      <c r="D682" s="85"/>
      <c r="E682" s="86">
        <f>SUM(E681:E681)</f>
        <v>250000</v>
      </c>
    </row>
    <row r="683" spans="1:5" ht="15" customHeight="1" x14ac:dyDescent="0.2">
      <c r="A683" s="78"/>
      <c r="B683" s="78"/>
      <c r="C683" s="78"/>
      <c r="D683" s="78"/>
      <c r="E683" s="78"/>
    </row>
    <row r="684" spans="1:5" ht="15" customHeight="1" x14ac:dyDescent="0.2">
      <c r="A684" s="78"/>
      <c r="B684" s="81" t="s">
        <v>38</v>
      </c>
      <c r="C684" s="81" t="s">
        <v>39</v>
      </c>
      <c r="D684" s="93" t="s">
        <v>40</v>
      </c>
      <c r="E684" s="126" t="s">
        <v>41</v>
      </c>
    </row>
    <row r="685" spans="1:5" ht="15" customHeight="1" x14ac:dyDescent="0.2">
      <c r="A685" s="78"/>
      <c r="B685" s="137">
        <v>24</v>
      </c>
      <c r="C685" s="83"/>
      <c r="D685" s="123" t="s">
        <v>117</v>
      </c>
      <c r="E685" s="127">
        <v>200000</v>
      </c>
    </row>
    <row r="686" spans="1:5" ht="15" customHeight="1" x14ac:dyDescent="0.2">
      <c r="A686" s="78"/>
      <c r="B686" s="137">
        <v>24</v>
      </c>
      <c r="C686" s="83"/>
      <c r="D686" s="123" t="s">
        <v>117</v>
      </c>
      <c r="E686" s="127">
        <v>102000</v>
      </c>
    </row>
    <row r="687" spans="1:5" ht="15" customHeight="1" x14ac:dyDescent="0.2">
      <c r="A687" s="78"/>
      <c r="B687" s="137">
        <v>27</v>
      </c>
      <c r="C687" s="83"/>
      <c r="D687" s="123" t="s">
        <v>117</v>
      </c>
      <c r="E687" s="127">
        <v>18000</v>
      </c>
    </row>
    <row r="688" spans="1:5" ht="15" customHeight="1" x14ac:dyDescent="0.2">
      <c r="A688" s="78"/>
      <c r="B688" s="137"/>
      <c r="C688" s="84" t="s">
        <v>43</v>
      </c>
      <c r="D688" s="85"/>
      <c r="E688" s="86">
        <f>SUM(E685:E687)</f>
        <v>320000</v>
      </c>
    </row>
    <row r="689" spans="1:5" ht="15" customHeight="1" x14ac:dyDescent="0.2">
      <c r="A689" s="78"/>
      <c r="B689" s="78"/>
      <c r="C689" s="78"/>
      <c r="D689" s="78"/>
      <c r="E689" s="78"/>
    </row>
    <row r="690" spans="1:5" ht="15" customHeight="1" x14ac:dyDescent="0.25">
      <c r="A690" s="68" t="s">
        <v>17</v>
      </c>
      <c r="B690" s="69"/>
      <c r="C690" s="69"/>
      <c r="D690" s="69"/>
      <c r="E690" s="78"/>
    </row>
    <row r="691" spans="1:5" ht="15" customHeight="1" x14ac:dyDescent="0.2">
      <c r="A691" s="91" t="s">
        <v>139</v>
      </c>
      <c r="B691" s="69"/>
      <c r="C691" s="69"/>
      <c r="D691" s="69"/>
      <c r="E691" s="70" t="s">
        <v>140</v>
      </c>
    </row>
    <row r="692" spans="1:5" ht="15" customHeight="1" x14ac:dyDescent="0.2">
      <c r="A692" s="78"/>
      <c r="B692" s="78"/>
      <c r="C692" s="78"/>
      <c r="D692" s="78"/>
      <c r="E692" s="78"/>
    </row>
    <row r="693" spans="1:5" ht="15" customHeight="1" x14ac:dyDescent="0.2">
      <c r="A693" s="78"/>
      <c r="B693" s="78"/>
      <c r="C693" s="81" t="s">
        <v>39</v>
      </c>
      <c r="D693" s="104" t="s">
        <v>46</v>
      </c>
      <c r="E693" s="81" t="s">
        <v>41</v>
      </c>
    </row>
    <row r="694" spans="1:5" ht="15" customHeight="1" x14ac:dyDescent="0.2">
      <c r="A694" s="78"/>
      <c r="B694" s="78"/>
      <c r="C694" s="83">
        <v>2212</v>
      </c>
      <c r="D694" s="123" t="s">
        <v>94</v>
      </c>
      <c r="E694" s="75">
        <v>13700000</v>
      </c>
    </row>
    <row r="695" spans="1:5" ht="15" customHeight="1" x14ac:dyDescent="0.2">
      <c r="A695" s="78"/>
      <c r="B695" s="78"/>
      <c r="C695" s="83">
        <v>2212</v>
      </c>
      <c r="D695" s="63" t="s">
        <v>93</v>
      </c>
      <c r="E695" s="75">
        <v>1000000</v>
      </c>
    </row>
    <row r="696" spans="1:5" ht="15" customHeight="1" x14ac:dyDescent="0.2">
      <c r="A696" s="78"/>
      <c r="B696" s="78"/>
      <c r="C696" s="84" t="s">
        <v>43</v>
      </c>
      <c r="D696" s="85"/>
      <c r="E696" s="86">
        <f>SUM(E694:E695)</f>
        <v>14700000</v>
      </c>
    </row>
    <row r="697" spans="1:5" ht="15" customHeight="1" x14ac:dyDescent="0.2">
      <c r="A697" s="78"/>
      <c r="B697" s="78"/>
      <c r="C697" s="78"/>
      <c r="D697" s="78"/>
      <c r="E697" s="78"/>
    </row>
    <row r="698" spans="1:5" ht="15" customHeight="1" x14ac:dyDescent="0.25">
      <c r="A698" s="68" t="s">
        <v>17</v>
      </c>
      <c r="B698" s="69"/>
      <c r="C698" s="69"/>
      <c r="D698" s="69"/>
      <c r="E698" s="78"/>
    </row>
    <row r="699" spans="1:5" ht="15" customHeight="1" x14ac:dyDescent="0.2">
      <c r="A699" s="91" t="s">
        <v>139</v>
      </c>
      <c r="B699" s="69"/>
      <c r="C699" s="69"/>
      <c r="D699" s="69"/>
      <c r="E699" s="70" t="s">
        <v>140</v>
      </c>
    </row>
    <row r="700" spans="1:5" ht="15" customHeight="1" x14ac:dyDescent="0.2">
      <c r="A700" s="78"/>
      <c r="B700" s="78"/>
      <c r="C700" s="78"/>
      <c r="D700" s="78"/>
      <c r="E700" s="78"/>
    </row>
    <row r="701" spans="1:5" ht="15" customHeight="1" x14ac:dyDescent="0.2">
      <c r="A701" s="78"/>
      <c r="B701" s="81" t="s">
        <v>38</v>
      </c>
      <c r="C701" s="81" t="s">
        <v>39</v>
      </c>
      <c r="D701" s="93" t="s">
        <v>40</v>
      </c>
      <c r="E701" s="126" t="s">
        <v>41</v>
      </c>
    </row>
    <row r="702" spans="1:5" ht="15" customHeight="1" x14ac:dyDescent="0.2">
      <c r="A702" s="78"/>
      <c r="B702" s="137">
        <v>12</v>
      </c>
      <c r="C702" s="83"/>
      <c r="D702" s="123" t="s">
        <v>118</v>
      </c>
      <c r="E702" s="127">
        <v>7400000</v>
      </c>
    </row>
    <row r="703" spans="1:5" ht="15" customHeight="1" x14ac:dyDescent="0.2">
      <c r="A703" s="78"/>
      <c r="B703" s="137">
        <v>20</v>
      </c>
      <c r="C703" s="83"/>
      <c r="D703" s="123" t="s">
        <v>117</v>
      </c>
      <c r="E703" s="127">
        <v>13000000</v>
      </c>
    </row>
    <row r="704" spans="1:5" ht="15" customHeight="1" x14ac:dyDescent="0.2">
      <c r="A704" s="78"/>
      <c r="B704" s="137">
        <v>604</v>
      </c>
      <c r="C704" s="83"/>
      <c r="D704" s="123" t="s">
        <v>117</v>
      </c>
      <c r="E704" s="127">
        <v>15000000</v>
      </c>
    </row>
    <row r="705" spans="1:6" ht="15" customHeight="1" x14ac:dyDescent="0.2">
      <c r="A705" s="78"/>
      <c r="B705" s="137">
        <v>601</v>
      </c>
      <c r="C705" s="83"/>
      <c r="D705" s="123" t="s">
        <v>117</v>
      </c>
      <c r="E705" s="127">
        <v>1000000</v>
      </c>
    </row>
    <row r="706" spans="1:6" ht="15" customHeight="1" x14ac:dyDescent="0.2">
      <c r="A706" s="78"/>
      <c r="B706" s="137">
        <v>883</v>
      </c>
      <c r="C706" s="83"/>
      <c r="D706" s="123" t="s">
        <v>118</v>
      </c>
      <c r="E706" s="127">
        <v>38615000</v>
      </c>
    </row>
    <row r="707" spans="1:6" ht="15" customHeight="1" x14ac:dyDescent="0.2">
      <c r="A707" s="78"/>
      <c r="B707" s="137">
        <v>12</v>
      </c>
      <c r="C707" s="83"/>
      <c r="D707" s="123" t="s">
        <v>118</v>
      </c>
      <c r="E707" s="127">
        <v>6286000</v>
      </c>
      <c r="F707" s="71"/>
    </row>
    <row r="708" spans="1:6" ht="15" customHeight="1" x14ac:dyDescent="0.2">
      <c r="A708" s="78"/>
      <c r="B708" s="137">
        <v>12</v>
      </c>
      <c r="C708" s="83"/>
      <c r="D708" s="123" t="s">
        <v>118</v>
      </c>
      <c r="E708" s="127">
        <v>28467000</v>
      </c>
    </row>
    <row r="709" spans="1:6" ht="15" customHeight="1" x14ac:dyDescent="0.2">
      <c r="A709" s="78"/>
      <c r="B709" s="137"/>
      <c r="C709" s="84" t="s">
        <v>43</v>
      </c>
      <c r="D709" s="85"/>
      <c r="E709" s="86">
        <f>SUM(E702:E708)</f>
        <v>109768000</v>
      </c>
    </row>
    <row r="710" spans="1:6" ht="15" customHeight="1" x14ac:dyDescent="0.2">
      <c r="A710" s="78"/>
      <c r="B710" s="78"/>
      <c r="C710" s="78"/>
      <c r="D710" s="78"/>
      <c r="E710" s="78"/>
    </row>
    <row r="711" spans="1:6" ht="15" customHeight="1" x14ac:dyDescent="0.25">
      <c r="A711" s="68" t="s">
        <v>17</v>
      </c>
      <c r="B711" s="78"/>
      <c r="C711" s="78"/>
      <c r="D711" s="78"/>
      <c r="E711" s="78"/>
    </row>
    <row r="712" spans="1:6" ht="15" customHeight="1" x14ac:dyDescent="0.2">
      <c r="A712" s="91" t="s">
        <v>44</v>
      </c>
      <c r="B712" s="78"/>
      <c r="C712" s="78"/>
      <c r="D712" s="78"/>
      <c r="E712" s="78" t="s">
        <v>45</v>
      </c>
    </row>
    <row r="713" spans="1:6" ht="15" customHeight="1" x14ac:dyDescent="0.2">
      <c r="A713" s="78"/>
      <c r="B713" s="78"/>
      <c r="C713" s="78"/>
      <c r="D713" s="78"/>
      <c r="E713" s="78"/>
    </row>
    <row r="714" spans="1:6" ht="15" customHeight="1" x14ac:dyDescent="0.2">
      <c r="A714" s="78"/>
      <c r="B714" s="81" t="s">
        <v>38</v>
      </c>
      <c r="C714" s="81" t="s">
        <v>39</v>
      </c>
      <c r="D714" s="93" t="s">
        <v>40</v>
      </c>
      <c r="E714" s="126" t="s">
        <v>41</v>
      </c>
    </row>
    <row r="715" spans="1:6" ht="15" customHeight="1" x14ac:dyDescent="0.2">
      <c r="A715" s="78"/>
      <c r="B715" s="137">
        <v>14</v>
      </c>
      <c r="C715" s="83"/>
      <c r="D715" s="123" t="s">
        <v>118</v>
      </c>
      <c r="E715" s="127">
        <v>1100000</v>
      </c>
    </row>
    <row r="716" spans="1:6" ht="15" customHeight="1" x14ac:dyDescent="0.2">
      <c r="A716" s="78"/>
      <c r="B716" s="137"/>
      <c r="C716" s="84" t="s">
        <v>43</v>
      </c>
      <c r="D716" s="85"/>
      <c r="E716" s="86">
        <f>SUM(E715:E715)</f>
        <v>1100000</v>
      </c>
    </row>
    <row r="717" spans="1:6" ht="15" customHeight="1" x14ac:dyDescent="0.2">
      <c r="A717" s="78"/>
      <c r="B717" s="78"/>
      <c r="C717" s="78"/>
      <c r="D717" s="78"/>
      <c r="E717" s="78"/>
    </row>
    <row r="718" spans="1:6" ht="15" customHeight="1" x14ac:dyDescent="0.25">
      <c r="A718" s="68" t="s">
        <v>17</v>
      </c>
      <c r="B718" s="78"/>
      <c r="C718" s="78"/>
      <c r="D718" s="78"/>
      <c r="E718" s="78"/>
    </row>
    <row r="719" spans="1:6" ht="15" customHeight="1" x14ac:dyDescent="0.2">
      <c r="A719" s="144" t="s">
        <v>145</v>
      </c>
      <c r="B719" s="77"/>
      <c r="C719" s="77"/>
      <c r="D719" s="77"/>
      <c r="E719" s="78" t="s">
        <v>146</v>
      </c>
    </row>
    <row r="720" spans="1:6" ht="15" customHeight="1" x14ac:dyDescent="0.2">
      <c r="A720" s="78"/>
      <c r="B720" s="78"/>
      <c r="C720" s="78"/>
      <c r="D720" s="78"/>
      <c r="E720" s="78"/>
    </row>
    <row r="721" spans="1:5" ht="15" customHeight="1" x14ac:dyDescent="0.2">
      <c r="A721" s="78"/>
      <c r="B721" s="78"/>
      <c r="C721" s="81" t="s">
        <v>39</v>
      </c>
      <c r="D721" s="104" t="s">
        <v>46</v>
      </c>
      <c r="E721" s="81" t="s">
        <v>41</v>
      </c>
    </row>
    <row r="722" spans="1:5" ht="15" customHeight="1" x14ac:dyDescent="0.2">
      <c r="A722" s="78"/>
      <c r="B722" s="78"/>
      <c r="C722" s="83">
        <v>6172</v>
      </c>
      <c r="D722" s="63" t="s">
        <v>47</v>
      </c>
      <c r="E722" s="75">
        <v>5030000</v>
      </c>
    </row>
    <row r="723" spans="1:5" ht="15" customHeight="1" x14ac:dyDescent="0.2">
      <c r="A723" s="78"/>
      <c r="B723" s="78"/>
      <c r="C723" s="84" t="s">
        <v>43</v>
      </c>
      <c r="D723" s="85"/>
      <c r="E723" s="86">
        <f>SUM(E722:E722)</f>
        <v>5030000</v>
      </c>
    </row>
    <row r="724" spans="1:5" ht="15" customHeight="1" x14ac:dyDescent="0.2">
      <c r="A724" s="78"/>
      <c r="B724" s="78"/>
      <c r="C724" s="78"/>
      <c r="D724" s="78"/>
      <c r="E724" s="78"/>
    </row>
    <row r="725" spans="1:5" ht="15" customHeight="1" x14ac:dyDescent="0.2">
      <c r="A725" s="78"/>
      <c r="B725" s="81" t="s">
        <v>38</v>
      </c>
      <c r="C725" s="81" t="s">
        <v>39</v>
      </c>
      <c r="D725" s="93" t="s">
        <v>40</v>
      </c>
      <c r="E725" s="126" t="s">
        <v>41</v>
      </c>
    </row>
    <row r="726" spans="1:5" ht="15" customHeight="1" x14ac:dyDescent="0.2">
      <c r="A726" s="78"/>
      <c r="B726" s="137">
        <v>24</v>
      </c>
      <c r="C726" s="83"/>
      <c r="D726" s="123" t="s">
        <v>118</v>
      </c>
      <c r="E726" s="127">
        <f>900000+80000+1000000</f>
        <v>1980000</v>
      </c>
    </row>
    <row r="727" spans="1:5" ht="15" customHeight="1" x14ac:dyDescent="0.2">
      <c r="A727" s="78"/>
      <c r="B727" s="137">
        <v>24</v>
      </c>
      <c r="C727" s="83"/>
      <c r="D727" s="123" t="s">
        <v>117</v>
      </c>
      <c r="E727" s="127">
        <f>550000</f>
        <v>550000</v>
      </c>
    </row>
    <row r="728" spans="1:5" ht="15" customHeight="1" x14ac:dyDescent="0.2">
      <c r="A728" s="78"/>
      <c r="B728" s="137"/>
      <c r="C728" s="84" t="s">
        <v>43</v>
      </c>
      <c r="D728" s="85"/>
      <c r="E728" s="86">
        <f>SUM(E726:E727)</f>
        <v>2530000</v>
      </c>
    </row>
    <row r="729" spans="1:5" ht="15" customHeight="1" x14ac:dyDescent="0.2">
      <c r="A729" s="78"/>
      <c r="B729" s="78"/>
      <c r="C729" s="78"/>
      <c r="D729" s="78"/>
      <c r="E729" s="78"/>
    </row>
    <row r="730" spans="1:5" ht="15" customHeight="1" x14ac:dyDescent="0.25">
      <c r="A730" s="68" t="s">
        <v>17</v>
      </c>
      <c r="B730" s="69"/>
      <c r="C730" s="69"/>
      <c r="D730" s="69"/>
      <c r="E730" s="69"/>
    </row>
    <row r="731" spans="1:5" ht="15" customHeight="1" x14ac:dyDescent="0.2">
      <c r="A731" s="91" t="s">
        <v>125</v>
      </c>
      <c r="B731" s="69"/>
      <c r="C731" s="69"/>
      <c r="D731" s="69"/>
      <c r="E731" s="70" t="s">
        <v>126</v>
      </c>
    </row>
    <row r="732" spans="1:5" ht="15" customHeight="1" x14ac:dyDescent="0.25">
      <c r="A732" s="68"/>
      <c r="B732" s="78"/>
      <c r="C732" s="69"/>
      <c r="D732" s="69"/>
      <c r="E732" s="92"/>
    </row>
    <row r="733" spans="1:5" ht="15" customHeight="1" x14ac:dyDescent="0.2">
      <c r="A733" s="58"/>
      <c r="B733" s="58"/>
      <c r="C733" s="81" t="s">
        <v>39</v>
      </c>
      <c r="D733" s="145" t="s">
        <v>46</v>
      </c>
      <c r="E733" s="81" t="s">
        <v>41</v>
      </c>
    </row>
    <row r="734" spans="1:5" ht="15" customHeight="1" x14ac:dyDescent="0.2">
      <c r="A734" s="124"/>
      <c r="B734" s="146"/>
      <c r="C734" s="83">
        <v>2399</v>
      </c>
      <c r="D734" s="63" t="s">
        <v>93</v>
      </c>
      <c r="E734" s="136">
        <v>405341</v>
      </c>
    </row>
    <row r="735" spans="1:5" ht="15" customHeight="1" x14ac:dyDescent="0.2">
      <c r="A735" s="69"/>
      <c r="B735" s="146"/>
      <c r="C735" s="84" t="s">
        <v>43</v>
      </c>
      <c r="D735" s="96"/>
      <c r="E735" s="97">
        <f>SUM(E734:E734)</f>
        <v>405341</v>
      </c>
    </row>
    <row r="736" spans="1:5" ht="15" customHeight="1" x14ac:dyDescent="0.2">
      <c r="A736" s="78"/>
      <c r="B736" s="78"/>
      <c r="C736" s="78"/>
      <c r="D736" s="78"/>
      <c r="E736" s="78"/>
    </row>
    <row r="737" spans="1:5" ht="15" customHeight="1" x14ac:dyDescent="0.25">
      <c r="A737" s="68" t="s">
        <v>17</v>
      </c>
      <c r="B737" s="69"/>
      <c r="C737" s="69"/>
      <c r="D737" s="69"/>
      <c r="E737" s="69"/>
    </row>
    <row r="738" spans="1:5" ht="15" customHeight="1" x14ac:dyDescent="0.2">
      <c r="A738" s="91" t="s">
        <v>36</v>
      </c>
      <c r="B738" s="69"/>
      <c r="C738" s="69"/>
      <c r="D738" s="69"/>
      <c r="E738" s="70" t="s">
        <v>37</v>
      </c>
    </row>
    <row r="739" spans="1:5" ht="15" customHeight="1" x14ac:dyDescent="0.2">
      <c r="A739" s="78"/>
      <c r="B739" s="78"/>
      <c r="C739" s="78"/>
      <c r="D739" s="78"/>
      <c r="E739" s="78"/>
    </row>
    <row r="740" spans="1:5" ht="15" customHeight="1" x14ac:dyDescent="0.2">
      <c r="A740" s="78"/>
      <c r="B740" s="78"/>
      <c r="C740" s="81" t="s">
        <v>39</v>
      </c>
      <c r="D740" s="93" t="s">
        <v>46</v>
      </c>
      <c r="E740" s="126" t="s">
        <v>41</v>
      </c>
    </row>
    <row r="741" spans="1:5" ht="15" customHeight="1" x14ac:dyDescent="0.2">
      <c r="A741" s="78"/>
      <c r="B741" s="78"/>
      <c r="C741" s="147">
        <v>6409</v>
      </c>
      <c r="D741" s="63" t="s">
        <v>69</v>
      </c>
      <c r="E741" s="148">
        <v>26346330.530000001</v>
      </c>
    </row>
    <row r="742" spans="1:5" ht="15" customHeight="1" x14ac:dyDescent="0.2">
      <c r="A742" s="78"/>
      <c r="B742" s="78"/>
      <c r="C742" s="147">
        <v>6409</v>
      </c>
      <c r="D742" s="103" t="s">
        <v>73</v>
      </c>
      <c r="E742" s="148">
        <v>6688000</v>
      </c>
    </row>
    <row r="743" spans="1:5" ht="15" customHeight="1" x14ac:dyDescent="0.2">
      <c r="A743" s="78"/>
      <c r="B743" s="78"/>
      <c r="C743" s="84" t="s">
        <v>43</v>
      </c>
      <c r="D743" s="96"/>
      <c r="E743" s="97">
        <f>SUM(E741:E742)</f>
        <v>33034330.530000001</v>
      </c>
    </row>
    <row r="744" spans="1:5" ht="15" customHeight="1" x14ac:dyDescent="0.2">
      <c r="A744" s="78"/>
      <c r="B744" s="78"/>
      <c r="C744" s="78"/>
      <c r="D744" s="78"/>
      <c r="E744" s="78"/>
    </row>
    <row r="745" spans="1:5" ht="15" customHeight="1" x14ac:dyDescent="0.25">
      <c r="A745" s="68" t="s">
        <v>17</v>
      </c>
      <c r="B745" s="69"/>
      <c r="C745" s="69"/>
      <c r="D745" s="78"/>
      <c r="E745" s="78"/>
    </row>
    <row r="746" spans="1:5" ht="15" customHeight="1" x14ac:dyDescent="0.2">
      <c r="A746" s="91" t="s">
        <v>98</v>
      </c>
      <c r="B746" s="69"/>
      <c r="C746" s="69"/>
      <c r="D746" s="69"/>
      <c r="E746" s="70" t="s">
        <v>147</v>
      </c>
    </row>
    <row r="747" spans="1:5" ht="15" customHeight="1" x14ac:dyDescent="0.2">
      <c r="A747" s="78"/>
      <c r="B747" s="78"/>
      <c r="C747" s="78"/>
      <c r="D747" s="78"/>
      <c r="E747" s="78"/>
    </row>
    <row r="748" spans="1:5" ht="15" customHeight="1" x14ac:dyDescent="0.2">
      <c r="A748" s="78"/>
      <c r="B748" s="78"/>
      <c r="C748" s="81" t="s">
        <v>39</v>
      </c>
      <c r="D748" s="104" t="s">
        <v>46</v>
      </c>
      <c r="E748" s="81" t="s">
        <v>41</v>
      </c>
    </row>
    <row r="749" spans="1:5" ht="15" customHeight="1" x14ac:dyDescent="0.2">
      <c r="A749" s="78"/>
      <c r="B749" s="78"/>
      <c r="C749" s="83"/>
      <c r="D749" s="107" t="s">
        <v>100</v>
      </c>
      <c r="E749" s="75">
        <v>41098000</v>
      </c>
    </row>
    <row r="750" spans="1:5" ht="15" customHeight="1" x14ac:dyDescent="0.2">
      <c r="A750" s="78"/>
      <c r="B750" s="78"/>
      <c r="C750" s="83"/>
      <c r="D750" s="63" t="s">
        <v>47</v>
      </c>
      <c r="E750" s="75">
        <v>20226000</v>
      </c>
    </row>
    <row r="751" spans="1:5" ht="15" customHeight="1" x14ac:dyDescent="0.2">
      <c r="A751" s="78"/>
      <c r="B751" s="78"/>
      <c r="C751" s="83"/>
      <c r="D751" s="149" t="s">
        <v>100</v>
      </c>
      <c r="E751" s="75">
        <v>17594000</v>
      </c>
    </row>
    <row r="752" spans="1:5" ht="15" customHeight="1" x14ac:dyDescent="0.2">
      <c r="A752" s="78"/>
      <c r="B752" s="78"/>
      <c r="C752" s="83"/>
      <c r="D752" s="149" t="s">
        <v>100</v>
      </c>
      <c r="E752" s="75">
        <v>615486.54</v>
      </c>
    </row>
    <row r="753" spans="1:5" ht="15" customHeight="1" x14ac:dyDescent="0.2">
      <c r="A753" s="78"/>
      <c r="B753" s="78"/>
      <c r="C753" s="83"/>
      <c r="D753" s="107" t="s">
        <v>100</v>
      </c>
      <c r="E753" s="75">
        <f>1500000+1250000</f>
        <v>2750000</v>
      </c>
    </row>
    <row r="754" spans="1:5" ht="15" customHeight="1" x14ac:dyDescent="0.2">
      <c r="A754" s="78"/>
      <c r="B754" s="78"/>
      <c r="C754" s="83"/>
      <c r="D754" s="63" t="s">
        <v>47</v>
      </c>
      <c r="E754" s="75">
        <v>2000000</v>
      </c>
    </row>
    <row r="755" spans="1:5" ht="15" customHeight="1" x14ac:dyDescent="0.2">
      <c r="A755" s="78"/>
      <c r="B755" s="78"/>
      <c r="C755" s="84" t="s">
        <v>43</v>
      </c>
      <c r="D755" s="85"/>
      <c r="E755" s="86">
        <f>SUM(E749:E754)</f>
        <v>84283486.540000007</v>
      </c>
    </row>
    <row r="756" spans="1:5" ht="15" customHeight="1" x14ac:dyDescent="0.2">
      <c r="A756" s="78"/>
      <c r="B756" s="78"/>
      <c r="C756" s="78"/>
      <c r="D756" s="78"/>
      <c r="E756" s="78"/>
    </row>
    <row r="757" spans="1:5" ht="15" customHeight="1" x14ac:dyDescent="0.25">
      <c r="A757" s="68" t="s">
        <v>17</v>
      </c>
      <c r="B757" s="69"/>
      <c r="C757" s="69"/>
      <c r="D757" s="78"/>
      <c r="E757" s="78"/>
    </row>
    <row r="758" spans="1:5" ht="15" customHeight="1" x14ac:dyDescent="0.2">
      <c r="A758" s="91" t="s">
        <v>98</v>
      </c>
      <c r="B758" s="69"/>
      <c r="C758" s="69"/>
      <c r="D758" s="69"/>
      <c r="E758" s="70" t="s">
        <v>99</v>
      </c>
    </row>
    <row r="759" spans="1:5" ht="15" customHeight="1" x14ac:dyDescent="0.2">
      <c r="A759" s="78"/>
      <c r="B759" s="79"/>
      <c r="C759" s="69"/>
      <c r="D759" s="78"/>
      <c r="E759" s="80"/>
    </row>
    <row r="760" spans="1:5" ht="15" customHeight="1" x14ac:dyDescent="0.2">
      <c r="A760" s="58"/>
      <c r="B760" s="58"/>
      <c r="C760" s="81" t="s">
        <v>39</v>
      </c>
      <c r="D760" s="104" t="s">
        <v>46</v>
      </c>
      <c r="E760" s="81" t="s">
        <v>41</v>
      </c>
    </row>
    <row r="761" spans="1:5" ht="15" customHeight="1" x14ac:dyDescent="0.2">
      <c r="A761" s="150"/>
      <c r="B761" s="106"/>
      <c r="C761" s="83">
        <v>2212</v>
      </c>
      <c r="D761" s="107" t="s">
        <v>100</v>
      </c>
      <c r="E761" s="75">
        <v>1940000</v>
      </c>
    </row>
    <row r="762" spans="1:5" ht="15" customHeight="1" x14ac:dyDescent="0.2">
      <c r="A762" s="108"/>
      <c r="B762" s="69"/>
      <c r="C762" s="84" t="s">
        <v>43</v>
      </c>
      <c r="D762" s="85"/>
      <c r="E762" s="86">
        <f>SUM(E761:E761)</f>
        <v>1940000</v>
      </c>
    </row>
    <row r="763" spans="1:5" ht="15" customHeight="1" x14ac:dyDescent="0.2"/>
    <row r="764" spans="1:5" ht="15" customHeight="1" x14ac:dyDescent="0.25">
      <c r="A764" s="68" t="s">
        <v>17</v>
      </c>
      <c r="B764" s="69"/>
      <c r="C764" s="69"/>
      <c r="D764" s="78"/>
      <c r="E764" s="78"/>
    </row>
    <row r="765" spans="1:5" ht="15" customHeight="1" x14ac:dyDescent="0.2">
      <c r="A765" s="91" t="s">
        <v>98</v>
      </c>
      <c r="B765" s="69"/>
      <c r="C765" s="69"/>
      <c r="D765" s="69"/>
      <c r="E765" s="70" t="s">
        <v>148</v>
      </c>
    </row>
    <row r="766" spans="1:5" ht="15" customHeight="1" x14ac:dyDescent="0.2">
      <c r="A766" s="78"/>
      <c r="B766" s="79"/>
      <c r="C766" s="69"/>
      <c r="D766" s="78"/>
      <c r="E766" s="80"/>
    </row>
    <row r="767" spans="1:5" ht="15" customHeight="1" x14ac:dyDescent="0.2">
      <c r="A767" s="58"/>
      <c r="B767" s="58"/>
      <c r="C767" s="81" t="s">
        <v>39</v>
      </c>
      <c r="D767" s="104" t="s">
        <v>46</v>
      </c>
      <c r="E767" s="81" t="s">
        <v>41</v>
      </c>
    </row>
    <row r="768" spans="1:5" ht="15" customHeight="1" x14ac:dyDescent="0.2">
      <c r="A768" s="150"/>
      <c r="B768" s="106"/>
      <c r="C768" s="83">
        <v>4357</v>
      </c>
      <c r="D768" s="107" t="s">
        <v>100</v>
      </c>
      <c r="E768" s="75">
        <v>21597000</v>
      </c>
    </row>
    <row r="769" spans="1:5" ht="15" customHeight="1" x14ac:dyDescent="0.2">
      <c r="A769" s="108"/>
      <c r="B769" s="69"/>
      <c r="C769" s="84" t="s">
        <v>43</v>
      </c>
      <c r="D769" s="85"/>
      <c r="E769" s="86">
        <f>SUM(E768:E768)</f>
        <v>21597000</v>
      </c>
    </row>
    <row r="770" spans="1:5" ht="15" customHeight="1" x14ac:dyDescent="0.2"/>
    <row r="771" spans="1:5" ht="15" customHeight="1" x14ac:dyDescent="0.25">
      <c r="A771" s="68" t="s">
        <v>17</v>
      </c>
      <c r="B771" s="69"/>
      <c r="C771" s="69"/>
      <c r="D771" s="78"/>
      <c r="E771" s="78"/>
    </row>
    <row r="772" spans="1:5" ht="15" customHeight="1" x14ac:dyDescent="0.2">
      <c r="A772" s="100" t="s">
        <v>66</v>
      </c>
      <c r="B772" s="69"/>
      <c r="C772" s="69"/>
      <c r="D772" s="69"/>
      <c r="E772" s="70" t="s">
        <v>130</v>
      </c>
    </row>
    <row r="773" spans="1:5" ht="15" customHeight="1" x14ac:dyDescent="0.2">
      <c r="A773" s="78"/>
      <c r="B773" s="79"/>
      <c r="C773" s="69"/>
      <c r="D773" s="78"/>
      <c r="E773" s="80"/>
    </row>
    <row r="774" spans="1:5" ht="15" customHeight="1" x14ac:dyDescent="0.2">
      <c r="A774" s="58"/>
      <c r="B774" s="58"/>
      <c r="C774" s="81" t="s">
        <v>39</v>
      </c>
      <c r="D774" s="104" t="s">
        <v>46</v>
      </c>
      <c r="E774" s="81" t="s">
        <v>41</v>
      </c>
    </row>
    <row r="775" spans="1:5" ht="15" customHeight="1" x14ac:dyDescent="0.2">
      <c r="A775" s="150"/>
      <c r="B775" s="106"/>
      <c r="C775" s="83">
        <v>3522</v>
      </c>
      <c r="D775" s="107" t="s">
        <v>100</v>
      </c>
      <c r="E775" s="75">
        <f>420000+614000+320000+74000</f>
        <v>1428000</v>
      </c>
    </row>
    <row r="776" spans="1:5" ht="15" customHeight="1" x14ac:dyDescent="0.2">
      <c r="A776" s="150"/>
      <c r="B776" s="106"/>
      <c r="C776" s="83">
        <v>3523</v>
      </c>
      <c r="D776" s="107" t="s">
        <v>100</v>
      </c>
      <c r="E776" s="75">
        <f>210000+600000+200000</f>
        <v>1010000</v>
      </c>
    </row>
    <row r="777" spans="1:5" ht="15" customHeight="1" x14ac:dyDescent="0.2">
      <c r="A777" s="150"/>
      <c r="B777" s="106"/>
      <c r="C777" s="83">
        <v>3533</v>
      </c>
      <c r="D777" s="107" t="s">
        <v>100</v>
      </c>
      <c r="E777" s="75">
        <f>20000+120000+120000</f>
        <v>260000</v>
      </c>
    </row>
    <row r="778" spans="1:5" ht="15" customHeight="1" x14ac:dyDescent="0.2">
      <c r="A778" s="108"/>
      <c r="B778" s="69"/>
      <c r="C778" s="84" t="s">
        <v>43</v>
      </c>
      <c r="D778" s="85"/>
      <c r="E778" s="86">
        <f>SUM(E775:E777)</f>
        <v>2698000</v>
      </c>
    </row>
    <row r="779" spans="1:5" ht="15" customHeight="1" x14ac:dyDescent="0.2"/>
    <row r="780" spans="1:5" ht="15" customHeight="1" x14ac:dyDescent="0.2"/>
    <row r="781" spans="1:5" ht="15" customHeight="1" x14ac:dyDescent="0.2"/>
    <row r="782" spans="1:5" ht="15" customHeight="1" x14ac:dyDescent="0.2"/>
    <row r="783" spans="1:5" ht="15" customHeight="1" x14ac:dyDescent="0.2"/>
    <row r="784" spans="1:5"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spans="2:2" ht="15" customHeight="1" x14ac:dyDescent="0.2"/>
    <row r="850" spans="2:2" ht="15" customHeight="1" x14ac:dyDescent="0.2"/>
    <row r="851" spans="2:2" ht="15" customHeight="1" x14ac:dyDescent="0.2"/>
    <row r="852" spans="2:2" ht="15" customHeight="1" x14ac:dyDescent="0.2"/>
    <row r="853" spans="2:2" ht="15" customHeight="1" x14ac:dyDescent="0.2"/>
    <row r="854" spans="2:2" ht="15" customHeight="1" x14ac:dyDescent="0.2"/>
    <row r="855" spans="2:2" ht="15" customHeight="1" x14ac:dyDescent="0.2"/>
    <row r="856" spans="2:2" ht="15" customHeight="1" x14ac:dyDescent="0.2"/>
    <row r="857" spans="2:2" ht="15" customHeight="1" x14ac:dyDescent="0.2"/>
    <row r="858" spans="2:2" ht="15" customHeight="1" x14ac:dyDescent="0.2"/>
    <row r="859" spans="2:2" ht="15" customHeight="1" x14ac:dyDescent="0.2"/>
    <row r="860" spans="2:2" ht="15" customHeight="1" x14ac:dyDescent="0.2">
      <c r="B860" s="151"/>
    </row>
    <row r="861" spans="2:2" ht="15" customHeight="1" x14ac:dyDescent="0.2"/>
    <row r="862" spans="2:2" ht="15" customHeight="1" x14ac:dyDescent="0.2"/>
    <row r="863" spans="2:2" ht="15" customHeight="1" x14ac:dyDescent="0.2"/>
    <row r="864" spans="2:2"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sheetData>
  <mergeCells count="45">
    <mergeCell ref="A525:E530"/>
    <mergeCell ref="A548:E548"/>
    <mergeCell ref="A549:E556"/>
    <mergeCell ref="A429:E436"/>
    <mergeCell ref="A456:E456"/>
    <mergeCell ref="A457:E465"/>
    <mergeCell ref="A486:E488"/>
    <mergeCell ref="A489:E495"/>
    <mergeCell ref="A523:E524"/>
    <mergeCell ref="A428:E428"/>
    <mergeCell ref="A239:E244"/>
    <mergeCell ref="A315:E316"/>
    <mergeCell ref="A317:E323"/>
    <mergeCell ref="A341:E342"/>
    <mergeCell ref="A343:E347"/>
    <mergeCell ref="A366:E367"/>
    <mergeCell ref="A368:E371"/>
    <mergeCell ref="A384:E385"/>
    <mergeCell ref="A386:E392"/>
    <mergeCell ref="A408:E409"/>
    <mergeCell ref="A410:E416"/>
    <mergeCell ref="A236:E238"/>
    <mergeCell ref="A107:E107"/>
    <mergeCell ref="A108:E108"/>
    <mergeCell ref="A109:E114"/>
    <mergeCell ref="A132:E133"/>
    <mergeCell ref="A134:E140"/>
    <mergeCell ref="A159:E160"/>
    <mergeCell ref="A161:E166"/>
    <mergeCell ref="A185:E186"/>
    <mergeCell ref="A187:E191"/>
    <mergeCell ref="A211:E212"/>
    <mergeCell ref="A213:E218"/>
    <mergeCell ref="A81:E85"/>
    <mergeCell ref="A2:E2"/>
    <mergeCell ref="A3:E3"/>
    <mergeCell ref="A4:E9"/>
    <mergeCell ref="A27:E27"/>
    <mergeCell ref="A28:E28"/>
    <mergeCell ref="A29:E33"/>
    <mergeCell ref="A55:E55"/>
    <mergeCell ref="A56:E56"/>
    <mergeCell ref="A57:E61"/>
    <mergeCell ref="A79:E79"/>
    <mergeCell ref="A80:E80"/>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350/15 - 369/15 schválené Radou Olomouckého kraje 9.7.2015</oddHeader>
    <oddFooter xml:space="preserve">&amp;L&amp;"Arial,Kurzíva"Zastupitelstvo OK 25.9.2015
4.1. - Rozpočet Olomouckého kraje 2015 - rozpočtové změny 
Příloha č.1: Rozpočtové změny č. 350/15 - 369/15 schválené Radou Olomouckého kraje 9.7.2015&amp;R&amp;"Arial,Kurzíva"Strana &amp;P (celkem 84)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6"/>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149</v>
      </c>
    </row>
    <row r="2" spans="1:5" ht="15" customHeight="1" x14ac:dyDescent="0.2">
      <c r="A2" s="234" t="s">
        <v>33</v>
      </c>
      <c r="B2" s="234"/>
      <c r="C2" s="234"/>
      <c r="D2" s="234"/>
      <c r="E2" s="234"/>
    </row>
    <row r="3" spans="1:5" ht="15" customHeight="1" x14ac:dyDescent="0.2">
      <c r="A3" s="234" t="s">
        <v>59</v>
      </c>
      <c r="B3" s="234"/>
      <c r="C3" s="234"/>
      <c r="D3" s="234"/>
      <c r="E3" s="234"/>
    </row>
    <row r="4" spans="1:5" ht="15" customHeight="1" x14ac:dyDescent="0.2">
      <c r="A4" s="233" t="s">
        <v>150</v>
      </c>
      <c r="B4" s="233"/>
      <c r="C4" s="233"/>
      <c r="D4" s="233"/>
      <c r="E4" s="233"/>
    </row>
    <row r="5" spans="1:5" ht="15" customHeight="1" x14ac:dyDescent="0.2">
      <c r="A5" s="233"/>
      <c r="B5" s="233"/>
      <c r="C5" s="233"/>
      <c r="D5" s="233"/>
      <c r="E5" s="233"/>
    </row>
    <row r="6" spans="1:5" ht="15" customHeight="1" x14ac:dyDescent="0.2">
      <c r="A6" s="233"/>
      <c r="B6" s="233"/>
      <c r="C6" s="233"/>
      <c r="D6" s="233"/>
      <c r="E6" s="233"/>
    </row>
    <row r="7" spans="1:5" ht="15" customHeight="1" x14ac:dyDescent="0.2">
      <c r="A7" s="233"/>
      <c r="B7" s="233"/>
      <c r="C7" s="233"/>
      <c r="D7" s="233"/>
      <c r="E7" s="233"/>
    </row>
    <row r="8" spans="1:5" ht="15" customHeight="1" x14ac:dyDescent="0.2">
      <c r="A8" s="90"/>
      <c r="B8" s="90"/>
      <c r="C8" s="90"/>
      <c r="D8" s="90"/>
      <c r="E8" s="90"/>
    </row>
    <row r="9" spans="1:5" ht="15" customHeight="1" x14ac:dyDescent="0.25">
      <c r="A9" s="68" t="s">
        <v>1</v>
      </c>
      <c r="B9" s="69"/>
      <c r="C9" s="69"/>
      <c r="D9" s="69"/>
      <c r="E9" s="69"/>
    </row>
    <row r="10" spans="1:5" ht="15" customHeight="1" x14ac:dyDescent="0.2">
      <c r="A10" s="91" t="s">
        <v>61</v>
      </c>
      <c r="B10" s="69"/>
      <c r="C10" s="69"/>
      <c r="D10" s="69"/>
      <c r="E10" s="70" t="s">
        <v>62</v>
      </c>
    </row>
    <row r="11" spans="1:5" ht="15" customHeight="1" x14ac:dyDescent="0.25">
      <c r="A11" s="78"/>
      <c r="B11" s="68"/>
      <c r="C11" s="69"/>
      <c r="D11" s="69"/>
      <c r="E11" s="92"/>
    </row>
    <row r="12" spans="1:5" ht="15" customHeight="1" x14ac:dyDescent="0.2">
      <c r="B12" s="81" t="s">
        <v>38</v>
      </c>
      <c r="C12" s="81" t="s">
        <v>39</v>
      </c>
      <c r="D12" s="93" t="s">
        <v>40</v>
      </c>
      <c r="E12" s="43" t="s">
        <v>41</v>
      </c>
    </row>
    <row r="13" spans="1:5" ht="15" customHeight="1" x14ac:dyDescent="0.2">
      <c r="B13" s="137">
        <v>33155</v>
      </c>
      <c r="C13" s="73"/>
      <c r="D13" s="74" t="s">
        <v>56</v>
      </c>
      <c r="E13" s="75">
        <v>59250000</v>
      </c>
    </row>
    <row r="14" spans="1:5" ht="15" customHeight="1" x14ac:dyDescent="0.2">
      <c r="B14" s="95"/>
      <c r="C14" s="84" t="s">
        <v>43</v>
      </c>
      <c r="D14" s="96"/>
      <c r="E14" s="97">
        <f>SUM(E13:E13)</f>
        <v>59250000</v>
      </c>
    </row>
    <row r="15" spans="1:5" ht="15" customHeight="1" x14ac:dyDescent="0.25">
      <c r="A15" s="36"/>
      <c r="B15" s="77"/>
      <c r="C15" s="77"/>
      <c r="D15" s="77"/>
      <c r="E15" s="77"/>
    </row>
    <row r="16" spans="1:5" ht="15" customHeight="1" x14ac:dyDescent="0.25">
      <c r="A16" s="38" t="s">
        <v>17</v>
      </c>
      <c r="B16" s="39"/>
      <c r="C16" s="39"/>
      <c r="D16" s="39"/>
      <c r="E16" s="71"/>
    </row>
    <row r="17" spans="1:5" ht="15" customHeight="1" x14ac:dyDescent="0.2">
      <c r="A17" s="40" t="s">
        <v>61</v>
      </c>
      <c r="B17" s="39"/>
      <c r="C17" s="39"/>
      <c r="D17" s="39"/>
      <c r="E17" s="70" t="s">
        <v>62</v>
      </c>
    </row>
    <row r="18" spans="1:5" ht="15" customHeight="1" x14ac:dyDescent="0.2"/>
    <row r="19" spans="1:5" ht="15" customHeight="1" x14ac:dyDescent="0.2">
      <c r="A19" s="152" t="s">
        <v>151</v>
      </c>
      <c r="E19" s="153">
        <v>59250000</v>
      </c>
    </row>
    <row r="20" spans="1:5" ht="15" customHeight="1" x14ac:dyDescent="0.2"/>
    <row r="21" spans="1:5" ht="15" customHeight="1" x14ac:dyDescent="0.2"/>
    <row r="22" spans="1:5" ht="15" customHeight="1" x14ac:dyDescent="0.25">
      <c r="A22" s="36" t="s">
        <v>152</v>
      </c>
    </row>
    <row r="23" spans="1:5" ht="15" customHeight="1" x14ac:dyDescent="0.2">
      <c r="A23" s="234" t="s">
        <v>33</v>
      </c>
      <c r="B23" s="234"/>
      <c r="C23" s="234"/>
      <c r="D23" s="234"/>
      <c r="E23" s="234"/>
    </row>
    <row r="24" spans="1:5" ht="15" customHeight="1" x14ac:dyDescent="0.2">
      <c r="A24" s="234" t="s">
        <v>59</v>
      </c>
      <c r="B24" s="234"/>
      <c r="C24" s="234"/>
      <c r="D24" s="234"/>
      <c r="E24" s="234"/>
    </row>
    <row r="25" spans="1:5" ht="15" customHeight="1" x14ac:dyDescent="0.2">
      <c r="A25" s="233" t="s">
        <v>153</v>
      </c>
      <c r="B25" s="233"/>
      <c r="C25" s="233"/>
      <c r="D25" s="233"/>
      <c r="E25" s="233"/>
    </row>
    <row r="26" spans="1:5" ht="15" customHeight="1" x14ac:dyDescent="0.2">
      <c r="A26" s="233"/>
      <c r="B26" s="233"/>
      <c r="C26" s="233"/>
      <c r="D26" s="233"/>
      <c r="E26" s="233"/>
    </row>
    <row r="27" spans="1:5" ht="15" customHeight="1" x14ac:dyDescent="0.2">
      <c r="A27" s="233"/>
      <c r="B27" s="233"/>
      <c r="C27" s="233"/>
      <c r="D27" s="233"/>
      <c r="E27" s="233"/>
    </row>
    <row r="28" spans="1:5" ht="15" customHeight="1" x14ac:dyDescent="0.2">
      <c r="A28" s="233"/>
      <c r="B28" s="233"/>
      <c r="C28" s="233"/>
      <c r="D28" s="233"/>
      <c r="E28" s="233"/>
    </row>
    <row r="29" spans="1:5" ht="15" customHeight="1" x14ac:dyDescent="0.2">
      <c r="A29" s="90"/>
      <c r="B29" s="90"/>
      <c r="C29" s="90"/>
      <c r="D29" s="90"/>
      <c r="E29" s="90"/>
    </row>
    <row r="30" spans="1:5" ht="15" customHeight="1" x14ac:dyDescent="0.25">
      <c r="A30" s="68" t="s">
        <v>1</v>
      </c>
      <c r="B30" s="69"/>
      <c r="C30" s="69"/>
      <c r="D30" s="69"/>
      <c r="E30" s="69"/>
    </row>
    <row r="31" spans="1:5" ht="15" customHeight="1" x14ac:dyDescent="0.2">
      <c r="A31" s="91" t="s">
        <v>61</v>
      </c>
      <c r="B31" s="69"/>
      <c r="C31" s="69"/>
      <c r="D31" s="69"/>
      <c r="E31" s="70" t="s">
        <v>62</v>
      </c>
    </row>
    <row r="32" spans="1:5" ht="15" customHeight="1" x14ac:dyDescent="0.25">
      <c r="A32" s="78"/>
      <c r="B32" s="68"/>
      <c r="C32" s="69"/>
      <c r="D32" s="69"/>
      <c r="E32" s="92"/>
    </row>
    <row r="33" spans="1:5" ht="15" customHeight="1" x14ac:dyDescent="0.2">
      <c r="B33" s="81" t="s">
        <v>38</v>
      </c>
      <c r="C33" s="81" t="s">
        <v>39</v>
      </c>
      <c r="D33" s="93" t="s">
        <v>40</v>
      </c>
      <c r="E33" s="43" t="s">
        <v>41</v>
      </c>
    </row>
    <row r="34" spans="1:5" ht="15" customHeight="1" x14ac:dyDescent="0.2">
      <c r="B34" s="137">
        <v>33059</v>
      </c>
      <c r="C34" s="73"/>
      <c r="D34" s="74" t="s">
        <v>56</v>
      </c>
      <c r="E34" s="75">
        <v>2766533</v>
      </c>
    </row>
    <row r="35" spans="1:5" ht="15" customHeight="1" x14ac:dyDescent="0.2">
      <c r="B35" s="95"/>
      <c r="C35" s="84" t="s">
        <v>43</v>
      </c>
      <c r="D35" s="96"/>
      <c r="E35" s="97">
        <f>SUM(E34:E34)</f>
        <v>2766533</v>
      </c>
    </row>
    <row r="36" spans="1:5" ht="15" customHeight="1" x14ac:dyDescent="0.25">
      <c r="A36" s="36"/>
      <c r="B36" s="77"/>
      <c r="C36" s="77"/>
      <c r="D36" s="77"/>
      <c r="E36" s="77"/>
    </row>
    <row r="37" spans="1:5" ht="15" customHeight="1" x14ac:dyDescent="0.25">
      <c r="A37" s="68" t="s">
        <v>17</v>
      </c>
      <c r="B37" s="69"/>
      <c r="C37" s="69"/>
      <c r="D37" s="69"/>
      <c r="E37" s="78"/>
    </row>
    <row r="38" spans="1:5" ht="15" customHeight="1" x14ac:dyDescent="0.2">
      <c r="A38" s="91" t="s">
        <v>61</v>
      </c>
      <c r="B38" s="69"/>
      <c r="C38" s="69"/>
      <c r="D38" s="69"/>
      <c r="E38" s="70" t="s">
        <v>62</v>
      </c>
    </row>
    <row r="39" spans="1:5" ht="15" customHeight="1" x14ac:dyDescent="0.25">
      <c r="A39" s="78"/>
      <c r="B39" s="68"/>
      <c r="C39" s="69"/>
      <c r="D39" s="69"/>
      <c r="E39" s="92"/>
    </row>
    <row r="40" spans="1:5" ht="15" customHeight="1" x14ac:dyDescent="0.2">
      <c r="C40" s="43" t="s">
        <v>39</v>
      </c>
      <c r="D40" s="44" t="s">
        <v>46</v>
      </c>
      <c r="E40" s="45" t="s">
        <v>41</v>
      </c>
    </row>
    <row r="41" spans="1:5" ht="15" customHeight="1" x14ac:dyDescent="0.2">
      <c r="C41" s="117">
        <v>3111</v>
      </c>
      <c r="D41" s="103" t="s">
        <v>73</v>
      </c>
      <c r="E41" s="118">
        <v>251456</v>
      </c>
    </row>
    <row r="42" spans="1:5" ht="15" customHeight="1" x14ac:dyDescent="0.2">
      <c r="C42" s="117">
        <v>3112</v>
      </c>
      <c r="D42" s="103" t="s">
        <v>73</v>
      </c>
      <c r="E42" s="118">
        <v>36101</v>
      </c>
    </row>
    <row r="43" spans="1:5" ht="15" customHeight="1" x14ac:dyDescent="0.2">
      <c r="C43" s="117">
        <v>3113</v>
      </c>
      <c r="D43" s="103" t="s">
        <v>73</v>
      </c>
      <c r="E43" s="118">
        <v>300361</v>
      </c>
    </row>
    <row r="44" spans="1:5" ht="15" customHeight="1" x14ac:dyDescent="0.2">
      <c r="C44" s="117">
        <v>3114</v>
      </c>
      <c r="D44" s="103" t="s">
        <v>73</v>
      </c>
      <c r="E44" s="118">
        <v>887342</v>
      </c>
    </row>
    <row r="45" spans="1:5" ht="15" customHeight="1" x14ac:dyDescent="0.2">
      <c r="C45" s="117">
        <v>3122</v>
      </c>
      <c r="D45" s="103" t="s">
        <v>73</v>
      </c>
      <c r="E45" s="118">
        <v>695682</v>
      </c>
    </row>
    <row r="46" spans="1:5" ht="15" customHeight="1" x14ac:dyDescent="0.2">
      <c r="C46" s="117">
        <v>3123</v>
      </c>
      <c r="D46" s="103" t="s">
        <v>73</v>
      </c>
      <c r="E46" s="118">
        <v>426930</v>
      </c>
    </row>
    <row r="47" spans="1:5" ht="15" customHeight="1" x14ac:dyDescent="0.2">
      <c r="C47" s="117">
        <v>3124</v>
      </c>
      <c r="D47" s="103" t="s">
        <v>73</v>
      </c>
      <c r="E47" s="118">
        <v>32711</v>
      </c>
    </row>
    <row r="48" spans="1:5" ht="15" customHeight="1" x14ac:dyDescent="0.2">
      <c r="C48" s="117">
        <v>3150</v>
      </c>
      <c r="D48" s="103" t="s">
        <v>73</v>
      </c>
      <c r="E48" s="118">
        <v>82014</v>
      </c>
    </row>
    <row r="49" spans="1:5" ht="15" customHeight="1" x14ac:dyDescent="0.2">
      <c r="C49" s="117">
        <v>3231</v>
      </c>
      <c r="D49" s="103" t="s">
        <v>73</v>
      </c>
      <c r="E49" s="118">
        <v>53936</v>
      </c>
    </row>
    <row r="50" spans="1:5" ht="15" customHeight="1" x14ac:dyDescent="0.2">
      <c r="C50" s="51" t="s">
        <v>43</v>
      </c>
      <c r="D50" s="52"/>
      <c r="E50" s="53">
        <f>SUM(E41:E49)</f>
        <v>2766533</v>
      </c>
    </row>
    <row r="51" spans="1:5" ht="15" customHeight="1" x14ac:dyDescent="0.2"/>
    <row r="52" spans="1:5" ht="15" customHeight="1" x14ac:dyDescent="0.2"/>
    <row r="53" spans="1:5" ht="15" customHeight="1" x14ac:dyDescent="0.2"/>
    <row r="54" spans="1:5" ht="15" customHeight="1" x14ac:dyDescent="0.25">
      <c r="A54" s="36" t="s">
        <v>154</v>
      </c>
    </row>
    <row r="55" spans="1:5" ht="15" customHeight="1" x14ac:dyDescent="0.2">
      <c r="A55" s="236" t="s">
        <v>33</v>
      </c>
      <c r="B55" s="236"/>
      <c r="C55" s="236"/>
      <c r="D55" s="236"/>
      <c r="E55" s="236"/>
    </row>
    <row r="56" spans="1:5" ht="15" customHeight="1" x14ac:dyDescent="0.2">
      <c r="A56" s="234" t="s">
        <v>59</v>
      </c>
      <c r="B56" s="234"/>
      <c r="C56" s="234"/>
      <c r="D56" s="234"/>
      <c r="E56" s="234"/>
    </row>
    <row r="57" spans="1:5" ht="15" customHeight="1" x14ac:dyDescent="0.2">
      <c r="A57" s="233" t="s">
        <v>155</v>
      </c>
      <c r="B57" s="233"/>
      <c r="C57" s="233"/>
      <c r="D57" s="233"/>
      <c r="E57" s="233"/>
    </row>
    <row r="58" spans="1:5" ht="15" customHeight="1" x14ac:dyDescent="0.2">
      <c r="A58" s="233"/>
      <c r="B58" s="233"/>
      <c r="C58" s="233"/>
      <c r="D58" s="233"/>
      <c r="E58" s="233"/>
    </row>
    <row r="59" spans="1:5" ht="15" customHeight="1" x14ac:dyDescent="0.2">
      <c r="A59" s="233"/>
      <c r="B59" s="233"/>
      <c r="C59" s="233"/>
      <c r="D59" s="233"/>
      <c r="E59" s="233"/>
    </row>
    <row r="60" spans="1:5" ht="15" customHeight="1" x14ac:dyDescent="0.2">
      <c r="A60" s="233"/>
      <c r="B60" s="233"/>
      <c r="C60" s="233"/>
      <c r="D60" s="233"/>
      <c r="E60" s="233"/>
    </row>
    <row r="61" spans="1:5" ht="15" customHeight="1" x14ac:dyDescent="0.2">
      <c r="A61" s="90"/>
      <c r="B61" s="90"/>
      <c r="C61" s="90"/>
      <c r="D61" s="90"/>
      <c r="E61" s="90"/>
    </row>
    <row r="62" spans="1:5" ht="15" customHeight="1" x14ac:dyDescent="0.25">
      <c r="A62" s="68" t="s">
        <v>1</v>
      </c>
      <c r="B62" s="69"/>
      <c r="C62" s="69"/>
      <c r="D62" s="69"/>
      <c r="E62" s="69"/>
    </row>
    <row r="63" spans="1:5" ht="15" customHeight="1" x14ac:dyDescent="0.2">
      <c r="A63" s="91" t="s">
        <v>61</v>
      </c>
      <c r="B63" s="69"/>
      <c r="C63" s="69"/>
      <c r="D63" s="69"/>
      <c r="E63" s="70" t="s">
        <v>62</v>
      </c>
    </row>
    <row r="64" spans="1:5" ht="15" customHeight="1" x14ac:dyDescent="0.25">
      <c r="A64" s="78"/>
      <c r="B64" s="68"/>
      <c r="C64" s="69"/>
      <c r="D64" s="69"/>
      <c r="E64" s="92"/>
    </row>
    <row r="65" spans="1:5" ht="15" customHeight="1" x14ac:dyDescent="0.2">
      <c r="B65" s="81" t="s">
        <v>38</v>
      </c>
      <c r="C65" s="81" t="s">
        <v>39</v>
      </c>
      <c r="D65" s="93" t="s">
        <v>40</v>
      </c>
      <c r="E65" s="45" t="s">
        <v>41</v>
      </c>
    </row>
    <row r="66" spans="1:5" ht="15" customHeight="1" x14ac:dyDescent="0.2">
      <c r="B66" s="94">
        <v>32133058</v>
      </c>
      <c r="C66" s="73"/>
      <c r="D66" s="74" t="s">
        <v>56</v>
      </c>
      <c r="E66" s="75">
        <v>1869850.95</v>
      </c>
    </row>
    <row r="67" spans="1:5" ht="15" customHeight="1" x14ac:dyDescent="0.2">
      <c r="B67" s="94">
        <v>32533058</v>
      </c>
      <c r="C67" s="73"/>
      <c r="D67" s="74" t="s">
        <v>56</v>
      </c>
      <c r="E67" s="75">
        <v>10595822.050000001</v>
      </c>
    </row>
    <row r="68" spans="1:5" ht="15" customHeight="1" x14ac:dyDescent="0.2">
      <c r="B68" s="95"/>
      <c r="C68" s="84" t="s">
        <v>43</v>
      </c>
      <c r="D68" s="96"/>
      <c r="E68" s="97">
        <f>SUM(E66:E67)</f>
        <v>12465673</v>
      </c>
    </row>
    <row r="69" spans="1:5" ht="15" customHeight="1" x14ac:dyDescent="0.25">
      <c r="A69" s="36"/>
      <c r="B69" s="77"/>
      <c r="C69" s="77"/>
      <c r="D69" s="77"/>
      <c r="E69" s="77"/>
    </row>
    <row r="70" spans="1:5" ht="15" customHeight="1" x14ac:dyDescent="0.25">
      <c r="A70" s="68" t="s">
        <v>17</v>
      </c>
      <c r="B70" s="69"/>
      <c r="C70" s="69"/>
      <c r="D70" s="69"/>
      <c r="E70" s="78"/>
    </row>
    <row r="71" spans="1:5" ht="15" customHeight="1" x14ac:dyDescent="0.2">
      <c r="A71" s="91" t="s">
        <v>61</v>
      </c>
      <c r="B71" s="69"/>
      <c r="C71" s="69"/>
      <c r="D71" s="69"/>
      <c r="E71" s="70" t="s">
        <v>62</v>
      </c>
    </row>
    <row r="72" spans="1:5" ht="15" customHeight="1" x14ac:dyDescent="0.25">
      <c r="A72" s="78"/>
      <c r="B72" s="68"/>
      <c r="C72" s="69"/>
      <c r="D72" s="69"/>
      <c r="E72" s="92"/>
    </row>
    <row r="73" spans="1:5" ht="15" customHeight="1" x14ac:dyDescent="0.2">
      <c r="B73" s="81" t="s">
        <v>38</v>
      </c>
      <c r="C73" s="81" t="s">
        <v>39</v>
      </c>
      <c r="D73" s="93" t="s">
        <v>40</v>
      </c>
      <c r="E73" s="81" t="s">
        <v>41</v>
      </c>
    </row>
    <row r="74" spans="1:5" ht="15" customHeight="1" x14ac:dyDescent="0.2">
      <c r="B74" s="94">
        <v>32133058</v>
      </c>
      <c r="C74" s="73"/>
      <c r="D74" s="89" t="s">
        <v>57</v>
      </c>
      <c r="E74" s="75">
        <v>1869850.95</v>
      </c>
    </row>
    <row r="75" spans="1:5" ht="15" customHeight="1" x14ac:dyDescent="0.2">
      <c r="B75" s="94">
        <v>32533058</v>
      </c>
      <c r="C75" s="73"/>
      <c r="D75" s="89" t="s">
        <v>57</v>
      </c>
      <c r="E75" s="75">
        <v>10595822.050000001</v>
      </c>
    </row>
    <row r="76" spans="1:5" ht="15" customHeight="1" x14ac:dyDescent="0.2">
      <c r="B76" s="95"/>
      <c r="C76" s="84" t="s">
        <v>43</v>
      </c>
      <c r="D76" s="96"/>
      <c r="E76" s="97">
        <f>SUM(E74:E75)</f>
        <v>12465673</v>
      </c>
    </row>
    <row r="77" spans="1:5" ht="15" customHeight="1" x14ac:dyDescent="0.2"/>
    <row r="78" spans="1:5" ht="15" customHeight="1" x14ac:dyDescent="0.2"/>
    <row r="79" spans="1:5" ht="15" customHeight="1" x14ac:dyDescent="0.25">
      <c r="A79" s="36" t="s">
        <v>156</v>
      </c>
    </row>
    <row r="80" spans="1:5" ht="15" customHeight="1" x14ac:dyDescent="0.2">
      <c r="A80" s="234" t="s">
        <v>33</v>
      </c>
      <c r="B80" s="234"/>
      <c r="C80" s="234"/>
      <c r="D80" s="234"/>
      <c r="E80" s="234"/>
    </row>
    <row r="81" spans="1:5" ht="15" customHeight="1" x14ac:dyDescent="0.2">
      <c r="A81" s="234" t="s">
        <v>59</v>
      </c>
      <c r="B81" s="234"/>
      <c r="C81" s="234"/>
      <c r="D81" s="234"/>
      <c r="E81" s="234"/>
    </row>
    <row r="82" spans="1:5" ht="15" customHeight="1" x14ac:dyDescent="0.2">
      <c r="A82" s="233" t="s">
        <v>157</v>
      </c>
      <c r="B82" s="233"/>
      <c r="C82" s="233"/>
      <c r="D82" s="233"/>
      <c r="E82" s="233"/>
    </row>
    <row r="83" spans="1:5" ht="15" customHeight="1" x14ac:dyDescent="0.2">
      <c r="A83" s="233"/>
      <c r="B83" s="233"/>
      <c r="C83" s="233"/>
      <c r="D83" s="233"/>
      <c r="E83" s="233"/>
    </row>
    <row r="84" spans="1:5" ht="15" customHeight="1" x14ac:dyDescent="0.2">
      <c r="A84" s="233"/>
      <c r="B84" s="233"/>
      <c r="C84" s="233"/>
      <c r="D84" s="233"/>
      <c r="E84" s="233"/>
    </row>
    <row r="85" spans="1:5" ht="15" customHeight="1" x14ac:dyDescent="0.2">
      <c r="A85" s="233"/>
      <c r="B85" s="233"/>
      <c r="C85" s="233"/>
      <c r="D85" s="233"/>
      <c r="E85" s="233"/>
    </row>
    <row r="86" spans="1:5" ht="15" customHeight="1" x14ac:dyDescent="0.2">
      <c r="A86" s="233"/>
      <c r="B86" s="233"/>
      <c r="C86" s="233"/>
      <c r="D86" s="233"/>
      <c r="E86" s="233"/>
    </row>
    <row r="87" spans="1:5" ht="15" customHeight="1" x14ac:dyDescent="0.2">
      <c r="A87" s="90"/>
      <c r="B87" s="90"/>
      <c r="C87" s="90"/>
      <c r="D87" s="90"/>
      <c r="E87" s="90"/>
    </row>
    <row r="88" spans="1:5" ht="15" customHeight="1" x14ac:dyDescent="0.25">
      <c r="A88" s="68" t="s">
        <v>1</v>
      </c>
      <c r="B88" s="69"/>
      <c r="C88" s="69"/>
      <c r="D88" s="69"/>
      <c r="E88" s="69"/>
    </row>
    <row r="89" spans="1:5" ht="15" customHeight="1" x14ac:dyDescent="0.2">
      <c r="A89" s="91" t="s">
        <v>61</v>
      </c>
      <c r="B89" s="69"/>
      <c r="C89" s="69"/>
      <c r="D89" s="69"/>
      <c r="E89" s="70" t="s">
        <v>62</v>
      </c>
    </row>
    <row r="90" spans="1:5" ht="15" customHeight="1" x14ac:dyDescent="0.25">
      <c r="A90" s="78"/>
      <c r="B90" s="68"/>
      <c r="C90" s="69"/>
      <c r="D90" s="69"/>
      <c r="E90" s="92"/>
    </row>
    <row r="91" spans="1:5" ht="15" customHeight="1" x14ac:dyDescent="0.2">
      <c r="B91" s="81" t="s">
        <v>38</v>
      </c>
      <c r="C91" s="81" t="s">
        <v>39</v>
      </c>
      <c r="D91" s="93" t="s">
        <v>40</v>
      </c>
      <c r="E91" s="45" t="s">
        <v>41</v>
      </c>
    </row>
    <row r="92" spans="1:5" ht="15" customHeight="1" x14ac:dyDescent="0.2">
      <c r="B92" s="137">
        <v>33035</v>
      </c>
      <c r="C92" s="73"/>
      <c r="D92" s="74" t="s">
        <v>56</v>
      </c>
      <c r="E92" s="75">
        <v>96000</v>
      </c>
    </row>
    <row r="93" spans="1:5" ht="15" customHeight="1" x14ac:dyDescent="0.2">
      <c r="B93" s="95"/>
      <c r="C93" s="84" t="s">
        <v>43</v>
      </c>
      <c r="D93" s="96"/>
      <c r="E93" s="97">
        <f>SUM(E92:E92)</f>
        <v>96000</v>
      </c>
    </row>
    <row r="94" spans="1:5" ht="15" customHeight="1" x14ac:dyDescent="0.25">
      <c r="A94" s="36"/>
      <c r="B94" s="77"/>
      <c r="C94" s="77"/>
      <c r="D94" s="77"/>
      <c r="E94" s="77"/>
    </row>
    <row r="95" spans="1:5" ht="15" customHeight="1" x14ac:dyDescent="0.25">
      <c r="A95" s="68" t="s">
        <v>17</v>
      </c>
      <c r="B95" s="69"/>
      <c r="C95" s="69"/>
      <c r="D95" s="69"/>
      <c r="E95" s="78"/>
    </row>
    <row r="96" spans="1:5" ht="15" customHeight="1" x14ac:dyDescent="0.2">
      <c r="A96" s="91" t="s">
        <v>61</v>
      </c>
      <c r="B96" s="69"/>
      <c r="C96" s="69"/>
      <c r="D96" s="69"/>
      <c r="E96" s="70" t="s">
        <v>62</v>
      </c>
    </row>
    <row r="97" spans="1:5" ht="15" customHeight="1" x14ac:dyDescent="0.2"/>
    <row r="98" spans="1:5" ht="15" customHeight="1" x14ac:dyDescent="0.2">
      <c r="B98" s="81" t="s">
        <v>38</v>
      </c>
      <c r="C98" s="81" t="s">
        <v>39</v>
      </c>
      <c r="D98" s="104" t="s">
        <v>40</v>
      </c>
      <c r="E98" s="81" t="s">
        <v>41</v>
      </c>
    </row>
    <row r="99" spans="1:5" ht="15" customHeight="1" x14ac:dyDescent="0.2">
      <c r="B99" s="137">
        <v>33035</v>
      </c>
      <c r="C99" s="73"/>
      <c r="D99" s="89" t="s">
        <v>57</v>
      </c>
      <c r="E99" s="127">
        <v>96000</v>
      </c>
    </row>
    <row r="100" spans="1:5" ht="15" customHeight="1" x14ac:dyDescent="0.2">
      <c r="A100" s="108"/>
      <c r="B100" s="154"/>
      <c r="C100" s="84" t="s">
        <v>43</v>
      </c>
      <c r="D100" s="85"/>
      <c r="E100" s="86">
        <f>SUM(E99:E99)</f>
        <v>96000</v>
      </c>
    </row>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158</v>
      </c>
    </row>
    <row r="107" spans="1:5" ht="15" customHeight="1" x14ac:dyDescent="0.2">
      <c r="A107" s="234" t="s">
        <v>33</v>
      </c>
      <c r="B107" s="234"/>
      <c r="C107" s="234"/>
      <c r="D107" s="234"/>
      <c r="E107" s="234"/>
    </row>
    <row r="108" spans="1:5" ht="15" customHeight="1" x14ac:dyDescent="0.2">
      <c r="A108" s="234" t="s">
        <v>59</v>
      </c>
      <c r="B108" s="234"/>
      <c r="C108" s="234"/>
      <c r="D108" s="234"/>
      <c r="E108" s="234"/>
    </row>
    <row r="109" spans="1:5" ht="15" customHeight="1" x14ac:dyDescent="0.2">
      <c r="A109" s="233" t="s">
        <v>159</v>
      </c>
      <c r="B109" s="233"/>
      <c r="C109" s="233"/>
      <c r="D109" s="233"/>
      <c r="E109" s="233"/>
    </row>
    <row r="110" spans="1:5" ht="15" customHeight="1" x14ac:dyDescent="0.2">
      <c r="A110" s="233"/>
      <c r="B110" s="233"/>
      <c r="C110" s="233"/>
      <c r="D110" s="233"/>
      <c r="E110" s="233"/>
    </row>
    <row r="111" spans="1:5" ht="15" customHeight="1" x14ac:dyDescent="0.2">
      <c r="A111" s="233"/>
      <c r="B111" s="233"/>
      <c r="C111" s="233"/>
      <c r="D111" s="233"/>
      <c r="E111" s="233"/>
    </row>
    <row r="112" spans="1:5" ht="15" customHeight="1" x14ac:dyDescent="0.2">
      <c r="A112" s="233"/>
      <c r="B112" s="233"/>
      <c r="C112" s="233"/>
      <c r="D112" s="233"/>
      <c r="E112" s="233"/>
    </row>
    <row r="113" spans="1:5" ht="15" customHeight="1" x14ac:dyDescent="0.2">
      <c r="A113" s="233"/>
      <c r="B113" s="233"/>
      <c r="C113" s="233"/>
      <c r="D113" s="233"/>
      <c r="E113" s="233"/>
    </row>
    <row r="114" spans="1:5" ht="15" customHeight="1" x14ac:dyDescent="0.2">
      <c r="A114" s="90"/>
      <c r="B114" s="90"/>
      <c r="C114" s="90"/>
      <c r="D114" s="90"/>
      <c r="E114" s="90"/>
    </row>
    <row r="115" spans="1:5" ht="15" customHeight="1" x14ac:dyDescent="0.25">
      <c r="A115" s="68" t="s">
        <v>1</v>
      </c>
      <c r="B115" s="69"/>
      <c r="C115" s="69"/>
      <c r="D115" s="69"/>
      <c r="E115" s="69"/>
    </row>
    <row r="116" spans="1:5" ht="15" customHeight="1" x14ac:dyDescent="0.2">
      <c r="A116" s="91" t="s">
        <v>61</v>
      </c>
      <c r="B116" s="69"/>
      <c r="C116" s="69"/>
      <c r="D116" s="69"/>
      <c r="E116" s="70" t="s">
        <v>62</v>
      </c>
    </row>
    <row r="117" spans="1:5" ht="15" customHeight="1" x14ac:dyDescent="0.25">
      <c r="A117" s="78"/>
      <c r="B117" s="68"/>
      <c r="C117" s="69"/>
      <c r="D117" s="69"/>
      <c r="E117" s="92"/>
    </row>
    <row r="118" spans="1:5" ht="15" customHeight="1" x14ac:dyDescent="0.2">
      <c r="B118" s="81" t="s">
        <v>38</v>
      </c>
      <c r="C118" s="81" t="s">
        <v>39</v>
      </c>
      <c r="D118" s="93" t="s">
        <v>40</v>
      </c>
      <c r="E118" s="45" t="s">
        <v>41</v>
      </c>
    </row>
    <row r="119" spans="1:5" ht="15" customHeight="1" x14ac:dyDescent="0.2">
      <c r="B119" s="137">
        <v>33192</v>
      </c>
      <c r="C119" s="73"/>
      <c r="D119" s="74" t="s">
        <v>56</v>
      </c>
      <c r="E119" s="75">
        <v>84186</v>
      </c>
    </row>
    <row r="120" spans="1:5" ht="15" customHeight="1" x14ac:dyDescent="0.2">
      <c r="B120" s="95"/>
      <c r="C120" s="84" t="s">
        <v>43</v>
      </c>
      <c r="D120" s="96"/>
      <c r="E120" s="97">
        <f>SUM(E119:E119)</f>
        <v>84186</v>
      </c>
    </row>
    <row r="121" spans="1:5" ht="15" customHeight="1" x14ac:dyDescent="0.25">
      <c r="A121" s="36"/>
      <c r="B121" s="77"/>
      <c r="C121" s="77"/>
      <c r="D121" s="77"/>
      <c r="E121" s="77"/>
    </row>
    <row r="122" spans="1:5" ht="15" customHeight="1" x14ac:dyDescent="0.25">
      <c r="A122" s="68" t="s">
        <v>17</v>
      </c>
      <c r="B122" s="69"/>
      <c r="C122" s="69"/>
      <c r="D122" s="69"/>
      <c r="E122" s="78"/>
    </row>
    <row r="123" spans="1:5" ht="15" customHeight="1" x14ac:dyDescent="0.2">
      <c r="A123" s="91" t="s">
        <v>61</v>
      </c>
      <c r="B123" s="69"/>
      <c r="C123" s="69"/>
      <c r="D123" s="69"/>
      <c r="E123" s="70" t="s">
        <v>62</v>
      </c>
    </row>
    <row r="124" spans="1:5" ht="15" customHeight="1" x14ac:dyDescent="0.2"/>
    <row r="125" spans="1:5" ht="15" customHeight="1" x14ac:dyDescent="0.2">
      <c r="B125" s="81" t="s">
        <v>38</v>
      </c>
      <c r="C125" s="81" t="s">
        <v>39</v>
      </c>
      <c r="D125" s="104" t="s">
        <v>40</v>
      </c>
      <c r="E125" s="81" t="s">
        <v>41</v>
      </c>
    </row>
    <row r="126" spans="1:5" ht="15" customHeight="1" x14ac:dyDescent="0.2">
      <c r="B126" s="137">
        <v>33192</v>
      </c>
      <c r="C126" s="73"/>
      <c r="D126" s="89" t="s">
        <v>57</v>
      </c>
      <c r="E126" s="75">
        <v>84186</v>
      </c>
    </row>
    <row r="127" spans="1:5" ht="15" customHeight="1" x14ac:dyDescent="0.2">
      <c r="A127" s="108"/>
      <c r="B127" s="154"/>
      <c r="C127" s="84" t="s">
        <v>43</v>
      </c>
      <c r="D127" s="85"/>
      <c r="E127" s="86">
        <f>SUM(E126:E126)</f>
        <v>84186</v>
      </c>
    </row>
    <row r="128" spans="1:5" ht="15" customHeight="1" x14ac:dyDescent="0.2"/>
    <row r="129" spans="1:5" ht="15" customHeight="1" x14ac:dyDescent="0.2"/>
    <row r="130" spans="1:5" ht="15" customHeight="1" x14ac:dyDescent="0.25">
      <c r="A130" s="36" t="s">
        <v>160</v>
      </c>
    </row>
    <row r="131" spans="1:5" ht="15" customHeight="1" x14ac:dyDescent="0.2">
      <c r="A131" s="234" t="s">
        <v>161</v>
      </c>
      <c r="B131" s="234"/>
      <c r="C131" s="234"/>
      <c r="D131" s="234"/>
      <c r="E131" s="234"/>
    </row>
    <row r="132" spans="1:5" ht="15" customHeight="1" x14ac:dyDescent="0.2">
      <c r="A132" s="233" t="s">
        <v>162</v>
      </c>
      <c r="B132" s="233"/>
      <c r="C132" s="233"/>
      <c r="D132" s="233"/>
      <c r="E132" s="233"/>
    </row>
    <row r="133" spans="1:5" ht="15" customHeight="1" x14ac:dyDescent="0.2">
      <c r="A133" s="233"/>
      <c r="B133" s="233"/>
      <c r="C133" s="233"/>
      <c r="D133" s="233"/>
      <c r="E133" s="233"/>
    </row>
    <row r="134" spans="1:5" ht="15" customHeight="1" x14ac:dyDescent="0.2">
      <c r="A134" s="233"/>
      <c r="B134" s="233"/>
      <c r="C134" s="233"/>
      <c r="D134" s="233"/>
      <c r="E134" s="233"/>
    </row>
    <row r="135" spans="1:5" ht="15" customHeight="1" x14ac:dyDescent="0.2">
      <c r="A135" s="233"/>
      <c r="B135" s="233"/>
      <c r="C135" s="233"/>
      <c r="D135" s="233"/>
      <c r="E135" s="233"/>
    </row>
    <row r="136" spans="1:5" ht="15" customHeight="1" x14ac:dyDescent="0.2">
      <c r="A136" s="233"/>
      <c r="B136" s="233"/>
      <c r="C136" s="233"/>
      <c r="D136" s="233"/>
      <c r="E136" s="233"/>
    </row>
    <row r="137" spans="1:5" ht="15" customHeight="1" x14ac:dyDescent="0.2">
      <c r="A137" s="233"/>
      <c r="B137" s="233"/>
      <c r="C137" s="233"/>
      <c r="D137" s="233"/>
      <c r="E137" s="233"/>
    </row>
    <row r="138" spans="1:5" ht="15" customHeight="1" x14ac:dyDescent="0.2">
      <c r="A138" s="233"/>
      <c r="B138" s="233"/>
      <c r="C138" s="233"/>
      <c r="D138" s="233"/>
      <c r="E138" s="233"/>
    </row>
    <row r="139" spans="1:5" ht="15" customHeight="1" x14ac:dyDescent="0.2">
      <c r="A139" s="233"/>
      <c r="B139" s="233"/>
      <c r="C139" s="233"/>
      <c r="D139" s="233"/>
      <c r="E139" s="233"/>
    </row>
    <row r="140" spans="1:5" ht="15" customHeight="1" x14ac:dyDescent="0.2"/>
    <row r="141" spans="1:5" ht="15" customHeight="1" x14ac:dyDescent="0.25">
      <c r="A141" s="68" t="s">
        <v>1</v>
      </c>
      <c r="B141" s="99"/>
      <c r="C141" s="69"/>
      <c r="D141" s="69"/>
      <c r="E141" s="69"/>
    </row>
    <row r="142" spans="1:5" ht="15" customHeight="1" x14ac:dyDescent="0.2">
      <c r="A142" s="91" t="s">
        <v>61</v>
      </c>
      <c r="B142" s="99"/>
      <c r="C142" s="69"/>
      <c r="D142" s="69"/>
      <c r="E142" s="70" t="s">
        <v>62</v>
      </c>
    </row>
    <row r="143" spans="1:5" ht="15" customHeight="1" x14ac:dyDescent="0.25">
      <c r="A143" s="78"/>
      <c r="B143" s="155"/>
      <c r="C143" s="69"/>
      <c r="D143" s="69"/>
      <c r="E143" s="92"/>
    </row>
    <row r="144" spans="1:5" ht="15" customHeight="1" x14ac:dyDescent="0.2">
      <c r="B144" s="81" t="s">
        <v>38</v>
      </c>
      <c r="C144" s="81" t="s">
        <v>39</v>
      </c>
      <c r="D144" s="93" t="s">
        <v>40</v>
      </c>
      <c r="E144" s="81" t="s">
        <v>41</v>
      </c>
    </row>
    <row r="145" spans="1:5" ht="15" customHeight="1" x14ac:dyDescent="0.2">
      <c r="B145" s="137">
        <v>33160</v>
      </c>
      <c r="C145" s="73"/>
      <c r="D145" s="74" t="s">
        <v>56</v>
      </c>
      <c r="E145" s="75">
        <v>-156804</v>
      </c>
    </row>
    <row r="146" spans="1:5" ht="15" customHeight="1" x14ac:dyDescent="0.2">
      <c r="B146" s="95"/>
      <c r="C146" s="84" t="s">
        <v>43</v>
      </c>
      <c r="D146" s="96"/>
      <c r="E146" s="97">
        <f>SUM(E145:E145)</f>
        <v>-156804</v>
      </c>
    </row>
    <row r="147" spans="1:5" ht="15" customHeight="1" x14ac:dyDescent="0.25">
      <c r="A147" s="36"/>
      <c r="B147" s="156"/>
      <c r="C147" s="77"/>
      <c r="D147" s="77"/>
      <c r="E147" s="77"/>
    </row>
    <row r="148" spans="1:5" ht="15" customHeight="1" x14ac:dyDescent="0.25">
      <c r="A148" s="38" t="s">
        <v>17</v>
      </c>
      <c r="B148" s="122"/>
      <c r="C148" s="39"/>
      <c r="D148" s="39"/>
      <c r="E148" s="71"/>
    </row>
    <row r="149" spans="1:5" ht="15" customHeight="1" x14ac:dyDescent="0.2">
      <c r="A149" s="40" t="s">
        <v>61</v>
      </c>
      <c r="B149" s="122"/>
      <c r="C149" s="39"/>
      <c r="D149" s="39"/>
      <c r="E149" s="41" t="s">
        <v>62</v>
      </c>
    </row>
    <row r="150" spans="1:5" ht="15" customHeight="1" x14ac:dyDescent="0.2">
      <c r="A150" s="40"/>
      <c r="B150" s="122"/>
      <c r="C150" s="39"/>
      <c r="D150" s="39"/>
      <c r="E150" s="41"/>
    </row>
    <row r="151" spans="1:5" ht="15" customHeight="1" x14ac:dyDescent="0.2">
      <c r="B151" s="81" t="s">
        <v>38</v>
      </c>
      <c r="C151" s="81" t="s">
        <v>39</v>
      </c>
      <c r="D151" s="93" t="s">
        <v>40</v>
      </c>
      <c r="E151" s="81" t="s">
        <v>41</v>
      </c>
    </row>
    <row r="152" spans="1:5" ht="15" customHeight="1" x14ac:dyDescent="0.2">
      <c r="B152" s="137">
        <v>33160</v>
      </c>
      <c r="C152" s="73"/>
      <c r="D152" s="74" t="s">
        <v>57</v>
      </c>
      <c r="E152" s="75">
        <v>-156804</v>
      </c>
    </row>
    <row r="153" spans="1:5" ht="15" customHeight="1" x14ac:dyDescent="0.2">
      <c r="B153" s="95"/>
      <c r="C153" s="84" t="s">
        <v>43</v>
      </c>
      <c r="D153" s="96"/>
      <c r="E153" s="97">
        <f>SUM(E152:E152)</f>
        <v>-156804</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36" t="s">
        <v>163</v>
      </c>
    </row>
    <row r="159" spans="1:5" ht="15" customHeight="1" x14ac:dyDescent="0.2">
      <c r="A159" s="234" t="s">
        <v>33</v>
      </c>
      <c r="B159" s="234"/>
      <c r="C159" s="234"/>
      <c r="D159" s="234"/>
      <c r="E159" s="234"/>
    </row>
    <row r="160" spans="1:5" ht="15" customHeight="1" x14ac:dyDescent="0.2">
      <c r="A160" s="234" t="s">
        <v>64</v>
      </c>
      <c r="B160" s="234"/>
      <c r="C160" s="234"/>
      <c r="D160" s="234"/>
      <c r="E160" s="234"/>
    </row>
    <row r="161" spans="1:5" ht="15" customHeight="1" x14ac:dyDescent="0.2">
      <c r="A161" s="235" t="s">
        <v>164</v>
      </c>
      <c r="B161" s="235"/>
      <c r="C161" s="235"/>
      <c r="D161" s="235"/>
      <c r="E161" s="235"/>
    </row>
    <row r="162" spans="1:5" ht="15" customHeight="1" x14ac:dyDescent="0.2">
      <c r="A162" s="235"/>
      <c r="B162" s="235"/>
      <c r="C162" s="235"/>
      <c r="D162" s="235"/>
      <c r="E162" s="235"/>
    </row>
    <row r="163" spans="1:5" ht="15" customHeight="1" x14ac:dyDescent="0.2">
      <c r="A163" s="235"/>
      <c r="B163" s="235"/>
      <c r="C163" s="235"/>
      <c r="D163" s="235"/>
      <c r="E163" s="235"/>
    </row>
    <row r="164" spans="1:5" ht="15" customHeight="1" x14ac:dyDescent="0.2">
      <c r="A164" s="235"/>
      <c r="B164" s="235"/>
      <c r="C164" s="235"/>
      <c r="D164" s="235"/>
      <c r="E164" s="235"/>
    </row>
    <row r="165" spans="1:5" ht="15" customHeight="1" x14ac:dyDescent="0.2">
      <c r="A165" s="235"/>
      <c r="B165" s="235"/>
      <c r="C165" s="235"/>
      <c r="D165" s="235"/>
      <c r="E165" s="235"/>
    </row>
    <row r="166" spans="1:5" ht="15" customHeight="1" x14ac:dyDescent="0.2">
      <c r="A166" s="235"/>
      <c r="B166" s="235"/>
      <c r="C166" s="235"/>
      <c r="D166" s="235"/>
      <c r="E166" s="235"/>
    </row>
    <row r="167" spans="1:5" ht="15" customHeight="1" x14ac:dyDescent="0.2">
      <c r="A167" s="235"/>
      <c r="B167" s="235"/>
      <c r="C167" s="235"/>
      <c r="D167" s="235"/>
      <c r="E167" s="235"/>
    </row>
    <row r="168" spans="1:5" ht="15" customHeight="1" x14ac:dyDescent="0.2">
      <c r="A168" s="67"/>
      <c r="B168" s="98"/>
      <c r="C168" s="67"/>
      <c r="D168" s="67"/>
      <c r="E168" s="67"/>
    </row>
    <row r="169" spans="1:5" ht="15" customHeight="1" x14ac:dyDescent="0.25">
      <c r="A169" s="68" t="s">
        <v>1</v>
      </c>
      <c r="B169" s="99"/>
      <c r="C169" s="69"/>
      <c r="D169" s="69"/>
      <c r="E169" s="69"/>
    </row>
    <row r="170" spans="1:5" ht="15" customHeight="1" x14ac:dyDescent="0.2">
      <c r="A170" s="91" t="s">
        <v>98</v>
      </c>
      <c r="B170" s="69"/>
      <c r="C170" s="69"/>
      <c r="D170" s="69"/>
      <c r="E170" s="70" t="s">
        <v>130</v>
      </c>
    </row>
    <row r="171" spans="1:5" ht="15" customHeight="1" x14ac:dyDescent="0.25">
      <c r="A171" s="71"/>
      <c r="B171" s="101"/>
      <c r="C171" s="39"/>
      <c r="D171" s="39"/>
      <c r="E171" s="42"/>
    </row>
    <row r="172" spans="1:5" ht="15" customHeight="1" x14ac:dyDescent="0.2">
      <c r="B172" s="43" t="s">
        <v>38</v>
      </c>
      <c r="C172" s="43" t="s">
        <v>39</v>
      </c>
      <c r="D172" s="44" t="s">
        <v>40</v>
      </c>
      <c r="E172" s="45" t="s">
        <v>41</v>
      </c>
    </row>
    <row r="173" spans="1:5" ht="15" customHeight="1" x14ac:dyDescent="0.2">
      <c r="B173" s="94">
        <v>38587505</v>
      </c>
      <c r="C173" s="102"/>
      <c r="D173" s="103" t="s">
        <v>165</v>
      </c>
      <c r="E173" s="75">
        <v>10000000</v>
      </c>
    </row>
    <row r="174" spans="1:5" ht="15" customHeight="1" x14ac:dyDescent="0.2">
      <c r="B174" s="76"/>
      <c r="C174" s="51" t="s">
        <v>43</v>
      </c>
      <c r="D174" s="52"/>
      <c r="E174" s="53">
        <f>SUM(E173:E173)</f>
        <v>10000000</v>
      </c>
    </row>
    <row r="175" spans="1:5" ht="15" customHeight="1" x14ac:dyDescent="0.2"/>
    <row r="176" spans="1:5" ht="15" customHeight="1" x14ac:dyDescent="0.25">
      <c r="A176" s="68" t="s">
        <v>17</v>
      </c>
      <c r="B176" s="99"/>
      <c r="C176" s="69"/>
      <c r="D176" s="69"/>
      <c r="E176" s="69"/>
    </row>
    <row r="177" spans="1:5" ht="15" customHeight="1" x14ac:dyDescent="0.2">
      <c r="A177" s="91" t="s">
        <v>98</v>
      </c>
      <c r="B177" s="69"/>
      <c r="C177" s="69"/>
      <c r="D177" s="69"/>
      <c r="E177" s="70" t="s">
        <v>130</v>
      </c>
    </row>
    <row r="178" spans="1:5" ht="15" customHeight="1" x14ac:dyDescent="0.25">
      <c r="A178" s="78"/>
      <c r="B178" s="155"/>
      <c r="C178" s="69"/>
      <c r="D178" s="69"/>
      <c r="E178" s="92"/>
    </row>
    <row r="179" spans="1:5" ht="15" customHeight="1" x14ac:dyDescent="0.25">
      <c r="A179" s="78"/>
      <c r="B179" s="155"/>
      <c r="C179" s="43" t="s">
        <v>39</v>
      </c>
      <c r="D179" s="44" t="s">
        <v>40</v>
      </c>
      <c r="E179" s="45" t="s">
        <v>41</v>
      </c>
    </row>
    <row r="180" spans="1:5" ht="15" customHeight="1" x14ac:dyDescent="0.25">
      <c r="A180" s="78"/>
      <c r="B180" s="155"/>
      <c r="C180" s="117">
        <v>3122</v>
      </c>
      <c r="D180" s="107" t="s">
        <v>100</v>
      </c>
      <c r="E180" s="75">
        <v>10000000</v>
      </c>
    </row>
    <row r="181" spans="1:5" ht="15" customHeight="1" x14ac:dyDescent="0.25">
      <c r="A181" s="36"/>
      <c r="B181" s="157"/>
      <c r="C181" s="51" t="s">
        <v>43</v>
      </c>
      <c r="D181" s="52"/>
      <c r="E181" s="53">
        <f>SUM(E180:E180)</f>
        <v>10000000</v>
      </c>
    </row>
    <row r="182" spans="1:5" ht="15" customHeight="1" x14ac:dyDescent="0.2"/>
    <row r="183" spans="1:5" ht="15" customHeight="1" x14ac:dyDescent="0.2"/>
    <row r="184" spans="1:5" ht="15" customHeight="1" x14ac:dyDescent="0.25">
      <c r="A184" s="36" t="s">
        <v>166</v>
      </c>
    </row>
    <row r="185" spans="1:5" ht="15" customHeight="1" x14ac:dyDescent="0.2">
      <c r="A185" s="234" t="s">
        <v>33</v>
      </c>
      <c r="B185" s="234"/>
      <c r="C185" s="234"/>
      <c r="D185" s="234"/>
      <c r="E185" s="234"/>
    </row>
    <row r="186" spans="1:5" ht="15" customHeight="1" x14ac:dyDescent="0.2">
      <c r="A186" s="234" t="s">
        <v>64</v>
      </c>
      <c r="B186" s="234"/>
      <c r="C186" s="234"/>
      <c r="D186" s="234"/>
      <c r="E186" s="234"/>
    </row>
    <row r="187" spans="1:5" ht="15" customHeight="1" x14ac:dyDescent="0.2">
      <c r="A187" s="235" t="s">
        <v>167</v>
      </c>
      <c r="B187" s="235"/>
      <c r="C187" s="235"/>
      <c r="D187" s="235"/>
      <c r="E187" s="235"/>
    </row>
    <row r="188" spans="1:5" ht="15" customHeight="1" x14ac:dyDescent="0.2">
      <c r="A188" s="235"/>
      <c r="B188" s="235"/>
      <c r="C188" s="235"/>
      <c r="D188" s="235"/>
      <c r="E188" s="235"/>
    </row>
    <row r="189" spans="1:5" ht="15" customHeight="1" x14ac:dyDescent="0.2">
      <c r="A189" s="235"/>
      <c r="B189" s="235"/>
      <c r="C189" s="235"/>
      <c r="D189" s="235"/>
      <c r="E189" s="235"/>
    </row>
    <row r="190" spans="1:5" ht="15" customHeight="1" x14ac:dyDescent="0.2">
      <c r="A190" s="235"/>
      <c r="B190" s="235"/>
      <c r="C190" s="235"/>
      <c r="D190" s="235"/>
      <c r="E190" s="235"/>
    </row>
    <row r="191" spans="1:5" ht="15" customHeight="1" x14ac:dyDescent="0.2">
      <c r="A191" s="235"/>
      <c r="B191" s="235"/>
      <c r="C191" s="235"/>
      <c r="D191" s="235"/>
      <c r="E191" s="235"/>
    </row>
    <row r="192" spans="1:5" ht="15" customHeight="1" x14ac:dyDescent="0.2">
      <c r="A192" s="235"/>
      <c r="B192" s="235"/>
      <c r="C192" s="235"/>
      <c r="D192" s="235"/>
      <c r="E192" s="235"/>
    </row>
    <row r="193" spans="1:5" ht="15" customHeight="1" x14ac:dyDescent="0.2">
      <c r="A193" s="235"/>
      <c r="B193" s="235"/>
      <c r="C193" s="235"/>
      <c r="D193" s="235"/>
      <c r="E193" s="235"/>
    </row>
    <row r="194" spans="1:5" ht="15" customHeight="1" x14ac:dyDescent="0.2">
      <c r="A194" s="67"/>
      <c r="B194" s="98"/>
      <c r="C194" s="67"/>
      <c r="D194" s="67"/>
      <c r="E194" s="67"/>
    </row>
    <row r="195" spans="1:5" ht="15" customHeight="1" x14ac:dyDescent="0.25">
      <c r="A195" s="68" t="s">
        <v>1</v>
      </c>
      <c r="B195" s="99"/>
      <c r="C195" s="69"/>
      <c r="D195" s="69"/>
      <c r="E195" s="69"/>
    </row>
    <row r="196" spans="1:5" ht="15" customHeight="1" x14ac:dyDescent="0.2">
      <c r="A196" s="91" t="s">
        <v>98</v>
      </c>
      <c r="B196" s="69"/>
      <c r="C196" s="69"/>
      <c r="D196" s="69"/>
      <c r="E196" s="70" t="s">
        <v>130</v>
      </c>
    </row>
    <row r="197" spans="1:5" ht="15" customHeight="1" x14ac:dyDescent="0.25">
      <c r="A197" s="71"/>
      <c r="B197" s="101"/>
      <c r="C197" s="39"/>
      <c r="D197" s="39"/>
      <c r="E197" s="42"/>
    </row>
    <row r="198" spans="1:5" ht="15" customHeight="1" x14ac:dyDescent="0.2">
      <c r="B198" s="43" t="s">
        <v>38</v>
      </c>
      <c r="C198" s="43" t="s">
        <v>39</v>
      </c>
      <c r="D198" s="44" t="s">
        <v>40</v>
      </c>
      <c r="E198" s="45" t="s">
        <v>41</v>
      </c>
    </row>
    <row r="199" spans="1:5" ht="15" customHeight="1" x14ac:dyDescent="0.2">
      <c r="B199" s="94">
        <v>38587505</v>
      </c>
      <c r="C199" s="102"/>
      <c r="D199" s="103" t="s">
        <v>165</v>
      </c>
      <c r="E199" s="75">
        <v>3103712.99</v>
      </c>
    </row>
    <row r="200" spans="1:5" ht="15" customHeight="1" x14ac:dyDescent="0.2">
      <c r="B200" s="76"/>
      <c r="C200" s="51" t="s">
        <v>43</v>
      </c>
      <c r="D200" s="52"/>
      <c r="E200" s="53">
        <f>SUM(E199:E199)</f>
        <v>3103712.99</v>
      </c>
    </row>
    <row r="201" spans="1:5" ht="15" customHeight="1" x14ac:dyDescent="0.2"/>
    <row r="202" spans="1:5" ht="15" customHeight="1" x14ac:dyDescent="0.25">
      <c r="A202" s="68" t="s">
        <v>17</v>
      </c>
      <c r="B202" s="69"/>
      <c r="C202" s="69"/>
      <c r="D202" s="69"/>
      <c r="E202" s="69"/>
    </row>
    <row r="203" spans="1:5" ht="15" customHeight="1" x14ac:dyDescent="0.2">
      <c r="A203" s="91" t="s">
        <v>36</v>
      </c>
      <c r="B203" s="69"/>
      <c r="C203" s="69"/>
      <c r="D203" s="69"/>
      <c r="E203" s="70" t="s">
        <v>37</v>
      </c>
    </row>
    <row r="204" spans="1:5" ht="15" customHeight="1" x14ac:dyDescent="0.25">
      <c r="A204" s="78"/>
      <c r="B204" s="68"/>
      <c r="C204" s="69"/>
      <c r="D204" s="69"/>
      <c r="E204" s="92"/>
    </row>
    <row r="205" spans="1:5" ht="15" customHeight="1" x14ac:dyDescent="0.2">
      <c r="A205" s="58"/>
      <c r="B205" s="57"/>
      <c r="C205" s="81" t="s">
        <v>39</v>
      </c>
      <c r="D205" s="104" t="s">
        <v>46</v>
      </c>
      <c r="E205" s="81" t="s">
        <v>41</v>
      </c>
    </row>
    <row r="206" spans="1:5" ht="15" customHeight="1" x14ac:dyDescent="0.2">
      <c r="A206" s="124"/>
      <c r="B206" s="125"/>
      <c r="C206" s="83">
        <v>6409</v>
      </c>
      <c r="D206" s="63" t="s">
        <v>69</v>
      </c>
      <c r="E206" s="75">
        <v>3103712.99</v>
      </c>
    </row>
    <row r="207" spans="1:5" ht="15" customHeight="1" x14ac:dyDescent="0.2">
      <c r="A207" s="108"/>
      <c r="B207" s="121"/>
      <c r="C207" s="84" t="s">
        <v>43</v>
      </c>
      <c r="D207" s="85"/>
      <c r="E207" s="86">
        <f>SUM(E206:E206)</f>
        <v>3103712.99</v>
      </c>
    </row>
    <row r="208" spans="1:5" ht="15" customHeight="1" x14ac:dyDescent="0.2"/>
    <row r="209" spans="1:5" ht="15" customHeight="1" x14ac:dyDescent="0.2"/>
    <row r="210" spans="1:5" ht="15" customHeight="1" x14ac:dyDescent="0.25">
      <c r="A210" s="36" t="s">
        <v>168</v>
      </c>
    </row>
    <row r="211" spans="1:5" ht="15" customHeight="1" x14ac:dyDescent="0.2">
      <c r="A211" s="237" t="s">
        <v>132</v>
      </c>
      <c r="B211" s="237"/>
      <c r="C211" s="237"/>
      <c r="D211" s="237"/>
      <c r="E211" s="237"/>
    </row>
    <row r="212" spans="1:5" ht="15" customHeight="1" x14ac:dyDescent="0.2">
      <c r="A212" s="237"/>
      <c r="B212" s="237"/>
      <c r="C212" s="237"/>
      <c r="D212" s="237"/>
      <c r="E212" s="237"/>
    </row>
    <row r="213" spans="1:5" ht="15" customHeight="1" x14ac:dyDescent="0.2">
      <c r="A213" s="233" t="s">
        <v>169</v>
      </c>
      <c r="B213" s="233"/>
      <c r="C213" s="233"/>
      <c r="D213" s="233"/>
      <c r="E213" s="233"/>
    </row>
    <row r="214" spans="1:5" ht="15" customHeight="1" x14ac:dyDescent="0.2">
      <c r="A214" s="233"/>
      <c r="B214" s="233"/>
      <c r="C214" s="233"/>
      <c r="D214" s="233"/>
      <c r="E214" s="233"/>
    </row>
    <row r="215" spans="1:5" ht="15" customHeight="1" x14ac:dyDescent="0.2">
      <c r="A215" s="233"/>
      <c r="B215" s="233"/>
      <c r="C215" s="233"/>
      <c r="D215" s="233"/>
      <c r="E215" s="233"/>
    </row>
    <row r="216" spans="1:5" ht="15" customHeight="1" x14ac:dyDescent="0.2">
      <c r="A216" s="233"/>
      <c r="B216" s="233"/>
      <c r="C216" s="233"/>
      <c r="D216" s="233"/>
      <c r="E216" s="233"/>
    </row>
    <row r="217" spans="1:5" ht="15" customHeight="1" x14ac:dyDescent="0.2">
      <c r="A217" s="233"/>
      <c r="B217" s="233"/>
      <c r="C217" s="233"/>
      <c r="D217" s="233"/>
      <c r="E217" s="233"/>
    </row>
    <row r="218" spans="1:5" ht="15" customHeight="1" x14ac:dyDescent="0.25">
      <c r="A218" s="139"/>
    </row>
    <row r="219" spans="1:5" ht="15" customHeight="1" x14ac:dyDescent="0.25">
      <c r="A219" s="38" t="s">
        <v>17</v>
      </c>
      <c r="B219" s="39"/>
      <c r="C219" s="39"/>
      <c r="D219" s="39"/>
      <c r="E219" s="39"/>
    </row>
    <row r="220" spans="1:5" ht="15" customHeight="1" x14ac:dyDescent="0.2">
      <c r="A220" s="40" t="s">
        <v>36</v>
      </c>
      <c r="B220" s="39"/>
      <c r="C220" s="39"/>
      <c r="D220" s="39"/>
      <c r="E220" s="41" t="s">
        <v>37</v>
      </c>
    </row>
    <row r="221" spans="1:5" ht="15" customHeight="1" x14ac:dyDescent="0.25">
      <c r="A221" s="38"/>
      <c r="B221" s="71"/>
      <c r="C221" s="39"/>
      <c r="D221" s="39"/>
      <c r="E221" s="42"/>
    </row>
    <row r="222" spans="1:5" ht="15" customHeight="1" x14ac:dyDescent="0.2">
      <c r="A222" s="57"/>
      <c r="B222" s="57"/>
      <c r="C222" s="43" t="s">
        <v>39</v>
      </c>
      <c r="D222" s="104" t="s">
        <v>46</v>
      </c>
      <c r="E222" s="45" t="s">
        <v>41</v>
      </c>
    </row>
    <row r="223" spans="1:5" ht="15" customHeight="1" x14ac:dyDescent="0.2">
      <c r="A223" s="110"/>
      <c r="B223" s="106"/>
      <c r="C223" s="111">
        <v>6409</v>
      </c>
      <c r="D223" s="63" t="s">
        <v>69</v>
      </c>
      <c r="E223" s="112">
        <v>-250000</v>
      </c>
    </row>
    <row r="224" spans="1:5" ht="15" customHeight="1" x14ac:dyDescent="0.2">
      <c r="A224" s="113"/>
      <c r="B224" s="114"/>
      <c r="C224" s="51" t="s">
        <v>43</v>
      </c>
      <c r="D224" s="52"/>
      <c r="E224" s="53">
        <f>E223</f>
        <v>-250000</v>
      </c>
    </row>
    <row r="225" spans="1:5" ht="15" customHeight="1" x14ac:dyDescent="0.25">
      <c r="A225" s="139"/>
    </row>
    <row r="226" spans="1:5" ht="15" customHeight="1" x14ac:dyDescent="0.25">
      <c r="A226" s="68" t="s">
        <v>17</v>
      </c>
      <c r="B226" s="69"/>
      <c r="C226" s="69"/>
      <c r="D226" s="69"/>
      <c r="E226" s="69"/>
    </row>
    <row r="227" spans="1:5" ht="15" customHeight="1" x14ac:dyDescent="0.2">
      <c r="A227" s="40" t="s">
        <v>109</v>
      </c>
      <c r="B227" s="39"/>
      <c r="C227" s="39"/>
      <c r="D227" s="39"/>
      <c r="E227" s="41" t="s">
        <v>110</v>
      </c>
    </row>
    <row r="228" spans="1:5" ht="15" customHeight="1" x14ac:dyDescent="0.2">
      <c r="A228" s="129"/>
      <c r="B228" s="130"/>
      <c r="C228" s="39"/>
      <c r="D228" s="39"/>
      <c r="E228" s="42"/>
    </row>
    <row r="229" spans="1:5" ht="15" customHeight="1" x14ac:dyDescent="0.2">
      <c r="A229" s="58"/>
      <c r="B229" s="57"/>
      <c r="C229" s="43" t="s">
        <v>39</v>
      </c>
      <c r="D229" s="104" t="s">
        <v>46</v>
      </c>
      <c r="E229" s="45" t="s">
        <v>41</v>
      </c>
    </row>
    <row r="230" spans="1:5" ht="15" customHeight="1" x14ac:dyDescent="0.2">
      <c r="A230" s="110"/>
      <c r="B230" s="124"/>
      <c r="C230" s="83">
        <v>6172</v>
      </c>
      <c r="D230" s="123" t="s">
        <v>94</v>
      </c>
      <c r="E230" s="118">
        <v>250000</v>
      </c>
    </row>
    <row r="231" spans="1:5" ht="15" customHeight="1" x14ac:dyDescent="0.2">
      <c r="A231" s="121"/>
      <c r="B231" s="121"/>
      <c r="C231" s="51" t="s">
        <v>43</v>
      </c>
      <c r="D231" s="52"/>
      <c r="E231" s="53">
        <f>SUM(E230:E230)</f>
        <v>250000</v>
      </c>
    </row>
    <row r="232" spans="1:5" ht="15" customHeight="1" x14ac:dyDescent="0.2"/>
    <row r="233" spans="1:5" ht="15" customHeight="1" x14ac:dyDescent="0.2"/>
    <row r="234" spans="1:5" ht="15" customHeight="1" x14ac:dyDescent="0.25">
      <c r="A234" s="36" t="s">
        <v>170</v>
      </c>
    </row>
    <row r="235" spans="1:5" ht="15" customHeight="1" x14ac:dyDescent="0.2">
      <c r="A235" s="234" t="s">
        <v>33</v>
      </c>
      <c r="B235" s="234"/>
      <c r="C235" s="234"/>
      <c r="D235" s="234"/>
      <c r="E235" s="234"/>
    </row>
    <row r="236" spans="1:5" ht="15" customHeight="1" x14ac:dyDescent="0.2">
      <c r="A236" s="233" t="s">
        <v>469</v>
      </c>
      <c r="B236" s="233"/>
      <c r="C236" s="233"/>
      <c r="D236" s="233"/>
      <c r="E236" s="233"/>
    </row>
    <row r="237" spans="1:5" ht="15" customHeight="1" x14ac:dyDescent="0.2">
      <c r="A237" s="233"/>
      <c r="B237" s="233"/>
      <c r="C237" s="233"/>
      <c r="D237" s="233"/>
      <c r="E237" s="233"/>
    </row>
    <row r="238" spans="1:5" ht="15" customHeight="1" x14ac:dyDescent="0.2">
      <c r="A238" s="233"/>
      <c r="B238" s="233"/>
      <c r="C238" s="233"/>
      <c r="D238" s="233"/>
      <c r="E238" s="233"/>
    </row>
    <row r="239" spans="1:5" ht="15" customHeight="1" x14ac:dyDescent="0.2">
      <c r="A239" s="233"/>
      <c r="B239" s="233"/>
      <c r="C239" s="233"/>
      <c r="D239" s="233"/>
      <c r="E239" s="233"/>
    </row>
    <row r="240" spans="1:5" ht="15" customHeight="1" x14ac:dyDescent="0.2">
      <c r="A240" s="233"/>
      <c r="B240" s="233"/>
      <c r="C240" s="233"/>
      <c r="D240" s="233"/>
      <c r="E240" s="233"/>
    </row>
    <row r="241" spans="1:5" ht="15" customHeight="1" x14ac:dyDescent="0.2">
      <c r="A241" s="233"/>
      <c r="B241" s="233"/>
      <c r="C241" s="233"/>
      <c r="D241" s="233"/>
      <c r="E241" s="233"/>
    </row>
    <row r="242" spans="1:5" ht="15" customHeight="1" x14ac:dyDescent="0.2">
      <c r="A242" s="233"/>
      <c r="B242" s="233"/>
      <c r="C242" s="233"/>
      <c r="D242" s="233"/>
      <c r="E242" s="233"/>
    </row>
    <row r="243" spans="1:5" ht="15" customHeight="1" x14ac:dyDescent="0.2">
      <c r="A243" s="233"/>
      <c r="B243" s="233"/>
      <c r="C243" s="233"/>
      <c r="D243" s="233"/>
      <c r="E243" s="233"/>
    </row>
    <row r="244" spans="1:5" ht="15" customHeight="1" x14ac:dyDescent="0.2">
      <c r="A244" s="233"/>
      <c r="B244" s="233"/>
      <c r="C244" s="233"/>
      <c r="D244" s="233"/>
      <c r="E244" s="233"/>
    </row>
    <row r="245" spans="1:5" ht="15" customHeight="1" x14ac:dyDescent="0.2">
      <c r="A245" s="233"/>
      <c r="B245" s="233"/>
      <c r="C245" s="233"/>
      <c r="D245" s="233"/>
      <c r="E245" s="233"/>
    </row>
    <row r="246" spans="1:5" ht="15" customHeight="1" x14ac:dyDescent="0.2"/>
    <row r="247" spans="1:5" ht="15" customHeight="1" x14ac:dyDescent="0.25">
      <c r="A247" s="38" t="s">
        <v>1</v>
      </c>
      <c r="B247" s="39"/>
      <c r="C247" s="39"/>
      <c r="D247" s="39"/>
      <c r="E247" s="39"/>
    </row>
    <row r="248" spans="1:5" ht="15" customHeight="1" x14ac:dyDescent="0.2">
      <c r="A248" s="40" t="s">
        <v>36</v>
      </c>
      <c r="B248" s="39"/>
      <c r="C248" s="39"/>
      <c r="D248" s="39"/>
      <c r="E248" s="41" t="s">
        <v>37</v>
      </c>
    </row>
    <row r="249" spans="1:5" ht="15" customHeight="1" x14ac:dyDescent="0.25">
      <c r="A249" s="71"/>
      <c r="B249" s="38"/>
      <c r="C249" s="39"/>
      <c r="D249" s="39"/>
      <c r="E249" s="42"/>
    </row>
    <row r="250" spans="1:5" ht="15" customHeight="1" x14ac:dyDescent="0.2">
      <c r="B250" s="81" t="s">
        <v>38</v>
      </c>
      <c r="C250" s="43" t="s">
        <v>39</v>
      </c>
      <c r="D250" s="44" t="s">
        <v>40</v>
      </c>
      <c r="E250" s="45" t="s">
        <v>41</v>
      </c>
    </row>
    <row r="251" spans="1:5" ht="15" customHeight="1" x14ac:dyDescent="0.2">
      <c r="B251" s="72">
        <v>14</v>
      </c>
      <c r="C251" s="147">
        <v>6172</v>
      </c>
      <c r="D251" s="158" t="s">
        <v>171</v>
      </c>
      <c r="E251" s="118">
        <v>500000</v>
      </c>
    </row>
    <row r="252" spans="1:5" ht="15" customHeight="1" x14ac:dyDescent="0.2">
      <c r="B252" s="72"/>
      <c r="C252" s="51" t="s">
        <v>43</v>
      </c>
      <c r="D252" s="52"/>
      <c r="E252" s="53">
        <f>SUM(E251:E251)</f>
        <v>500000</v>
      </c>
    </row>
    <row r="253" spans="1:5" ht="15" customHeight="1" x14ac:dyDescent="0.2"/>
    <row r="254" spans="1:5" ht="15" customHeight="1" x14ac:dyDescent="0.25">
      <c r="A254" s="38" t="s">
        <v>17</v>
      </c>
      <c r="B254" s="39"/>
      <c r="C254" s="39"/>
      <c r="D254" s="39"/>
      <c r="E254" s="39"/>
    </row>
    <row r="255" spans="1:5" ht="15" customHeight="1" x14ac:dyDescent="0.2">
      <c r="A255" s="40" t="s">
        <v>36</v>
      </c>
      <c r="B255" s="39"/>
      <c r="C255" s="39"/>
      <c r="D255" s="39"/>
      <c r="E255" s="41" t="s">
        <v>37</v>
      </c>
    </row>
    <row r="256" spans="1:5" ht="15" customHeight="1" x14ac:dyDescent="0.25">
      <c r="A256" s="38"/>
      <c r="B256" s="71"/>
      <c r="C256" s="39"/>
      <c r="D256" s="39"/>
      <c r="E256" s="42"/>
    </row>
    <row r="257" spans="1:5" ht="15" customHeight="1" x14ac:dyDescent="0.2">
      <c r="A257" s="57"/>
      <c r="B257" s="57"/>
      <c r="C257" s="43" t="s">
        <v>39</v>
      </c>
      <c r="D257" s="104" t="s">
        <v>46</v>
      </c>
      <c r="E257" s="45" t="s">
        <v>41</v>
      </c>
    </row>
    <row r="258" spans="1:5" ht="15" customHeight="1" x14ac:dyDescent="0.2">
      <c r="A258" s="110"/>
      <c r="B258" s="106"/>
      <c r="C258" s="111">
        <v>6409</v>
      </c>
      <c r="D258" s="63" t="s">
        <v>69</v>
      </c>
      <c r="E258" s="112">
        <v>-8735000</v>
      </c>
    </row>
    <row r="259" spans="1:5" ht="15" customHeight="1" x14ac:dyDescent="0.2">
      <c r="A259" s="113"/>
      <c r="B259" s="114"/>
      <c r="C259" s="51" t="s">
        <v>43</v>
      </c>
      <c r="D259" s="52"/>
      <c r="E259" s="53">
        <f>E258</f>
        <v>-8735000</v>
      </c>
    </row>
    <row r="260" spans="1:5" ht="15" customHeight="1" x14ac:dyDescent="0.2">
      <c r="A260" s="113"/>
      <c r="B260" s="114"/>
      <c r="C260" s="115"/>
      <c r="D260" s="39"/>
      <c r="E260" s="116"/>
    </row>
    <row r="261" spans="1:5" ht="15" customHeight="1" x14ac:dyDescent="0.25">
      <c r="A261" s="38" t="s">
        <v>17</v>
      </c>
    </row>
    <row r="262" spans="1:5" ht="15" customHeight="1" x14ac:dyDescent="0.2">
      <c r="A262" s="40" t="s">
        <v>44</v>
      </c>
      <c r="B262" s="39"/>
      <c r="C262" s="39"/>
      <c r="D262" s="39"/>
      <c r="E262" s="41" t="s">
        <v>45</v>
      </c>
    </row>
    <row r="263" spans="1:5" ht="15" customHeight="1" x14ac:dyDescent="0.2"/>
    <row r="264" spans="1:5" ht="15" customHeight="1" x14ac:dyDescent="0.2">
      <c r="B264" s="43" t="s">
        <v>38</v>
      </c>
      <c r="C264" s="43" t="s">
        <v>39</v>
      </c>
      <c r="D264" s="44" t="s">
        <v>40</v>
      </c>
      <c r="E264" s="45" t="s">
        <v>41</v>
      </c>
    </row>
    <row r="265" spans="1:5" ht="15" customHeight="1" x14ac:dyDescent="0.2">
      <c r="B265" s="132">
        <v>14</v>
      </c>
      <c r="C265" s="117"/>
      <c r="D265" s="63" t="s">
        <v>118</v>
      </c>
      <c r="E265" s="49">
        <v>-1100000</v>
      </c>
    </row>
    <row r="266" spans="1:5" ht="15" customHeight="1" x14ac:dyDescent="0.2">
      <c r="B266" s="132"/>
      <c r="C266" s="51" t="s">
        <v>43</v>
      </c>
      <c r="D266" s="52"/>
      <c r="E266" s="53">
        <f>SUM(E265:E265)</f>
        <v>-1100000</v>
      </c>
    </row>
    <row r="267" spans="1:5" ht="15" customHeight="1" x14ac:dyDescent="0.2">
      <c r="B267" s="159"/>
      <c r="C267" s="115"/>
      <c r="D267" s="39"/>
      <c r="E267" s="116"/>
    </row>
    <row r="268" spans="1:5" ht="15" customHeight="1" x14ac:dyDescent="0.25">
      <c r="A268" s="38" t="s">
        <v>17</v>
      </c>
      <c r="B268" s="39"/>
      <c r="C268" s="39"/>
      <c r="D268" s="39"/>
      <c r="E268" s="39"/>
    </row>
    <row r="269" spans="1:5" ht="15" customHeight="1" x14ac:dyDescent="0.2">
      <c r="A269" s="40" t="s">
        <v>98</v>
      </c>
      <c r="B269" s="39"/>
      <c r="C269" s="39"/>
      <c r="D269" s="39"/>
      <c r="E269" s="41" t="s">
        <v>147</v>
      </c>
    </row>
    <row r="270" spans="1:5" ht="15" customHeight="1" x14ac:dyDescent="0.2">
      <c r="A270" s="129"/>
      <c r="B270" s="130"/>
      <c r="C270" s="39"/>
      <c r="D270" s="39"/>
      <c r="E270" s="42"/>
    </row>
    <row r="271" spans="1:5" ht="15" customHeight="1" x14ac:dyDescent="0.2">
      <c r="A271" s="57"/>
      <c r="B271" s="43" t="s">
        <v>172</v>
      </c>
      <c r="C271" s="43" t="s">
        <v>39</v>
      </c>
      <c r="D271" s="44" t="s">
        <v>46</v>
      </c>
      <c r="E271" s="81" t="s">
        <v>41</v>
      </c>
    </row>
    <row r="272" spans="1:5" ht="15" customHeight="1" x14ac:dyDescent="0.2">
      <c r="A272" s="105"/>
      <c r="B272" s="132">
        <v>14</v>
      </c>
      <c r="C272" s="83"/>
      <c r="D272" s="107" t="s">
        <v>100</v>
      </c>
      <c r="E272" s="49">
        <f>1100000+500000+8735000</f>
        <v>10335000</v>
      </c>
    </row>
    <row r="273" spans="1:5" ht="15" customHeight="1" x14ac:dyDescent="0.2">
      <c r="A273" s="110"/>
      <c r="B273" s="132"/>
      <c r="C273" s="51" t="s">
        <v>43</v>
      </c>
      <c r="D273" s="52"/>
      <c r="E273" s="53">
        <f>SUM(E272:E272)</f>
        <v>10335000</v>
      </c>
    </row>
    <row r="274" spans="1:5" ht="15" customHeight="1" x14ac:dyDescent="0.2"/>
    <row r="275" spans="1:5" ht="15" customHeight="1" x14ac:dyDescent="0.2"/>
    <row r="276" spans="1:5" ht="15" customHeight="1" x14ac:dyDescent="0.25">
      <c r="A276" s="36" t="s">
        <v>173</v>
      </c>
    </row>
    <row r="277" spans="1:5" ht="15" customHeight="1" x14ac:dyDescent="0.2">
      <c r="A277" s="234" t="s">
        <v>174</v>
      </c>
      <c r="B277" s="234"/>
      <c r="C277" s="234"/>
      <c r="D277" s="234"/>
      <c r="E277" s="234"/>
    </row>
    <row r="278" spans="1:5" ht="15" customHeight="1" x14ac:dyDescent="0.2">
      <c r="A278" s="234"/>
      <c r="B278" s="234"/>
      <c r="C278" s="234"/>
      <c r="D278" s="234"/>
      <c r="E278" s="234"/>
    </row>
    <row r="279" spans="1:5" ht="15" customHeight="1" x14ac:dyDescent="0.2">
      <c r="A279" s="233" t="s">
        <v>175</v>
      </c>
      <c r="B279" s="233"/>
      <c r="C279" s="233"/>
      <c r="D279" s="233"/>
      <c r="E279" s="233"/>
    </row>
    <row r="280" spans="1:5" ht="15" customHeight="1" x14ac:dyDescent="0.2">
      <c r="A280" s="233"/>
      <c r="B280" s="233"/>
      <c r="C280" s="233"/>
      <c r="D280" s="233"/>
      <c r="E280" s="233"/>
    </row>
    <row r="281" spans="1:5" ht="15" customHeight="1" x14ac:dyDescent="0.2">
      <c r="A281" s="233"/>
      <c r="B281" s="233"/>
      <c r="C281" s="233"/>
      <c r="D281" s="233"/>
      <c r="E281" s="233"/>
    </row>
    <row r="282" spans="1:5" ht="15" customHeight="1" x14ac:dyDescent="0.2">
      <c r="A282" s="233"/>
      <c r="B282" s="233"/>
      <c r="C282" s="233"/>
      <c r="D282" s="233"/>
      <c r="E282" s="233"/>
    </row>
    <row r="283" spans="1:5" ht="15" customHeight="1" x14ac:dyDescent="0.2">
      <c r="A283" s="233"/>
      <c r="B283" s="233"/>
      <c r="C283" s="233"/>
      <c r="D283" s="233"/>
      <c r="E283" s="233"/>
    </row>
    <row r="284" spans="1:5" ht="15" customHeight="1" x14ac:dyDescent="0.2">
      <c r="A284" s="233"/>
      <c r="B284" s="233"/>
      <c r="C284" s="233"/>
      <c r="D284" s="233"/>
      <c r="E284" s="233"/>
    </row>
    <row r="285" spans="1:5" ht="15" customHeight="1" x14ac:dyDescent="0.2"/>
    <row r="286" spans="1:5" ht="15" customHeight="1" x14ac:dyDescent="0.25">
      <c r="A286" s="68" t="s">
        <v>17</v>
      </c>
      <c r="B286" s="78"/>
      <c r="C286" s="78"/>
      <c r="D286" s="78"/>
      <c r="E286" s="78"/>
    </row>
    <row r="287" spans="1:5" ht="15" customHeight="1" x14ac:dyDescent="0.2">
      <c r="A287" s="144" t="s">
        <v>145</v>
      </c>
      <c r="B287" s="77"/>
      <c r="C287" s="77"/>
      <c r="D287" s="77"/>
      <c r="E287" s="78" t="s">
        <v>146</v>
      </c>
    </row>
    <row r="288" spans="1:5" ht="15" customHeight="1" x14ac:dyDescent="0.2">
      <c r="A288" s="78"/>
      <c r="B288" s="78"/>
      <c r="C288" s="78"/>
      <c r="D288" s="78"/>
      <c r="E288" s="78"/>
    </row>
    <row r="289" spans="1:5" ht="15" customHeight="1" x14ac:dyDescent="0.2">
      <c r="A289" s="78"/>
      <c r="B289" s="81" t="s">
        <v>38</v>
      </c>
      <c r="C289" s="81" t="s">
        <v>39</v>
      </c>
      <c r="D289" s="93" t="s">
        <v>40</v>
      </c>
      <c r="E289" s="126" t="s">
        <v>41</v>
      </c>
    </row>
    <row r="290" spans="1:5" ht="15" customHeight="1" x14ac:dyDescent="0.2">
      <c r="A290" s="78"/>
      <c r="B290" s="137">
        <v>24</v>
      </c>
      <c r="C290" s="83"/>
      <c r="D290" s="123" t="s">
        <v>118</v>
      </c>
      <c r="E290" s="127">
        <v>-980000</v>
      </c>
    </row>
    <row r="291" spans="1:5" ht="15" customHeight="1" x14ac:dyDescent="0.2">
      <c r="A291" s="78"/>
      <c r="B291" s="137">
        <v>24</v>
      </c>
      <c r="C291" s="83"/>
      <c r="D291" s="123" t="s">
        <v>117</v>
      </c>
      <c r="E291" s="127">
        <v>-550000</v>
      </c>
    </row>
    <row r="292" spans="1:5" ht="15" customHeight="1" x14ac:dyDescent="0.2">
      <c r="A292" s="78"/>
      <c r="B292" s="137"/>
      <c r="C292" s="84" t="s">
        <v>43</v>
      </c>
      <c r="D292" s="85"/>
      <c r="E292" s="86">
        <f>SUM(E290:E291)</f>
        <v>-1530000</v>
      </c>
    </row>
    <row r="293" spans="1:5" ht="15" customHeight="1" x14ac:dyDescent="0.2"/>
    <row r="294" spans="1:5" ht="15" customHeight="1" x14ac:dyDescent="0.25">
      <c r="A294" s="38" t="s">
        <v>17</v>
      </c>
      <c r="B294" s="39"/>
      <c r="C294" s="39"/>
      <c r="D294" s="39"/>
      <c r="E294" s="39"/>
    </row>
    <row r="295" spans="1:5" ht="15" customHeight="1" x14ac:dyDescent="0.2">
      <c r="A295" s="40" t="s">
        <v>98</v>
      </c>
      <c r="B295" s="39"/>
      <c r="C295" s="39"/>
      <c r="D295" s="39"/>
      <c r="E295" s="41" t="s">
        <v>147</v>
      </c>
    </row>
    <row r="296" spans="1:5" ht="15" customHeight="1" x14ac:dyDescent="0.2">
      <c r="A296" s="129"/>
      <c r="B296" s="130"/>
      <c r="C296" s="39"/>
      <c r="D296" s="39"/>
      <c r="E296" s="42"/>
    </row>
    <row r="297" spans="1:5" ht="15" customHeight="1" x14ac:dyDescent="0.2">
      <c r="A297" s="57"/>
      <c r="B297" s="43" t="s">
        <v>172</v>
      </c>
      <c r="C297" s="43" t="s">
        <v>39</v>
      </c>
      <c r="D297" s="44" t="s">
        <v>46</v>
      </c>
      <c r="E297" s="81" t="s">
        <v>41</v>
      </c>
    </row>
    <row r="298" spans="1:5" ht="15" customHeight="1" x14ac:dyDescent="0.2">
      <c r="A298" s="105"/>
      <c r="B298" s="132">
        <v>10</v>
      </c>
      <c r="C298" s="83"/>
      <c r="D298" s="107" t="s">
        <v>100</v>
      </c>
      <c r="E298" s="49">
        <v>900000</v>
      </c>
    </row>
    <row r="299" spans="1:5" ht="15" customHeight="1" x14ac:dyDescent="0.2">
      <c r="A299" s="105"/>
      <c r="B299" s="132">
        <v>10</v>
      </c>
      <c r="C299" s="83"/>
      <c r="D299" s="63" t="s">
        <v>47</v>
      </c>
      <c r="E299" s="49">
        <v>630000</v>
      </c>
    </row>
    <row r="300" spans="1:5" ht="15" customHeight="1" x14ac:dyDescent="0.2">
      <c r="A300" s="110"/>
      <c r="B300" s="132"/>
      <c r="C300" s="51" t="s">
        <v>43</v>
      </c>
      <c r="D300" s="52"/>
      <c r="E300" s="53">
        <f>SUM(E298:E299)</f>
        <v>1530000</v>
      </c>
    </row>
    <row r="301" spans="1:5" ht="15" customHeight="1" x14ac:dyDescent="0.2"/>
    <row r="302" spans="1:5" ht="15" customHeight="1" x14ac:dyDescent="0.2"/>
    <row r="303" spans="1:5" ht="15" customHeight="1" x14ac:dyDescent="0.25">
      <c r="A303" s="36" t="s">
        <v>176</v>
      </c>
    </row>
    <row r="304" spans="1:5" ht="15" customHeight="1" x14ac:dyDescent="0.2">
      <c r="A304" s="234" t="s">
        <v>177</v>
      </c>
      <c r="B304" s="234"/>
      <c r="C304" s="234"/>
      <c r="D304" s="234"/>
      <c r="E304" s="234"/>
    </row>
    <row r="305" spans="1:5" ht="15" customHeight="1" x14ac:dyDescent="0.2">
      <c r="A305" s="234"/>
      <c r="B305" s="234"/>
      <c r="C305" s="234"/>
      <c r="D305" s="234"/>
      <c r="E305" s="234"/>
    </row>
    <row r="306" spans="1:5" ht="15" customHeight="1" x14ac:dyDescent="0.2">
      <c r="A306" s="233" t="s">
        <v>247</v>
      </c>
      <c r="B306" s="233"/>
      <c r="C306" s="233"/>
      <c r="D306" s="233"/>
      <c r="E306" s="233"/>
    </row>
    <row r="307" spans="1:5" ht="15" customHeight="1" x14ac:dyDescent="0.2">
      <c r="A307" s="233"/>
      <c r="B307" s="233"/>
      <c r="C307" s="233"/>
      <c r="D307" s="233"/>
      <c r="E307" s="233"/>
    </row>
    <row r="308" spans="1:5" ht="15" customHeight="1" x14ac:dyDescent="0.2">
      <c r="A308" s="233"/>
      <c r="B308" s="233"/>
      <c r="C308" s="233"/>
      <c r="D308" s="233"/>
      <c r="E308" s="233"/>
    </row>
    <row r="309" spans="1:5" ht="15" customHeight="1" x14ac:dyDescent="0.2">
      <c r="A309" s="233"/>
      <c r="B309" s="233"/>
      <c r="C309" s="233"/>
      <c r="D309" s="233"/>
      <c r="E309" s="233"/>
    </row>
    <row r="310" spans="1:5" ht="15" customHeight="1" x14ac:dyDescent="0.2">
      <c r="A310" s="233"/>
      <c r="B310" s="233"/>
      <c r="C310" s="233"/>
      <c r="D310" s="233"/>
      <c r="E310" s="233"/>
    </row>
    <row r="311" spans="1:5" ht="15" customHeight="1" x14ac:dyDescent="0.2">
      <c r="A311" s="233"/>
      <c r="B311" s="233"/>
      <c r="C311" s="233"/>
      <c r="D311" s="233"/>
      <c r="E311" s="233"/>
    </row>
    <row r="312" spans="1:5" ht="15" customHeight="1" x14ac:dyDescent="0.2"/>
    <row r="313" spans="1:5" ht="15" customHeight="1" x14ac:dyDescent="0.2"/>
    <row r="314" spans="1:5" ht="15" customHeight="1" x14ac:dyDescent="0.25">
      <c r="A314" s="38" t="s">
        <v>17</v>
      </c>
      <c r="B314" s="39"/>
      <c r="C314" s="39"/>
      <c r="D314" s="39"/>
      <c r="E314" s="39"/>
    </row>
    <row r="315" spans="1:5" ht="15" customHeight="1" x14ac:dyDescent="0.2">
      <c r="A315" s="40" t="s">
        <v>81</v>
      </c>
      <c r="B315" s="54"/>
      <c r="C315" s="54"/>
      <c r="D315" s="54"/>
      <c r="E315" s="54" t="s">
        <v>82</v>
      </c>
    </row>
    <row r="316" spans="1:5" ht="15" customHeight="1" x14ac:dyDescent="0.2">
      <c r="A316" s="78"/>
      <c r="B316" s="78"/>
      <c r="C316" s="78"/>
      <c r="D316" s="78"/>
      <c r="E316" s="78"/>
    </row>
    <row r="317" spans="1:5" ht="15" customHeight="1" x14ac:dyDescent="0.2">
      <c r="A317" s="78"/>
      <c r="B317" s="81" t="s">
        <v>38</v>
      </c>
      <c r="C317" s="81" t="s">
        <v>39</v>
      </c>
      <c r="D317" s="93" t="s">
        <v>40</v>
      </c>
      <c r="E317" s="126" t="s">
        <v>41</v>
      </c>
    </row>
    <row r="318" spans="1:5" ht="15" customHeight="1" x14ac:dyDescent="0.2">
      <c r="A318" s="78"/>
      <c r="B318" s="137">
        <v>11</v>
      </c>
      <c r="C318" s="83"/>
      <c r="D318" s="123" t="s">
        <v>118</v>
      </c>
      <c r="E318" s="127">
        <v>-500000</v>
      </c>
    </row>
    <row r="319" spans="1:5" ht="15" customHeight="1" x14ac:dyDescent="0.2">
      <c r="A319" s="78"/>
      <c r="B319" s="137"/>
      <c r="C319" s="84" t="s">
        <v>43</v>
      </c>
      <c r="D319" s="85"/>
      <c r="E319" s="86">
        <f>SUM(E318:E318)</f>
        <v>-500000</v>
      </c>
    </row>
    <row r="320" spans="1:5" ht="15" customHeight="1" x14ac:dyDescent="0.2"/>
    <row r="321" spans="1:5" ht="15" customHeight="1" x14ac:dyDescent="0.25">
      <c r="A321" s="38" t="s">
        <v>17</v>
      </c>
      <c r="B321" s="39"/>
      <c r="C321" s="39"/>
      <c r="D321" s="39"/>
      <c r="E321" s="39"/>
    </row>
    <row r="322" spans="1:5" ht="15" customHeight="1" x14ac:dyDescent="0.2">
      <c r="A322" s="40" t="s">
        <v>98</v>
      </c>
      <c r="B322" s="39"/>
      <c r="C322" s="39"/>
      <c r="D322" s="39"/>
      <c r="E322" s="41" t="s">
        <v>147</v>
      </c>
    </row>
    <row r="323" spans="1:5" ht="15" customHeight="1" x14ac:dyDescent="0.2">
      <c r="A323" s="129"/>
      <c r="B323" s="130"/>
      <c r="C323" s="39"/>
      <c r="D323" s="39"/>
      <c r="E323" s="42"/>
    </row>
    <row r="324" spans="1:5" ht="15" customHeight="1" x14ac:dyDescent="0.2">
      <c r="A324" s="57"/>
      <c r="B324" s="43" t="s">
        <v>172</v>
      </c>
      <c r="C324" s="43" t="s">
        <v>39</v>
      </c>
      <c r="D324" s="44" t="s">
        <v>46</v>
      </c>
      <c r="E324" s="81" t="s">
        <v>41</v>
      </c>
    </row>
    <row r="325" spans="1:5" ht="15" customHeight="1" x14ac:dyDescent="0.2">
      <c r="A325" s="105"/>
      <c r="B325" s="132">
        <v>11</v>
      </c>
      <c r="C325" s="83"/>
      <c r="D325" s="107" t="s">
        <v>100</v>
      </c>
      <c r="E325" s="49">
        <v>500000</v>
      </c>
    </row>
    <row r="326" spans="1:5" ht="15" customHeight="1" x14ac:dyDescent="0.2">
      <c r="A326" s="110"/>
      <c r="B326" s="132"/>
      <c r="C326" s="51" t="s">
        <v>43</v>
      </c>
      <c r="D326" s="52"/>
      <c r="E326" s="53">
        <f>SUM(E325:E325)</f>
        <v>500000</v>
      </c>
    </row>
    <row r="327" spans="1:5" ht="15" customHeight="1" x14ac:dyDescent="0.2"/>
    <row r="328" spans="1:5" ht="15" customHeight="1" x14ac:dyDescent="0.2"/>
    <row r="329" spans="1:5" ht="15" customHeight="1" x14ac:dyDescent="0.25">
      <c r="A329" s="36" t="s">
        <v>178</v>
      </c>
    </row>
    <row r="330" spans="1:5" ht="15" customHeight="1" x14ac:dyDescent="0.2">
      <c r="A330" s="237" t="s">
        <v>179</v>
      </c>
      <c r="B330" s="237"/>
      <c r="C330" s="237"/>
      <c r="D330" s="237"/>
      <c r="E330" s="237"/>
    </row>
    <row r="331" spans="1:5" ht="15" customHeight="1" x14ac:dyDescent="0.2">
      <c r="A331" s="237"/>
      <c r="B331" s="237"/>
      <c r="C331" s="237"/>
      <c r="D331" s="237"/>
      <c r="E331" s="237"/>
    </row>
    <row r="332" spans="1:5" ht="15" customHeight="1" x14ac:dyDescent="0.2">
      <c r="A332" s="237"/>
      <c r="B332" s="237"/>
      <c r="C332" s="237"/>
      <c r="D332" s="237"/>
      <c r="E332" s="237"/>
    </row>
    <row r="333" spans="1:5" ht="15" customHeight="1" x14ac:dyDescent="0.2">
      <c r="A333" s="233" t="s">
        <v>180</v>
      </c>
      <c r="B333" s="233"/>
      <c r="C333" s="233"/>
      <c r="D333" s="233"/>
      <c r="E333" s="233"/>
    </row>
    <row r="334" spans="1:5" ht="15" customHeight="1" x14ac:dyDescent="0.2">
      <c r="A334" s="233"/>
      <c r="B334" s="233"/>
      <c r="C334" s="233"/>
      <c r="D334" s="233"/>
      <c r="E334" s="233"/>
    </row>
    <row r="335" spans="1:5" ht="15" customHeight="1" x14ac:dyDescent="0.2">
      <c r="A335" s="233"/>
      <c r="B335" s="233"/>
      <c r="C335" s="233"/>
      <c r="D335" s="233"/>
      <c r="E335" s="233"/>
    </row>
    <row r="336" spans="1:5" ht="15" customHeight="1" x14ac:dyDescent="0.2">
      <c r="A336" s="233"/>
      <c r="B336" s="233"/>
      <c r="C336" s="233"/>
      <c r="D336" s="233"/>
      <c r="E336" s="233"/>
    </row>
    <row r="337" spans="1:5" ht="15" customHeight="1" x14ac:dyDescent="0.2">
      <c r="A337" s="233"/>
      <c r="B337" s="233"/>
      <c r="C337" s="233"/>
      <c r="D337" s="233"/>
      <c r="E337" s="233"/>
    </row>
    <row r="338" spans="1:5" ht="15" customHeight="1" x14ac:dyDescent="0.2">
      <c r="A338" s="233"/>
      <c r="B338" s="233"/>
      <c r="C338" s="233"/>
      <c r="D338" s="233"/>
      <c r="E338" s="233"/>
    </row>
    <row r="339" spans="1:5" ht="15" customHeight="1" x14ac:dyDescent="0.2">
      <c r="A339" s="233"/>
      <c r="B339" s="233"/>
      <c r="C339" s="233"/>
      <c r="D339" s="233"/>
      <c r="E339" s="233"/>
    </row>
    <row r="340" spans="1:5" ht="15" customHeight="1" x14ac:dyDescent="0.2">
      <c r="A340" s="233"/>
      <c r="B340" s="233"/>
      <c r="C340" s="233"/>
      <c r="D340" s="233"/>
      <c r="E340" s="233"/>
    </row>
    <row r="341" spans="1:5" ht="15" customHeight="1" x14ac:dyDescent="0.2">
      <c r="A341" s="233"/>
      <c r="B341" s="233"/>
      <c r="C341" s="233"/>
      <c r="D341" s="233"/>
      <c r="E341" s="233"/>
    </row>
    <row r="342" spans="1:5" ht="15" customHeight="1" x14ac:dyDescent="0.2">
      <c r="A342" s="233"/>
      <c r="B342" s="233"/>
      <c r="C342" s="233"/>
      <c r="D342" s="233"/>
      <c r="E342" s="233"/>
    </row>
    <row r="343" spans="1:5" ht="15" customHeight="1" x14ac:dyDescent="0.2"/>
    <row r="344" spans="1:5" ht="15" customHeight="1" x14ac:dyDescent="0.25">
      <c r="A344" s="68" t="s">
        <v>17</v>
      </c>
      <c r="B344" s="69"/>
      <c r="C344" s="69"/>
      <c r="D344" s="69"/>
      <c r="E344" s="69"/>
    </row>
    <row r="345" spans="1:5" ht="15" customHeight="1" x14ac:dyDescent="0.2">
      <c r="A345" s="91" t="s">
        <v>36</v>
      </c>
      <c r="B345" s="69"/>
      <c r="C345" s="69"/>
      <c r="D345" s="69"/>
      <c r="E345" s="70" t="s">
        <v>37</v>
      </c>
    </row>
    <row r="346" spans="1:5" ht="15" customHeight="1" x14ac:dyDescent="0.25">
      <c r="A346" s="68"/>
      <c r="B346" s="78"/>
      <c r="C346" s="69"/>
      <c r="D346" s="69"/>
      <c r="E346" s="92"/>
    </row>
    <row r="347" spans="1:5" ht="15" customHeight="1" x14ac:dyDescent="0.2">
      <c r="A347" s="77"/>
      <c r="B347" s="81" t="s">
        <v>38</v>
      </c>
      <c r="C347" s="81" t="s">
        <v>39</v>
      </c>
      <c r="D347" s="145" t="s">
        <v>46</v>
      </c>
      <c r="E347" s="126" t="s">
        <v>41</v>
      </c>
    </row>
    <row r="348" spans="1:5" ht="15" customHeight="1" x14ac:dyDescent="0.2">
      <c r="A348" s="77"/>
      <c r="B348" s="160">
        <v>13307</v>
      </c>
      <c r="C348" s="147">
        <v>4324</v>
      </c>
      <c r="D348" s="161" t="s">
        <v>69</v>
      </c>
      <c r="E348" s="148">
        <v>-414200</v>
      </c>
    </row>
    <row r="349" spans="1:5" ht="15" customHeight="1" x14ac:dyDescent="0.2">
      <c r="A349" s="77"/>
      <c r="B349" s="95"/>
      <c r="C349" s="84" t="s">
        <v>43</v>
      </c>
      <c r="D349" s="96"/>
      <c r="E349" s="97">
        <f>SUM(E348:E348)</f>
        <v>-414200</v>
      </c>
    </row>
    <row r="350" spans="1:5" ht="15" customHeight="1" x14ac:dyDescent="0.2"/>
    <row r="351" spans="1:5" ht="15" customHeight="1" x14ac:dyDescent="0.25">
      <c r="A351" s="38" t="s">
        <v>17</v>
      </c>
      <c r="B351" s="39"/>
      <c r="C351" s="39"/>
      <c r="D351" s="39"/>
      <c r="E351" s="39"/>
    </row>
    <row r="352" spans="1:5" ht="15" customHeight="1" x14ac:dyDescent="0.2">
      <c r="A352" s="40" t="s">
        <v>81</v>
      </c>
      <c r="B352" s="71"/>
      <c r="C352" s="71"/>
      <c r="D352" s="71"/>
      <c r="E352" s="71" t="s">
        <v>82</v>
      </c>
    </row>
    <row r="353" spans="1:5" ht="15" customHeight="1" x14ac:dyDescent="0.2">
      <c r="A353" s="71"/>
      <c r="B353" s="55"/>
      <c r="C353" s="39"/>
      <c r="D353" s="71"/>
      <c r="E353" s="56"/>
    </row>
    <row r="354" spans="1:5" ht="15" customHeight="1" x14ac:dyDescent="0.2">
      <c r="B354" s="81" t="s">
        <v>38</v>
      </c>
      <c r="C354" s="43" t="s">
        <v>39</v>
      </c>
      <c r="D354" s="88" t="s">
        <v>40</v>
      </c>
      <c r="E354" s="45" t="s">
        <v>41</v>
      </c>
    </row>
    <row r="355" spans="1:5" ht="15" customHeight="1" x14ac:dyDescent="0.2">
      <c r="B355" s="162">
        <v>13307</v>
      </c>
      <c r="C355" s="117"/>
      <c r="D355" s="89" t="s">
        <v>57</v>
      </c>
      <c r="E355" s="120">
        <v>80560</v>
      </c>
    </row>
    <row r="356" spans="1:5" ht="15" customHeight="1" x14ac:dyDescent="0.2">
      <c r="B356" s="76"/>
      <c r="C356" s="51" t="s">
        <v>43</v>
      </c>
      <c r="D356" s="65"/>
      <c r="E356" s="66">
        <f>SUM(E355:E355)</f>
        <v>80560</v>
      </c>
    </row>
    <row r="357" spans="1:5" ht="15" customHeight="1" x14ac:dyDescent="0.2">
      <c r="A357" s="71"/>
      <c r="B357" s="71"/>
      <c r="C357" s="71"/>
      <c r="D357" s="71"/>
      <c r="E357" s="71"/>
    </row>
    <row r="358" spans="1:5" ht="15" customHeight="1" x14ac:dyDescent="0.25">
      <c r="A358" s="38" t="s">
        <v>17</v>
      </c>
      <c r="B358" s="39"/>
      <c r="C358" s="39"/>
      <c r="D358" s="39"/>
      <c r="E358" s="39"/>
    </row>
    <row r="359" spans="1:5" ht="15" customHeight="1" x14ac:dyDescent="0.2">
      <c r="A359" s="40" t="s">
        <v>44</v>
      </c>
      <c r="B359" s="71"/>
      <c r="C359" s="71"/>
      <c r="D359" s="71"/>
      <c r="E359" s="71" t="s">
        <v>45</v>
      </c>
    </row>
    <row r="360" spans="1:5" ht="15" customHeight="1" x14ac:dyDescent="0.2">
      <c r="A360" s="71"/>
      <c r="B360" s="55"/>
      <c r="C360" s="39"/>
      <c r="D360" s="71"/>
      <c r="E360" s="56"/>
    </row>
    <row r="361" spans="1:5" ht="15" customHeight="1" x14ac:dyDescent="0.2">
      <c r="A361" s="58"/>
      <c r="B361" s="81" t="s">
        <v>38</v>
      </c>
      <c r="C361" s="43" t="s">
        <v>39</v>
      </c>
      <c r="D361" s="88" t="s">
        <v>40</v>
      </c>
      <c r="E361" s="45" t="s">
        <v>41</v>
      </c>
    </row>
    <row r="362" spans="1:5" ht="15" customHeight="1" x14ac:dyDescent="0.2">
      <c r="A362" s="119"/>
      <c r="B362" s="162">
        <v>13307</v>
      </c>
      <c r="C362" s="117"/>
      <c r="D362" s="89" t="s">
        <v>57</v>
      </c>
      <c r="E362" s="120">
        <f>57000+152760</f>
        <v>209760</v>
      </c>
    </row>
    <row r="363" spans="1:5" ht="15" customHeight="1" x14ac:dyDescent="0.2">
      <c r="A363" s="121"/>
      <c r="B363" s="76"/>
      <c r="C363" s="51" t="s">
        <v>43</v>
      </c>
      <c r="D363" s="65"/>
      <c r="E363" s="66">
        <f>SUM(E362)</f>
        <v>209760</v>
      </c>
    </row>
    <row r="364" spans="1:5" ht="15" customHeight="1" x14ac:dyDescent="0.2"/>
    <row r="365" spans="1:5" ht="15" customHeight="1" x14ac:dyDescent="0.2"/>
    <row r="366" spans="1:5" ht="15" customHeight="1" x14ac:dyDescent="0.25">
      <c r="A366" s="38" t="s">
        <v>17</v>
      </c>
      <c r="B366" s="122"/>
      <c r="C366" s="39"/>
      <c r="D366" s="39"/>
      <c r="E366" s="71"/>
    </row>
    <row r="367" spans="1:5" ht="15" customHeight="1" x14ac:dyDescent="0.2">
      <c r="A367" s="40" t="s">
        <v>61</v>
      </c>
      <c r="B367" s="122"/>
      <c r="C367" s="39"/>
      <c r="D367" s="39"/>
      <c r="E367" s="41" t="s">
        <v>62</v>
      </c>
    </row>
    <row r="368" spans="1:5" ht="15" customHeight="1" x14ac:dyDescent="0.2"/>
    <row r="369" spans="1:5" ht="15" customHeight="1" x14ac:dyDescent="0.2">
      <c r="B369" s="81" t="s">
        <v>38</v>
      </c>
      <c r="C369" s="43" t="s">
        <v>39</v>
      </c>
      <c r="D369" s="88" t="s">
        <v>40</v>
      </c>
      <c r="E369" s="45" t="s">
        <v>41</v>
      </c>
    </row>
    <row r="370" spans="1:5" ht="15" customHeight="1" x14ac:dyDescent="0.2">
      <c r="B370" s="162">
        <v>13307</v>
      </c>
      <c r="C370" s="117"/>
      <c r="D370" s="89" t="s">
        <v>57</v>
      </c>
      <c r="E370" s="120">
        <v>123880</v>
      </c>
    </row>
    <row r="371" spans="1:5" ht="15" customHeight="1" x14ac:dyDescent="0.2">
      <c r="B371" s="76"/>
      <c r="C371" s="51" t="s">
        <v>43</v>
      </c>
      <c r="D371" s="65"/>
      <c r="E371" s="66">
        <f>SUM(E370:E370)</f>
        <v>123880</v>
      </c>
    </row>
    <row r="372" spans="1:5" ht="15" customHeight="1" x14ac:dyDescent="0.2"/>
    <row r="373" spans="1:5" ht="15" customHeight="1" x14ac:dyDescent="0.2"/>
    <row r="374" spans="1:5" ht="15" customHeight="1" x14ac:dyDescent="0.25">
      <c r="A374" s="36" t="s">
        <v>181</v>
      </c>
    </row>
    <row r="375" spans="1:5" ht="15" customHeight="1" x14ac:dyDescent="0.2">
      <c r="A375" s="237" t="s">
        <v>79</v>
      </c>
      <c r="B375" s="237"/>
      <c r="C375" s="237"/>
      <c r="D375" s="237"/>
      <c r="E375" s="237"/>
    </row>
    <row r="376" spans="1:5" ht="15" customHeight="1" x14ac:dyDescent="0.2">
      <c r="A376" s="237"/>
      <c r="B376" s="237"/>
      <c r="C376" s="237"/>
      <c r="D376" s="237"/>
      <c r="E376" s="237"/>
    </row>
    <row r="377" spans="1:5" ht="15" customHeight="1" x14ac:dyDescent="0.2">
      <c r="A377" s="233" t="s">
        <v>182</v>
      </c>
      <c r="B377" s="233"/>
      <c r="C377" s="233"/>
      <c r="D377" s="233"/>
      <c r="E377" s="233"/>
    </row>
    <row r="378" spans="1:5" ht="15" customHeight="1" x14ac:dyDescent="0.2">
      <c r="A378" s="233"/>
      <c r="B378" s="233"/>
      <c r="C378" s="233"/>
      <c r="D378" s="233"/>
      <c r="E378" s="233"/>
    </row>
    <row r="379" spans="1:5" ht="15" customHeight="1" x14ac:dyDescent="0.2">
      <c r="A379" s="233"/>
      <c r="B379" s="233"/>
      <c r="C379" s="233"/>
      <c r="D379" s="233"/>
      <c r="E379" s="233"/>
    </row>
    <row r="380" spans="1:5" ht="15" customHeight="1" x14ac:dyDescent="0.2">
      <c r="A380" s="233"/>
      <c r="B380" s="233"/>
      <c r="C380" s="233"/>
      <c r="D380" s="233"/>
      <c r="E380" s="233"/>
    </row>
    <row r="381" spans="1:5" ht="15" customHeight="1" x14ac:dyDescent="0.2">
      <c r="A381" s="233"/>
      <c r="B381" s="233"/>
      <c r="C381" s="233"/>
      <c r="D381" s="233"/>
      <c r="E381" s="233"/>
    </row>
    <row r="382" spans="1:5" ht="15" customHeight="1" x14ac:dyDescent="0.2">
      <c r="A382" s="233"/>
      <c r="B382" s="233"/>
      <c r="C382" s="233"/>
      <c r="D382" s="233"/>
      <c r="E382" s="233"/>
    </row>
    <row r="383" spans="1:5" ht="15" customHeight="1" x14ac:dyDescent="0.2">
      <c r="A383" s="233"/>
      <c r="B383" s="233"/>
      <c r="C383" s="233"/>
      <c r="D383" s="233"/>
      <c r="E383" s="233"/>
    </row>
    <row r="384" spans="1:5" ht="15" customHeight="1" x14ac:dyDescent="0.2">
      <c r="A384" s="71"/>
      <c r="B384" s="163"/>
      <c r="C384" s="71"/>
      <c r="D384" s="71"/>
      <c r="E384" s="71"/>
    </row>
    <row r="385" spans="1:5" ht="15" customHeight="1" x14ac:dyDescent="0.25">
      <c r="A385" s="68" t="s">
        <v>17</v>
      </c>
      <c r="B385" s="69"/>
      <c r="C385" s="69"/>
      <c r="D385" s="69"/>
      <c r="E385" s="69"/>
    </row>
    <row r="386" spans="1:5" ht="15" customHeight="1" x14ac:dyDescent="0.2">
      <c r="A386" s="91" t="s">
        <v>36</v>
      </c>
      <c r="B386" s="69"/>
      <c r="C386" s="69"/>
      <c r="D386" s="69"/>
      <c r="E386" s="70" t="s">
        <v>37</v>
      </c>
    </row>
    <row r="387" spans="1:5" ht="15" customHeight="1" x14ac:dyDescent="0.25">
      <c r="A387" s="68"/>
      <c r="B387" s="78"/>
      <c r="C387" s="69"/>
      <c r="D387" s="69"/>
      <c r="E387" s="92"/>
    </row>
    <row r="388" spans="1:5" ht="15" customHeight="1" x14ac:dyDescent="0.2">
      <c r="B388" s="81" t="s">
        <v>38</v>
      </c>
      <c r="C388" s="81" t="s">
        <v>39</v>
      </c>
      <c r="D388" s="82" t="s">
        <v>46</v>
      </c>
      <c r="E388" s="45" t="s">
        <v>41</v>
      </c>
    </row>
    <row r="389" spans="1:5" ht="15" customHeight="1" x14ac:dyDescent="0.2">
      <c r="B389" s="162">
        <v>13307</v>
      </c>
      <c r="C389" s="147">
        <v>4324</v>
      </c>
      <c r="D389" s="161" t="s">
        <v>69</v>
      </c>
      <c r="E389" s="148">
        <v>-600000</v>
      </c>
    </row>
    <row r="390" spans="1:5" ht="15" customHeight="1" x14ac:dyDescent="0.2">
      <c r="B390" s="76"/>
      <c r="C390" s="84" t="s">
        <v>43</v>
      </c>
      <c r="D390" s="96"/>
      <c r="E390" s="97">
        <f>SUM(E389:E389)</f>
        <v>-600000</v>
      </c>
    </row>
    <row r="391" spans="1:5" ht="15" customHeight="1" x14ac:dyDescent="0.2">
      <c r="A391" s="71"/>
      <c r="B391" s="163"/>
      <c r="C391" s="71"/>
      <c r="D391" s="71"/>
      <c r="E391" s="71"/>
    </row>
    <row r="392" spans="1:5" ht="15" customHeight="1" x14ac:dyDescent="0.25">
      <c r="A392" s="38" t="s">
        <v>17</v>
      </c>
      <c r="B392" s="122"/>
      <c r="C392" s="39"/>
      <c r="D392" s="39"/>
      <c r="E392" s="39"/>
    </row>
    <row r="393" spans="1:5" ht="15" customHeight="1" x14ac:dyDescent="0.2">
      <c r="A393" s="40" t="s">
        <v>81</v>
      </c>
      <c r="B393" s="163"/>
      <c r="C393" s="71"/>
      <c r="D393" s="71"/>
      <c r="E393" s="71" t="s">
        <v>82</v>
      </c>
    </row>
    <row r="394" spans="1:5" ht="15" customHeight="1" x14ac:dyDescent="0.2">
      <c r="A394" s="71"/>
      <c r="B394" s="164"/>
      <c r="C394" s="39"/>
      <c r="D394" s="71"/>
      <c r="E394" s="56"/>
    </row>
    <row r="395" spans="1:5" ht="15" customHeight="1" x14ac:dyDescent="0.2">
      <c r="B395" s="58"/>
      <c r="C395" s="43" t="s">
        <v>39</v>
      </c>
      <c r="D395" s="82" t="s">
        <v>46</v>
      </c>
      <c r="E395" s="43" t="s">
        <v>41</v>
      </c>
    </row>
    <row r="396" spans="1:5" ht="15" customHeight="1" x14ac:dyDescent="0.2">
      <c r="B396" s="119"/>
      <c r="C396" s="117">
        <v>4324</v>
      </c>
      <c r="D396" s="103" t="s">
        <v>73</v>
      </c>
      <c r="E396" s="127">
        <v>600000</v>
      </c>
    </row>
    <row r="397" spans="1:5" ht="15" customHeight="1" x14ac:dyDescent="0.2">
      <c r="B397" s="121"/>
      <c r="C397" s="51" t="s">
        <v>43</v>
      </c>
      <c r="D397" s="65"/>
      <c r="E397" s="66">
        <f>SUM(E396:E396)</f>
        <v>600000</v>
      </c>
    </row>
    <row r="398" spans="1:5" ht="15" customHeight="1" x14ac:dyDescent="0.2"/>
    <row r="399" spans="1:5" ht="15" customHeight="1" x14ac:dyDescent="0.2"/>
    <row r="400" spans="1:5" ht="15" customHeight="1" x14ac:dyDescent="0.25">
      <c r="A400" s="36" t="s">
        <v>183</v>
      </c>
    </row>
    <row r="401" spans="1:5" ht="15" customHeight="1" x14ac:dyDescent="0.2">
      <c r="A401" s="234" t="s">
        <v>184</v>
      </c>
      <c r="B401" s="234"/>
      <c r="C401" s="234"/>
      <c r="D401" s="234"/>
      <c r="E401" s="234"/>
    </row>
    <row r="402" spans="1:5" ht="15" customHeight="1" x14ac:dyDescent="0.2">
      <c r="A402" s="234"/>
      <c r="B402" s="234"/>
      <c r="C402" s="234"/>
      <c r="D402" s="234"/>
      <c r="E402" s="234"/>
    </row>
    <row r="403" spans="1:5" ht="15" customHeight="1" x14ac:dyDescent="0.2">
      <c r="A403" s="234"/>
      <c r="B403" s="234"/>
      <c r="C403" s="234"/>
      <c r="D403" s="234"/>
      <c r="E403" s="234"/>
    </row>
    <row r="404" spans="1:5" ht="15" customHeight="1" x14ac:dyDescent="0.2">
      <c r="A404" s="233" t="s">
        <v>185</v>
      </c>
      <c r="B404" s="233"/>
      <c r="C404" s="233"/>
      <c r="D404" s="233"/>
      <c r="E404" s="233"/>
    </row>
    <row r="405" spans="1:5" ht="15" customHeight="1" x14ac:dyDescent="0.2">
      <c r="A405" s="233"/>
      <c r="B405" s="233"/>
      <c r="C405" s="233"/>
      <c r="D405" s="233"/>
      <c r="E405" s="233"/>
    </row>
    <row r="406" spans="1:5" ht="15" customHeight="1" x14ac:dyDescent="0.2">
      <c r="A406" s="233"/>
      <c r="B406" s="233"/>
      <c r="C406" s="233"/>
      <c r="D406" s="233"/>
      <c r="E406" s="233"/>
    </row>
    <row r="407" spans="1:5" ht="15" customHeight="1" x14ac:dyDescent="0.2">
      <c r="A407" s="233"/>
      <c r="B407" s="233"/>
      <c r="C407" s="233"/>
      <c r="D407" s="233"/>
      <c r="E407" s="233"/>
    </row>
    <row r="408" spans="1:5" ht="15" customHeight="1" x14ac:dyDescent="0.2">
      <c r="A408" s="233"/>
      <c r="B408" s="233"/>
      <c r="C408" s="233"/>
      <c r="D408" s="233"/>
      <c r="E408" s="233"/>
    </row>
    <row r="409" spans="1:5" ht="15" customHeight="1" x14ac:dyDescent="0.2">
      <c r="A409" s="233"/>
      <c r="B409" s="233"/>
      <c r="C409" s="233"/>
      <c r="D409" s="233"/>
      <c r="E409" s="233"/>
    </row>
    <row r="410" spans="1:5" ht="15" customHeight="1" x14ac:dyDescent="0.2">
      <c r="A410" s="233"/>
      <c r="B410" s="233"/>
      <c r="C410" s="233"/>
      <c r="D410" s="233"/>
      <c r="E410" s="233"/>
    </row>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8" t="s">
        <v>17</v>
      </c>
      <c r="B418" s="39"/>
      <c r="C418" s="39"/>
      <c r="D418" s="39"/>
      <c r="E418" s="39"/>
    </row>
    <row r="419" spans="1:5" ht="15" customHeight="1" x14ac:dyDescent="0.2">
      <c r="A419" s="40" t="s">
        <v>98</v>
      </c>
      <c r="B419" s="39"/>
      <c r="C419" s="39"/>
      <c r="D419" s="39"/>
      <c r="E419" s="41" t="s">
        <v>147</v>
      </c>
    </row>
    <row r="420" spans="1:5" ht="15" customHeight="1" x14ac:dyDescent="0.2">
      <c r="A420" s="129"/>
      <c r="B420" s="130"/>
      <c r="C420" s="39"/>
      <c r="D420" s="39"/>
      <c r="E420" s="42"/>
    </row>
    <row r="421" spans="1:5" ht="15" customHeight="1" x14ac:dyDescent="0.2">
      <c r="A421" s="129"/>
      <c r="B421" s="130"/>
      <c r="C421" s="43" t="s">
        <v>39</v>
      </c>
      <c r="D421" s="44" t="s">
        <v>46</v>
      </c>
      <c r="E421" s="45" t="s">
        <v>41</v>
      </c>
    </row>
    <row r="422" spans="1:5" ht="15" customHeight="1" x14ac:dyDescent="0.2">
      <c r="A422" s="129"/>
      <c r="B422" s="130"/>
      <c r="C422" s="83">
        <v>6172</v>
      </c>
      <c r="D422" s="63" t="s">
        <v>47</v>
      </c>
      <c r="E422" s="118">
        <v>-100000</v>
      </c>
    </row>
    <row r="423" spans="1:5" ht="15" customHeight="1" x14ac:dyDescent="0.2">
      <c r="A423" s="129"/>
      <c r="B423" s="130"/>
      <c r="C423" s="51" t="s">
        <v>43</v>
      </c>
      <c r="D423" s="52"/>
      <c r="E423" s="53">
        <f>SUM(E422:E422)</f>
        <v>-100000</v>
      </c>
    </row>
    <row r="424" spans="1:5" ht="15" customHeight="1" x14ac:dyDescent="0.2">
      <c r="A424" s="129"/>
      <c r="B424" s="130"/>
      <c r="C424" s="39"/>
      <c r="D424" s="39"/>
      <c r="E424" s="42"/>
    </row>
    <row r="425" spans="1:5" ht="15" customHeight="1" x14ac:dyDescent="0.25">
      <c r="A425" s="68" t="s">
        <v>17</v>
      </c>
      <c r="B425" s="39"/>
      <c r="C425" s="39"/>
      <c r="D425" s="39"/>
      <c r="E425" s="39"/>
    </row>
    <row r="426" spans="1:5" ht="15" customHeight="1" x14ac:dyDescent="0.2">
      <c r="A426" s="100" t="s">
        <v>66</v>
      </c>
      <c r="B426" s="39"/>
      <c r="C426" s="39"/>
      <c r="D426" s="39"/>
      <c r="E426" s="41" t="s">
        <v>137</v>
      </c>
    </row>
    <row r="427" spans="1:5" ht="15" customHeight="1" x14ac:dyDescent="0.25">
      <c r="A427" s="38"/>
      <c r="B427" s="71"/>
      <c r="C427" s="39"/>
      <c r="D427" s="39"/>
      <c r="E427" s="42"/>
    </row>
    <row r="428" spans="1:5" ht="15" customHeight="1" x14ac:dyDescent="0.2">
      <c r="A428" s="133"/>
      <c r="B428" s="57"/>
      <c r="C428" s="43" t="s">
        <v>39</v>
      </c>
      <c r="D428" s="44" t="s">
        <v>46</v>
      </c>
      <c r="E428" s="45" t="s">
        <v>41</v>
      </c>
    </row>
    <row r="429" spans="1:5" ht="15" customHeight="1" x14ac:dyDescent="0.2">
      <c r="A429" s="105"/>
      <c r="B429" s="106"/>
      <c r="C429" s="83">
        <v>3636</v>
      </c>
      <c r="D429" s="63" t="s">
        <v>47</v>
      </c>
      <c r="E429" s="118">
        <v>100000</v>
      </c>
    </row>
    <row r="430" spans="1:5" ht="15" customHeight="1" x14ac:dyDescent="0.2">
      <c r="A430" s="119"/>
      <c r="B430" s="119"/>
      <c r="C430" s="51" t="s">
        <v>43</v>
      </c>
      <c r="D430" s="52"/>
      <c r="E430" s="53">
        <f>SUM(E429:E429)</f>
        <v>100000</v>
      </c>
    </row>
    <row r="431" spans="1:5" ht="15" customHeight="1" x14ac:dyDescent="0.2"/>
    <row r="432" spans="1:5" ht="15" customHeight="1" x14ac:dyDescent="0.2"/>
    <row r="433" spans="1:5" ht="15" customHeight="1" x14ac:dyDescent="0.25">
      <c r="A433" s="36" t="s">
        <v>186</v>
      </c>
    </row>
    <row r="434" spans="1:5" ht="15" customHeight="1" x14ac:dyDescent="0.2">
      <c r="A434" s="234" t="s">
        <v>187</v>
      </c>
      <c r="B434" s="234"/>
      <c r="C434" s="234"/>
      <c r="D434" s="234"/>
      <c r="E434" s="234"/>
    </row>
    <row r="435" spans="1:5" ht="15" customHeight="1" x14ac:dyDescent="0.2">
      <c r="A435" s="234"/>
      <c r="B435" s="234"/>
      <c r="C435" s="234"/>
      <c r="D435" s="234"/>
      <c r="E435" s="234"/>
    </row>
    <row r="436" spans="1:5" ht="15" customHeight="1" x14ac:dyDescent="0.2">
      <c r="A436" s="233" t="s">
        <v>188</v>
      </c>
      <c r="B436" s="233"/>
      <c r="C436" s="233"/>
      <c r="D436" s="233"/>
      <c r="E436" s="233"/>
    </row>
    <row r="437" spans="1:5" ht="15" customHeight="1" x14ac:dyDescent="0.2">
      <c r="A437" s="233"/>
      <c r="B437" s="233"/>
      <c r="C437" s="233"/>
      <c r="D437" s="233"/>
      <c r="E437" s="233"/>
    </row>
    <row r="438" spans="1:5" ht="15" customHeight="1" x14ac:dyDescent="0.2">
      <c r="A438" s="233"/>
      <c r="B438" s="233"/>
      <c r="C438" s="233"/>
      <c r="D438" s="233"/>
      <c r="E438" s="233"/>
    </row>
    <row r="439" spans="1:5" ht="15" customHeight="1" x14ac:dyDescent="0.2">
      <c r="A439" s="233"/>
      <c r="B439" s="233"/>
      <c r="C439" s="233"/>
      <c r="D439" s="233"/>
      <c r="E439" s="233"/>
    </row>
    <row r="440" spans="1:5" ht="15" customHeight="1" x14ac:dyDescent="0.2">
      <c r="A440" s="233"/>
      <c r="B440" s="233"/>
      <c r="C440" s="233"/>
      <c r="D440" s="233"/>
      <c r="E440" s="233"/>
    </row>
    <row r="441" spans="1:5" ht="15" customHeight="1" x14ac:dyDescent="0.2">
      <c r="A441" s="233"/>
      <c r="B441" s="233"/>
      <c r="C441" s="233"/>
      <c r="D441" s="233"/>
      <c r="E441" s="233"/>
    </row>
    <row r="442" spans="1:5" ht="15" customHeight="1" x14ac:dyDescent="0.2">
      <c r="A442" s="90"/>
      <c r="B442" s="90"/>
      <c r="C442" s="90"/>
      <c r="D442" s="90"/>
      <c r="E442" s="90"/>
    </row>
    <row r="443" spans="1:5" ht="15" customHeight="1" x14ac:dyDescent="0.25">
      <c r="A443" s="38" t="s">
        <v>17</v>
      </c>
      <c r="B443" s="122"/>
      <c r="C443" s="39"/>
      <c r="D443" s="39"/>
      <c r="E443" s="39"/>
    </row>
    <row r="444" spans="1:5" ht="15" customHeight="1" x14ac:dyDescent="0.2">
      <c r="A444" s="40" t="s">
        <v>81</v>
      </c>
      <c r="B444" s="163"/>
      <c r="C444" s="71"/>
      <c r="D444" s="71"/>
      <c r="E444" s="71" t="s">
        <v>82</v>
      </c>
    </row>
    <row r="445" spans="1:5" ht="15" customHeight="1" x14ac:dyDescent="0.25">
      <c r="A445" s="38"/>
      <c r="B445" s="79"/>
      <c r="C445" s="69"/>
      <c r="D445" s="78"/>
      <c r="E445" s="80"/>
    </row>
    <row r="446" spans="1:5" ht="15" customHeight="1" x14ac:dyDescent="0.2">
      <c r="A446" s="58"/>
      <c r="B446" s="58"/>
      <c r="C446" s="81" t="s">
        <v>39</v>
      </c>
      <c r="D446" s="104" t="s">
        <v>46</v>
      </c>
      <c r="E446" s="45" t="s">
        <v>41</v>
      </c>
    </row>
    <row r="447" spans="1:5" ht="15" customHeight="1" x14ac:dyDescent="0.2">
      <c r="A447" s="124"/>
      <c r="B447" s="125"/>
      <c r="C447" s="83">
        <v>4399</v>
      </c>
      <c r="D447" s="63" t="s">
        <v>47</v>
      </c>
      <c r="E447" s="75">
        <v>-40000</v>
      </c>
    </row>
    <row r="448" spans="1:5" ht="15" customHeight="1" x14ac:dyDescent="0.2">
      <c r="A448" s="108"/>
      <c r="B448" s="69"/>
      <c r="C448" s="84" t="s">
        <v>43</v>
      </c>
      <c r="D448" s="85"/>
      <c r="E448" s="86">
        <f>SUM(E447:E447)</f>
        <v>-40000</v>
      </c>
    </row>
    <row r="449" spans="1:5" ht="15" customHeight="1" x14ac:dyDescent="0.2"/>
    <row r="450" spans="1:5" ht="15" customHeight="1" x14ac:dyDescent="0.25">
      <c r="A450" s="38" t="s">
        <v>17</v>
      </c>
      <c r="B450" s="39"/>
      <c r="C450" s="39"/>
      <c r="D450" s="39"/>
      <c r="E450" s="39"/>
    </row>
    <row r="451" spans="1:5" ht="15" customHeight="1" x14ac:dyDescent="0.2">
      <c r="A451" s="40" t="s">
        <v>189</v>
      </c>
      <c r="E451" t="s">
        <v>105</v>
      </c>
    </row>
    <row r="452" spans="1:5" ht="15" customHeight="1" x14ac:dyDescent="0.25">
      <c r="A452" s="38"/>
      <c r="B452" s="71"/>
      <c r="C452" s="39"/>
      <c r="D452" s="39"/>
      <c r="E452" s="42"/>
    </row>
    <row r="453" spans="1:5" ht="15" customHeight="1" x14ac:dyDescent="0.2">
      <c r="A453" s="58"/>
      <c r="B453" s="58"/>
      <c r="C453" s="43" t="s">
        <v>39</v>
      </c>
      <c r="D453" s="104" t="s">
        <v>46</v>
      </c>
      <c r="E453" s="45" t="s">
        <v>41</v>
      </c>
    </row>
    <row r="454" spans="1:5" ht="15" customHeight="1" x14ac:dyDescent="0.2">
      <c r="A454" s="150"/>
      <c r="B454" s="125"/>
      <c r="C454" s="117">
        <v>6172</v>
      </c>
      <c r="D454" s="63" t="s">
        <v>142</v>
      </c>
      <c r="E454" s="118">
        <v>40000</v>
      </c>
    </row>
    <row r="455" spans="1:5" ht="15" customHeight="1" x14ac:dyDescent="0.2">
      <c r="A455" s="124"/>
      <c r="B455" s="125"/>
      <c r="C455" s="51" t="s">
        <v>43</v>
      </c>
      <c r="D455" s="52"/>
      <c r="E455" s="53">
        <f>SUM(E454:E454)</f>
        <v>40000</v>
      </c>
    </row>
    <row r="456" spans="1:5" ht="15" customHeight="1" x14ac:dyDescent="0.2"/>
    <row r="457" spans="1:5" ht="15" customHeight="1" x14ac:dyDescent="0.2"/>
    <row r="458" spans="1:5" ht="15" customHeight="1" x14ac:dyDescent="0.25">
      <c r="A458" s="36" t="s">
        <v>190</v>
      </c>
    </row>
    <row r="459" spans="1:5" ht="15" customHeight="1" x14ac:dyDescent="0.2">
      <c r="A459" s="237" t="s">
        <v>191</v>
      </c>
      <c r="B459" s="237"/>
      <c r="C459" s="237"/>
      <c r="D459" s="237"/>
      <c r="E459" s="237"/>
    </row>
    <row r="460" spans="1:5" ht="15" customHeight="1" x14ac:dyDescent="0.2">
      <c r="A460" s="237"/>
      <c r="B460" s="237"/>
      <c r="C460" s="237"/>
      <c r="D460" s="237"/>
      <c r="E460" s="237"/>
    </row>
    <row r="461" spans="1:5" ht="15" customHeight="1" x14ac:dyDescent="0.2">
      <c r="A461" s="235" t="s">
        <v>192</v>
      </c>
      <c r="B461" s="235"/>
      <c r="C461" s="235"/>
      <c r="D461" s="235"/>
      <c r="E461" s="235"/>
    </row>
    <row r="462" spans="1:5" ht="15" customHeight="1" x14ac:dyDescent="0.2">
      <c r="A462" s="235"/>
      <c r="B462" s="235"/>
      <c r="C462" s="235"/>
      <c r="D462" s="235"/>
      <c r="E462" s="235"/>
    </row>
    <row r="463" spans="1:5" ht="15" customHeight="1" x14ac:dyDescent="0.2">
      <c r="A463" s="235"/>
      <c r="B463" s="235"/>
      <c r="C463" s="235"/>
      <c r="D463" s="235"/>
      <c r="E463" s="235"/>
    </row>
    <row r="464" spans="1:5" ht="15" customHeight="1" x14ac:dyDescent="0.2">
      <c r="A464" s="235"/>
      <c r="B464" s="235"/>
      <c r="C464" s="235"/>
      <c r="D464" s="235"/>
      <c r="E464" s="235"/>
    </row>
    <row r="465" spans="1:5" ht="15" customHeight="1" x14ac:dyDescent="0.2">
      <c r="A465" s="235"/>
      <c r="B465" s="235"/>
      <c r="C465" s="235"/>
      <c r="D465" s="235"/>
      <c r="E465" s="235"/>
    </row>
    <row r="466" spans="1:5" ht="15" customHeight="1" x14ac:dyDescent="0.2">
      <c r="A466" s="235"/>
      <c r="B466" s="235"/>
      <c r="C466" s="235"/>
      <c r="D466" s="235"/>
      <c r="E466" s="235"/>
    </row>
    <row r="467" spans="1:5" ht="15" customHeight="1" x14ac:dyDescent="0.2">
      <c r="A467" s="235"/>
      <c r="B467" s="235"/>
      <c r="C467" s="235"/>
      <c r="D467" s="235"/>
      <c r="E467" s="235"/>
    </row>
    <row r="468" spans="1:5" ht="15" customHeight="1" x14ac:dyDescent="0.25">
      <c r="A468" s="139"/>
    </row>
    <row r="469" spans="1:5" ht="15" customHeight="1" x14ac:dyDescent="0.25">
      <c r="A469" s="139"/>
    </row>
    <row r="470" spans="1:5" ht="15" customHeight="1" x14ac:dyDescent="0.25">
      <c r="A470" s="68" t="s">
        <v>17</v>
      </c>
      <c r="B470" s="39"/>
      <c r="C470" s="39"/>
      <c r="D470" s="39"/>
      <c r="E470" s="39"/>
    </row>
    <row r="471" spans="1:5" ht="15" customHeight="1" x14ac:dyDescent="0.2">
      <c r="A471" s="100" t="s">
        <v>66</v>
      </c>
      <c r="B471" s="39"/>
      <c r="C471" s="39"/>
      <c r="D471" s="39"/>
      <c r="E471" s="41" t="s">
        <v>137</v>
      </c>
    </row>
    <row r="472" spans="1:5" ht="15" customHeight="1" x14ac:dyDescent="0.25">
      <c r="A472" s="38"/>
      <c r="B472" s="71"/>
      <c r="C472" s="39"/>
      <c r="D472" s="39"/>
      <c r="E472" s="42"/>
    </row>
    <row r="473" spans="1:5" ht="15" customHeight="1" x14ac:dyDescent="0.2">
      <c r="A473" s="133"/>
      <c r="B473" s="57"/>
      <c r="C473" s="43" t="s">
        <v>39</v>
      </c>
      <c r="D473" s="44" t="s">
        <v>46</v>
      </c>
      <c r="E473" s="45" t="s">
        <v>41</v>
      </c>
    </row>
    <row r="474" spans="1:5" ht="15" customHeight="1" x14ac:dyDescent="0.2">
      <c r="A474" s="105"/>
      <c r="B474" s="106"/>
      <c r="C474" s="117">
        <v>3636</v>
      </c>
      <c r="D474" s="63" t="s">
        <v>93</v>
      </c>
      <c r="E474" s="118">
        <v>-300000</v>
      </c>
    </row>
    <row r="475" spans="1:5" ht="15" customHeight="1" x14ac:dyDescent="0.2">
      <c r="A475" s="105"/>
      <c r="B475" s="106"/>
      <c r="C475" s="117">
        <v>3631</v>
      </c>
      <c r="D475" s="63" t="s">
        <v>93</v>
      </c>
      <c r="E475" s="118">
        <v>300000</v>
      </c>
    </row>
    <row r="476" spans="1:5" ht="15" customHeight="1" x14ac:dyDescent="0.2">
      <c r="A476" s="119"/>
      <c r="B476" s="119"/>
      <c r="C476" s="51" t="s">
        <v>43</v>
      </c>
      <c r="D476" s="52"/>
      <c r="E476" s="53">
        <f>SUM(E474:E475)</f>
        <v>0</v>
      </c>
    </row>
    <row r="477" spans="1:5" ht="15" customHeight="1" x14ac:dyDescent="0.2"/>
    <row r="478" spans="1:5" ht="15" customHeight="1" x14ac:dyDescent="0.2"/>
    <row r="479" spans="1:5" ht="15" customHeight="1" x14ac:dyDescent="0.25">
      <c r="A479" s="36" t="s">
        <v>193</v>
      </c>
    </row>
    <row r="480" spans="1:5" ht="15" customHeight="1" x14ac:dyDescent="0.2">
      <c r="A480" s="237" t="s">
        <v>112</v>
      </c>
      <c r="B480" s="237"/>
      <c r="C480" s="237"/>
      <c r="D480" s="237"/>
      <c r="E480" s="237"/>
    </row>
    <row r="481" spans="1:5" ht="15" customHeight="1" x14ac:dyDescent="0.2">
      <c r="A481" s="237"/>
      <c r="B481" s="237"/>
      <c r="C481" s="237"/>
      <c r="D481" s="237"/>
      <c r="E481" s="237"/>
    </row>
    <row r="482" spans="1:5" ht="15" customHeight="1" x14ac:dyDescent="0.2">
      <c r="A482" s="235" t="s">
        <v>194</v>
      </c>
      <c r="B482" s="235"/>
      <c r="C482" s="235"/>
      <c r="D482" s="235"/>
      <c r="E482" s="235"/>
    </row>
    <row r="483" spans="1:5" ht="15" customHeight="1" x14ac:dyDescent="0.2">
      <c r="A483" s="235"/>
      <c r="B483" s="235"/>
      <c r="C483" s="235"/>
      <c r="D483" s="235"/>
      <c r="E483" s="235"/>
    </row>
    <row r="484" spans="1:5" ht="15" customHeight="1" x14ac:dyDescent="0.2">
      <c r="A484" s="235"/>
      <c r="B484" s="235"/>
      <c r="C484" s="235"/>
      <c r="D484" s="235"/>
      <c r="E484" s="235"/>
    </row>
    <row r="485" spans="1:5" ht="15" customHeight="1" x14ac:dyDescent="0.2">
      <c r="A485" s="235"/>
      <c r="B485" s="235"/>
      <c r="C485" s="235"/>
      <c r="D485" s="235"/>
      <c r="E485" s="235"/>
    </row>
    <row r="486" spans="1:5" ht="15" customHeight="1" x14ac:dyDescent="0.2">
      <c r="A486" s="235"/>
      <c r="B486" s="235"/>
      <c r="C486" s="235"/>
      <c r="D486" s="235"/>
      <c r="E486" s="235"/>
    </row>
    <row r="487" spans="1:5" ht="15" customHeight="1" x14ac:dyDescent="0.2">
      <c r="A487" s="235"/>
      <c r="B487" s="235"/>
      <c r="C487" s="235"/>
      <c r="D487" s="235"/>
      <c r="E487" s="235"/>
    </row>
    <row r="488" spans="1:5" ht="15" customHeight="1" x14ac:dyDescent="0.2">
      <c r="A488" s="235"/>
      <c r="B488" s="235"/>
      <c r="C488" s="235"/>
      <c r="D488" s="235"/>
      <c r="E488" s="235"/>
    </row>
    <row r="489" spans="1:5" ht="15" customHeight="1" x14ac:dyDescent="0.2">
      <c r="A489" s="37"/>
      <c r="B489" s="37"/>
      <c r="C489" s="37"/>
      <c r="D489" s="37"/>
      <c r="E489" s="37"/>
    </row>
    <row r="490" spans="1:5" ht="15" customHeight="1" x14ac:dyDescent="0.25">
      <c r="A490" s="38" t="s">
        <v>17</v>
      </c>
      <c r="B490" s="39"/>
      <c r="C490" s="39"/>
      <c r="D490" s="39"/>
      <c r="E490" s="39"/>
    </row>
    <row r="491" spans="1:5" ht="15" customHeight="1" x14ac:dyDescent="0.2">
      <c r="A491" s="40" t="s">
        <v>125</v>
      </c>
      <c r="B491" s="39"/>
      <c r="C491" s="39"/>
      <c r="D491" s="39"/>
      <c r="E491" s="41" t="s">
        <v>126</v>
      </c>
    </row>
    <row r="492" spans="1:5" ht="15" customHeight="1" x14ac:dyDescent="0.2">
      <c r="A492" s="129"/>
      <c r="B492" s="130"/>
      <c r="C492" s="39"/>
      <c r="D492" s="39"/>
      <c r="E492" s="42"/>
    </row>
    <row r="493" spans="1:5" ht="15" customHeight="1" x14ac:dyDescent="0.2">
      <c r="A493" s="58"/>
      <c r="B493" s="57"/>
      <c r="C493" s="43" t="s">
        <v>39</v>
      </c>
      <c r="D493" s="44" t="s">
        <v>46</v>
      </c>
      <c r="E493" s="45" t="s">
        <v>41</v>
      </c>
    </row>
    <row r="494" spans="1:5" ht="15" customHeight="1" x14ac:dyDescent="0.2">
      <c r="A494" s="124"/>
      <c r="B494" s="114"/>
      <c r="C494" s="83">
        <v>2399</v>
      </c>
      <c r="D494" s="63" t="s">
        <v>93</v>
      </c>
      <c r="E494" s="49">
        <v>-9950000</v>
      </c>
    </row>
    <row r="495" spans="1:5" ht="15" customHeight="1" x14ac:dyDescent="0.2">
      <c r="A495" s="124"/>
      <c r="B495" s="114"/>
      <c r="C495" s="83">
        <v>2321</v>
      </c>
      <c r="D495" s="63" t="s">
        <v>93</v>
      </c>
      <c r="E495" s="49">
        <v>9950000</v>
      </c>
    </row>
    <row r="496" spans="1:5" ht="15" customHeight="1" x14ac:dyDescent="0.2">
      <c r="A496" s="124"/>
      <c r="B496" s="165"/>
      <c r="C496" s="51" t="s">
        <v>43</v>
      </c>
      <c r="D496" s="52"/>
      <c r="E496" s="53">
        <f>SUM(E494:E495)</f>
        <v>0</v>
      </c>
    </row>
    <row r="497" spans="1:5" ht="15" customHeight="1" x14ac:dyDescent="0.2"/>
    <row r="498" spans="1:5" ht="15" customHeight="1" x14ac:dyDescent="0.2"/>
    <row r="499" spans="1:5" ht="15" customHeight="1" x14ac:dyDescent="0.25">
      <c r="A499" s="36" t="s">
        <v>195</v>
      </c>
    </row>
    <row r="500" spans="1:5" ht="15" customHeight="1" x14ac:dyDescent="0.2">
      <c r="A500" s="237" t="s">
        <v>196</v>
      </c>
      <c r="B500" s="237"/>
      <c r="C500" s="237"/>
      <c r="D500" s="237"/>
      <c r="E500" s="237"/>
    </row>
    <row r="501" spans="1:5" ht="15" customHeight="1" x14ac:dyDescent="0.2">
      <c r="A501" s="237"/>
      <c r="B501" s="237"/>
      <c r="C501" s="237"/>
      <c r="D501" s="237"/>
      <c r="E501" s="237"/>
    </row>
    <row r="502" spans="1:5" ht="15" customHeight="1" x14ac:dyDescent="0.2">
      <c r="A502" s="235" t="s">
        <v>197</v>
      </c>
      <c r="B502" s="235"/>
      <c r="C502" s="235"/>
      <c r="D502" s="235"/>
      <c r="E502" s="235"/>
    </row>
    <row r="503" spans="1:5" ht="15" customHeight="1" x14ac:dyDescent="0.2">
      <c r="A503" s="235"/>
      <c r="B503" s="235"/>
      <c r="C503" s="235"/>
      <c r="D503" s="235"/>
      <c r="E503" s="235"/>
    </row>
    <row r="504" spans="1:5" ht="15" customHeight="1" x14ac:dyDescent="0.2">
      <c r="A504" s="235"/>
      <c r="B504" s="235"/>
      <c r="C504" s="235"/>
      <c r="D504" s="235"/>
      <c r="E504" s="235"/>
    </row>
    <row r="505" spans="1:5" ht="15" customHeight="1" x14ac:dyDescent="0.2">
      <c r="A505" s="235"/>
      <c r="B505" s="235"/>
      <c r="C505" s="235"/>
      <c r="D505" s="235"/>
      <c r="E505" s="235"/>
    </row>
    <row r="506" spans="1:5" ht="15" customHeight="1" x14ac:dyDescent="0.2">
      <c r="A506" s="235"/>
      <c r="B506" s="235"/>
      <c r="C506" s="235"/>
      <c r="D506" s="235"/>
      <c r="E506" s="235"/>
    </row>
    <row r="507" spans="1:5" ht="15" customHeight="1" x14ac:dyDescent="0.2">
      <c r="A507" s="235"/>
      <c r="B507" s="235"/>
      <c r="C507" s="235"/>
      <c r="D507" s="235"/>
      <c r="E507" s="235"/>
    </row>
    <row r="508" spans="1:5" ht="15" customHeight="1" x14ac:dyDescent="0.2">
      <c r="A508" s="67"/>
      <c r="B508" s="67"/>
      <c r="C508" s="67"/>
      <c r="D508" s="67"/>
      <c r="E508" s="67"/>
    </row>
    <row r="509" spans="1:5" ht="15" customHeight="1" x14ac:dyDescent="0.25">
      <c r="A509" s="38" t="s">
        <v>17</v>
      </c>
      <c r="B509" s="39"/>
      <c r="C509" s="39"/>
      <c r="D509" s="39"/>
      <c r="E509" s="39"/>
    </row>
    <row r="510" spans="1:5" ht="15" customHeight="1" x14ac:dyDescent="0.2">
      <c r="A510" s="40" t="s">
        <v>61</v>
      </c>
      <c r="B510" s="39"/>
      <c r="C510" s="39"/>
      <c r="D510" s="39"/>
      <c r="E510" s="41" t="s">
        <v>62</v>
      </c>
    </row>
    <row r="511" spans="1:5" ht="15" customHeight="1" x14ac:dyDescent="0.2">
      <c r="A511" s="129"/>
      <c r="B511" s="130"/>
      <c r="C511" s="39"/>
      <c r="D511" s="39"/>
      <c r="E511" s="42"/>
    </row>
    <row r="512" spans="1:5" ht="15" customHeight="1" x14ac:dyDescent="0.2">
      <c r="A512" s="57"/>
      <c r="B512" s="57"/>
      <c r="C512" s="43" t="s">
        <v>39</v>
      </c>
      <c r="D512" s="44" t="s">
        <v>46</v>
      </c>
      <c r="E512" s="45" t="s">
        <v>41</v>
      </c>
    </row>
    <row r="513" spans="1:5" ht="15" customHeight="1" x14ac:dyDescent="0.2">
      <c r="A513" s="110"/>
      <c r="B513" s="159"/>
      <c r="C513" s="117">
        <v>3419</v>
      </c>
      <c r="D513" s="103" t="s">
        <v>73</v>
      </c>
      <c r="E513" s="49">
        <v>-500000</v>
      </c>
    </row>
    <row r="514" spans="1:5" ht="15" customHeight="1" x14ac:dyDescent="0.2">
      <c r="A514" s="110"/>
      <c r="B514" s="159"/>
      <c r="C514" s="117">
        <v>3419</v>
      </c>
      <c r="D514" s="63" t="s">
        <v>93</v>
      </c>
      <c r="E514" s="49">
        <v>500000</v>
      </c>
    </row>
    <row r="515" spans="1:5" ht="15" customHeight="1" x14ac:dyDescent="0.2">
      <c r="A515" s="121"/>
      <c r="B515" s="159"/>
      <c r="C515" s="51" t="s">
        <v>43</v>
      </c>
      <c r="D515" s="52"/>
      <c r="E515" s="53">
        <f>SUM(E513:E514)</f>
        <v>0</v>
      </c>
    </row>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6" t="s">
        <v>198</v>
      </c>
    </row>
    <row r="523" spans="1:5" ht="15" customHeight="1" x14ac:dyDescent="0.2">
      <c r="A523" s="237" t="s">
        <v>196</v>
      </c>
      <c r="B523" s="237"/>
      <c r="C523" s="237"/>
      <c r="D523" s="237"/>
      <c r="E523" s="237"/>
    </row>
    <row r="524" spans="1:5" ht="15" customHeight="1" x14ac:dyDescent="0.2">
      <c r="A524" s="237"/>
      <c r="B524" s="237"/>
      <c r="C524" s="237"/>
      <c r="D524" s="237"/>
      <c r="E524" s="237"/>
    </row>
    <row r="525" spans="1:5" ht="15" customHeight="1" x14ac:dyDescent="0.2">
      <c r="A525" s="235" t="s">
        <v>199</v>
      </c>
      <c r="B525" s="235"/>
      <c r="C525" s="235"/>
      <c r="D525" s="235"/>
      <c r="E525" s="235"/>
    </row>
    <row r="526" spans="1:5" ht="15" customHeight="1" x14ac:dyDescent="0.2">
      <c r="A526" s="235"/>
      <c r="B526" s="235"/>
      <c r="C526" s="235"/>
      <c r="D526" s="235"/>
      <c r="E526" s="235"/>
    </row>
    <row r="527" spans="1:5" ht="15" customHeight="1" x14ac:dyDescent="0.2">
      <c r="A527" s="235"/>
      <c r="B527" s="235"/>
      <c r="C527" s="235"/>
      <c r="D527" s="235"/>
      <c r="E527" s="235"/>
    </row>
    <row r="528" spans="1:5" ht="15" customHeight="1" x14ac:dyDescent="0.2">
      <c r="A528" s="235"/>
      <c r="B528" s="235"/>
      <c r="C528" s="235"/>
      <c r="D528" s="235"/>
      <c r="E528" s="235"/>
    </row>
    <row r="529" spans="1:5" ht="15" customHeight="1" x14ac:dyDescent="0.2">
      <c r="A529" s="235"/>
      <c r="B529" s="235"/>
      <c r="C529" s="235"/>
      <c r="D529" s="235"/>
      <c r="E529" s="235"/>
    </row>
    <row r="530" spans="1:5" ht="15" customHeight="1" x14ac:dyDescent="0.2">
      <c r="A530" s="67"/>
      <c r="B530" s="67"/>
      <c r="C530" s="67"/>
      <c r="D530" s="67"/>
      <c r="E530" s="67"/>
    </row>
    <row r="531" spans="1:5" ht="15" customHeight="1" x14ac:dyDescent="0.25">
      <c r="A531" s="38" t="s">
        <v>17</v>
      </c>
      <c r="B531" s="39"/>
      <c r="C531" s="39"/>
      <c r="D531" s="39"/>
      <c r="E531" s="39"/>
    </row>
    <row r="532" spans="1:5" ht="15" customHeight="1" x14ac:dyDescent="0.2">
      <c r="A532" s="40" t="s">
        <v>61</v>
      </c>
      <c r="B532" s="39"/>
      <c r="C532" s="39"/>
      <c r="D532" s="39"/>
      <c r="E532" s="41" t="s">
        <v>62</v>
      </c>
    </row>
    <row r="533" spans="1:5" ht="15" customHeight="1" x14ac:dyDescent="0.2">
      <c r="A533" s="129"/>
      <c r="B533" s="130"/>
      <c r="C533" s="39"/>
      <c r="D533" s="39"/>
      <c r="E533" s="42"/>
    </row>
    <row r="534" spans="1:5" ht="15" customHeight="1" x14ac:dyDescent="0.2">
      <c r="A534" s="57"/>
      <c r="B534" s="57"/>
      <c r="C534" s="43" t="s">
        <v>39</v>
      </c>
      <c r="D534" s="44" t="s">
        <v>46</v>
      </c>
      <c r="E534" s="45" t="s">
        <v>41</v>
      </c>
    </row>
    <row r="535" spans="1:5" ht="15" customHeight="1" x14ac:dyDescent="0.2">
      <c r="A535" s="110"/>
      <c r="B535" s="159"/>
      <c r="C535" s="117">
        <v>3269</v>
      </c>
      <c r="D535" s="89" t="s">
        <v>47</v>
      </c>
      <c r="E535" s="49">
        <v>-10000</v>
      </c>
    </row>
    <row r="536" spans="1:5" ht="15" customHeight="1" x14ac:dyDescent="0.2">
      <c r="A536" s="121"/>
      <c r="B536" s="159"/>
      <c r="C536" s="51" t="s">
        <v>43</v>
      </c>
      <c r="D536" s="52"/>
      <c r="E536" s="53">
        <f>SUM(E535:E535)</f>
        <v>-10000</v>
      </c>
    </row>
    <row r="537" spans="1:5" ht="15" customHeight="1" x14ac:dyDescent="0.2"/>
    <row r="538" spans="1:5" ht="15" customHeight="1" x14ac:dyDescent="0.25">
      <c r="A538" s="38" t="s">
        <v>17</v>
      </c>
      <c r="B538" s="39"/>
      <c r="C538" s="39"/>
      <c r="D538" s="39"/>
      <c r="E538" s="39"/>
    </row>
    <row r="539" spans="1:5" ht="15" customHeight="1" x14ac:dyDescent="0.2">
      <c r="A539" s="40" t="s">
        <v>61</v>
      </c>
      <c r="B539" s="39"/>
      <c r="C539" s="39"/>
      <c r="D539" s="39"/>
      <c r="E539" s="41" t="s">
        <v>62</v>
      </c>
    </row>
    <row r="540" spans="1:5" ht="15" customHeight="1" x14ac:dyDescent="0.2">
      <c r="A540" s="129"/>
      <c r="B540" s="130"/>
      <c r="C540" s="39"/>
      <c r="D540" s="39"/>
      <c r="E540" s="42"/>
    </row>
    <row r="541" spans="1:5" ht="15" customHeight="1" x14ac:dyDescent="0.2">
      <c r="A541" s="57"/>
      <c r="B541" s="43" t="s">
        <v>38</v>
      </c>
      <c r="C541" s="43" t="s">
        <v>39</v>
      </c>
      <c r="D541" s="44" t="s">
        <v>40</v>
      </c>
      <c r="E541" s="45" t="s">
        <v>41</v>
      </c>
    </row>
    <row r="542" spans="1:5" ht="15" customHeight="1" x14ac:dyDescent="0.2">
      <c r="A542" s="110"/>
      <c r="B542" s="132">
        <v>16</v>
      </c>
      <c r="C542" s="117"/>
      <c r="D542" s="166" t="s">
        <v>117</v>
      </c>
      <c r="E542" s="49">
        <v>10000</v>
      </c>
    </row>
    <row r="543" spans="1:5" ht="15" customHeight="1" x14ac:dyDescent="0.2">
      <c r="A543" s="121"/>
      <c r="B543" s="132"/>
      <c r="C543" s="51" t="s">
        <v>43</v>
      </c>
      <c r="D543" s="52"/>
      <c r="E543" s="53">
        <f>SUM(E542:E542)</f>
        <v>10000</v>
      </c>
    </row>
    <row r="544" spans="1:5" ht="15" customHeight="1" x14ac:dyDescent="0.2"/>
    <row r="545" spans="1:5" ht="15" customHeight="1" x14ac:dyDescent="0.2"/>
    <row r="546" spans="1:5" ht="15" customHeight="1" x14ac:dyDescent="0.25">
      <c r="A546" s="36" t="s">
        <v>200</v>
      </c>
    </row>
    <row r="547" spans="1:5" ht="15" customHeight="1" x14ac:dyDescent="0.2">
      <c r="A547" s="237" t="s">
        <v>201</v>
      </c>
      <c r="B547" s="237"/>
      <c r="C547" s="237"/>
      <c r="D547" s="237"/>
      <c r="E547" s="237"/>
    </row>
    <row r="548" spans="1:5" ht="15" customHeight="1" x14ac:dyDescent="0.2">
      <c r="A548" s="237"/>
      <c r="B548" s="237"/>
      <c r="C548" s="237"/>
      <c r="D548" s="237"/>
      <c r="E548" s="237"/>
    </row>
    <row r="549" spans="1:5" ht="15" customHeight="1" x14ac:dyDescent="0.2">
      <c r="A549" s="233" t="s">
        <v>202</v>
      </c>
      <c r="B549" s="233"/>
      <c r="C549" s="233"/>
      <c r="D549" s="233"/>
      <c r="E549" s="233"/>
    </row>
    <row r="550" spans="1:5" ht="15" customHeight="1" x14ac:dyDescent="0.2">
      <c r="A550" s="233"/>
      <c r="B550" s="233"/>
      <c r="C550" s="233"/>
      <c r="D550" s="233"/>
      <c r="E550" s="233"/>
    </row>
    <row r="551" spans="1:5" ht="15" customHeight="1" x14ac:dyDescent="0.2">
      <c r="A551" s="233"/>
      <c r="B551" s="233"/>
      <c r="C551" s="233"/>
      <c r="D551" s="233"/>
      <c r="E551" s="233"/>
    </row>
    <row r="552" spans="1:5" ht="15" customHeight="1" x14ac:dyDescent="0.2">
      <c r="A552" s="233"/>
      <c r="B552" s="233"/>
      <c r="C552" s="233"/>
      <c r="D552" s="233"/>
      <c r="E552" s="233"/>
    </row>
    <row r="553" spans="1:5" ht="15" customHeight="1" x14ac:dyDescent="0.2">
      <c r="A553" s="233"/>
      <c r="B553" s="233"/>
      <c r="C553" s="233"/>
      <c r="D553" s="233"/>
      <c r="E553" s="233"/>
    </row>
    <row r="554" spans="1:5" ht="15" customHeight="1" x14ac:dyDescent="0.2">
      <c r="A554" s="233"/>
      <c r="B554" s="233"/>
      <c r="C554" s="233"/>
      <c r="D554" s="233"/>
      <c r="E554" s="233"/>
    </row>
    <row r="555" spans="1:5" ht="15" customHeight="1" x14ac:dyDescent="0.2">
      <c r="A555" s="67"/>
      <c r="B555" s="67"/>
      <c r="C555" s="67"/>
      <c r="D555" s="67"/>
      <c r="E555" s="67"/>
    </row>
    <row r="556" spans="1:5" ht="15" customHeight="1" x14ac:dyDescent="0.25">
      <c r="A556" s="38" t="s">
        <v>17</v>
      </c>
      <c r="B556" s="39"/>
      <c r="C556" s="39"/>
      <c r="D556" s="39"/>
      <c r="E556" s="39"/>
    </row>
    <row r="557" spans="1:5" ht="15" customHeight="1" x14ac:dyDescent="0.2">
      <c r="A557" s="40" t="s">
        <v>81</v>
      </c>
      <c r="B557" s="54"/>
      <c r="C557" s="54"/>
      <c r="D557" s="54"/>
      <c r="E557" s="54" t="s">
        <v>82</v>
      </c>
    </row>
    <row r="558" spans="1:5" ht="15" customHeight="1" x14ac:dyDescent="0.25">
      <c r="A558" s="167"/>
      <c r="B558" s="68"/>
      <c r="C558" s="69"/>
      <c r="D558" s="69"/>
      <c r="E558" s="92"/>
    </row>
    <row r="559" spans="1:5" ht="15" customHeight="1" x14ac:dyDescent="0.25">
      <c r="A559" s="167"/>
      <c r="B559" s="68"/>
      <c r="C559" s="43" t="s">
        <v>39</v>
      </c>
      <c r="D559" s="104" t="s">
        <v>46</v>
      </c>
      <c r="E559" s="81" t="s">
        <v>41</v>
      </c>
    </row>
    <row r="560" spans="1:5" ht="15" customHeight="1" x14ac:dyDescent="0.25">
      <c r="A560" s="167"/>
      <c r="B560" s="68"/>
      <c r="C560" s="117">
        <v>4349</v>
      </c>
      <c r="D560" s="63" t="s">
        <v>73</v>
      </c>
      <c r="E560" s="118">
        <v>-800000</v>
      </c>
    </row>
    <row r="561" spans="1:5" ht="15" customHeight="1" x14ac:dyDescent="0.25">
      <c r="A561" s="167"/>
      <c r="B561" s="68"/>
      <c r="C561" s="117">
        <v>4349</v>
      </c>
      <c r="D561" s="63" t="s">
        <v>93</v>
      </c>
      <c r="E561" s="118">
        <v>800000</v>
      </c>
    </row>
    <row r="562" spans="1:5" ht="15" customHeight="1" x14ac:dyDescent="0.25">
      <c r="A562" s="167"/>
      <c r="B562" s="68"/>
      <c r="C562" s="51" t="s">
        <v>43</v>
      </c>
      <c r="D562" s="123"/>
      <c r="E562" s="53">
        <f>SUM(E560:E561)</f>
        <v>0</v>
      </c>
    </row>
    <row r="563" spans="1:5" ht="15" customHeight="1" x14ac:dyDescent="0.25">
      <c r="A563" s="167"/>
      <c r="B563" s="68"/>
      <c r="C563" s="69"/>
      <c r="D563" s="69"/>
      <c r="E563" s="92"/>
    </row>
    <row r="564" spans="1:5" ht="15" customHeight="1" x14ac:dyDescent="0.2"/>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6" t="s">
        <v>203</v>
      </c>
    </row>
    <row r="575" spans="1:5" ht="15" customHeight="1" x14ac:dyDescent="0.2">
      <c r="A575" s="237" t="s">
        <v>204</v>
      </c>
      <c r="B575" s="237"/>
      <c r="C575" s="237"/>
      <c r="D575" s="237"/>
      <c r="E575" s="237"/>
    </row>
    <row r="576" spans="1:5" ht="15" customHeight="1" x14ac:dyDescent="0.2">
      <c r="A576" s="237"/>
      <c r="B576" s="237"/>
      <c r="C576" s="237"/>
      <c r="D576" s="237"/>
      <c r="E576" s="237"/>
    </row>
    <row r="577" spans="1:5" ht="15" customHeight="1" x14ac:dyDescent="0.2">
      <c r="A577" s="233" t="s">
        <v>246</v>
      </c>
      <c r="B577" s="233"/>
      <c r="C577" s="233"/>
      <c r="D577" s="233"/>
      <c r="E577" s="233"/>
    </row>
    <row r="578" spans="1:5" ht="15" customHeight="1" x14ac:dyDescent="0.2">
      <c r="A578" s="233"/>
      <c r="B578" s="233"/>
      <c r="C578" s="233"/>
      <c r="D578" s="233"/>
      <c r="E578" s="233"/>
    </row>
    <row r="579" spans="1:5" ht="15" customHeight="1" x14ac:dyDescent="0.2">
      <c r="A579" s="233"/>
      <c r="B579" s="233"/>
      <c r="C579" s="233"/>
      <c r="D579" s="233"/>
      <c r="E579" s="233"/>
    </row>
    <row r="580" spans="1:5" ht="15" customHeight="1" x14ac:dyDescent="0.2">
      <c r="A580" s="233"/>
      <c r="B580" s="233"/>
      <c r="C580" s="233"/>
      <c r="D580" s="233"/>
      <c r="E580" s="233"/>
    </row>
    <row r="581" spans="1:5" ht="15" customHeight="1" x14ac:dyDescent="0.2">
      <c r="A581" s="233"/>
      <c r="B581" s="233"/>
      <c r="C581" s="233"/>
      <c r="D581" s="233"/>
      <c r="E581" s="233"/>
    </row>
    <row r="582" spans="1:5" ht="15" customHeight="1" x14ac:dyDescent="0.2">
      <c r="A582" s="233"/>
      <c r="B582" s="233"/>
      <c r="C582" s="233"/>
      <c r="D582" s="233"/>
      <c r="E582" s="233"/>
    </row>
    <row r="583" spans="1:5" ht="15" customHeight="1" x14ac:dyDescent="0.2"/>
    <row r="584" spans="1:5" ht="15" customHeight="1" x14ac:dyDescent="0.25">
      <c r="A584" s="38" t="s">
        <v>17</v>
      </c>
      <c r="B584" s="39"/>
      <c r="C584" s="39"/>
      <c r="D584" s="39"/>
      <c r="E584" s="71"/>
    </row>
    <row r="585" spans="1:5" ht="15" customHeight="1" x14ac:dyDescent="0.2">
      <c r="A585" s="40" t="s">
        <v>145</v>
      </c>
      <c r="B585" s="54"/>
      <c r="C585" s="54"/>
      <c r="D585" s="54"/>
      <c r="E585" s="71" t="s">
        <v>146</v>
      </c>
    </row>
    <row r="586" spans="1:5" ht="15" customHeight="1" x14ac:dyDescent="0.2"/>
    <row r="587" spans="1:5" ht="15" customHeight="1" x14ac:dyDescent="0.2">
      <c r="B587" s="81" t="s">
        <v>38</v>
      </c>
      <c r="C587" s="43" t="s">
        <v>39</v>
      </c>
      <c r="D587" s="88" t="s">
        <v>40</v>
      </c>
      <c r="E587" s="45" t="s">
        <v>41</v>
      </c>
    </row>
    <row r="588" spans="1:5" ht="15" customHeight="1" x14ac:dyDescent="0.2">
      <c r="B588" s="137">
        <v>20</v>
      </c>
      <c r="C588" s="83"/>
      <c r="D588" s="89" t="s">
        <v>117</v>
      </c>
      <c r="E588" s="75">
        <f>-70000-48000-94000</f>
        <v>-212000</v>
      </c>
    </row>
    <row r="589" spans="1:5" ht="15" customHeight="1" x14ac:dyDescent="0.2">
      <c r="B589" s="137">
        <v>10</v>
      </c>
      <c r="C589" s="83"/>
      <c r="D589" s="89" t="s">
        <v>117</v>
      </c>
      <c r="E589" s="75">
        <f>-900000-800000</f>
        <v>-1700000</v>
      </c>
    </row>
    <row r="590" spans="1:5" ht="15" customHeight="1" x14ac:dyDescent="0.2">
      <c r="B590" s="137">
        <v>10</v>
      </c>
      <c r="C590" s="83"/>
      <c r="D590" s="89" t="s">
        <v>117</v>
      </c>
      <c r="E590" s="75">
        <f>70000+48000+94000</f>
        <v>212000</v>
      </c>
    </row>
    <row r="591" spans="1:5" ht="15" customHeight="1" x14ac:dyDescent="0.2">
      <c r="B591" s="137">
        <v>10</v>
      </c>
      <c r="C591" s="83"/>
      <c r="D591" s="63" t="s">
        <v>118</v>
      </c>
      <c r="E591" s="75">
        <f>900000+800000</f>
        <v>1700000</v>
      </c>
    </row>
    <row r="592" spans="1:5" ht="15" customHeight="1" x14ac:dyDescent="0.2">
      <c r="B592" s="168"/>
      <c r="C592" s="51" t="s">
        <v>43</v>
      </c>
      <c r="D592" s="65"/>
      <c r="E592" s="66">
        <f>SUM(E588:E591)</f>
        <v>0</v>
      </c>
    </row>
    <row r="593" spans="1:5" ht="15" customHeight="1" x14ac:dyDescent="0.2"/>
    <row r="594" spans="1:5" ht="15" customHeight="1" x14ac:dyDescent="0.2"/>
    <row r="595" spans="1:5" ht="15" customHeight="1" x14ac:dyDescent="0.25">
      <c r="A595" s="36" t="s">
        <v>205</v>
      </c>
    </row>
    <row r="596" spans="1:5" ht="15" customHeight="1" x14ac:dyDescent="0.2">
      <c r="A596" s="237" t="s">
        <v>206</v>
      </c>
      <c r="B596" s="237"/>
      <c r="C596" s="237"/>
      <c r="D596" s="237"/>
      <c r="E596" s="237"/>
    </row>
    <row r="597" spans="1:5" ht="15" customHeight="1" x14ac:dyDescent="0.2">
      <c r="A597" s="237"/>
      <c r="B597" s="237"/>
      <c r="C597" s="237"/>
      <c r="D597" s="237"/>
      <c r="E597" s="237"/>
    </row>
    <row r="598" spans="1:5" ht="15" customHeight="1" x14ac:dyDescent="0.2">
      <c r="A598" s="235" t="s">
        <v>207</v>
      </c>
      <c r="B598" s="235"/>
      <c r="C598" s="235"/>
      <c r="D598" s="235"/>
      <c r="E598" s="235"/>
    </row>
    <row r="599" spans="1:5" ht="15" customHeight="1" x14ac:dyDescent="0.2">
      <c r="A599" s="235"/>
      <c r="B599" s="235"/>
      <c r="C599" s="235"/>
      <c r="D599" s="235"/>
      <c r="E599" s="235"/>
    </row>
    <row r="600" spans="1:5" ht="15" customHeight="1" x14ac:dyDescent="0.2">
      <c r="A600" s="235"/>
      <c r="B600" s="235"/>
      <c r="C600" s="235"/>
      <c r="D600" s="235"/>
      <c r="E600" s="235"/>
    </row>
    <row r="601" spans="1:5" ht="15" customHeight="1" x14ac:dyDescent="0.2">
      <c r="A601" s="235"/>
      <c r="B601" s="235"/>
      <c r="C601" s="235"/>
      <c r="D601" s="235"/>
      <c r="E601" s="235"/>
    </row>
    <row r="602" spans="1:5" ht="15" customHeight="1" x14ac:dyDescent="0.2">
      <c r="A602" s="235"/>
      <c r="B602" s="235"/>
      <c r="C602" s="235"/>
      <c r="D602" s="235"/>
      <c r="E602" s="235"/>
    </row>
    <row r="603" spans="1:5" ht="15" customHeight="1" x14ac:dyDescent="0.2">
      <c r="A603" s="235"/>
      <c r="B603" s="235"/>
      <c r="C603" s="235"/>
      <c r="D603" s="235"/>
      <c r="E603" s="235"/>
    </row>
    <row r="604" spans="1:5" ht="15" customHeight="1" x14ac:dyDescent="0.2"/>
    <row r="605" spans="1:5" ht="15" customHeight="1" x14ac:dyDescent="0.25">
      <c r="A605" s="68" t="s">
        <v>17</v>
      </c>
      <c r="B605" s="69"/>
      <c r="C605" s="69"/>
      <c r="D605" s="71"/>
      <c r="E605" s="71"/>
    </row>
    <row r="606" spans="1:5" ht="15" customHeight="1" x14ac:dyDescent="0.2">
      <c r="A606" s="40" t="s">
        <v>98</v>
      </c>
      <c r="B606" s="69"/>
      <c r="C606" s="69"/>
      <c r="D606" s="69"/>
      <c r="E606" s="70" t="s">
        <v>130</v>
      </c>
    </row>
    <row r="607" spans="1:5" ht="15" customHeight="1" x14ac:dyDescent="0.2">
      <c r="A607" s="78"/>
      <c r="B607" s="79"/>
      <c r="C607" s="69"/>
      <c r="D607" s="78"/>
      <c r="E607" s="80"/>
    </row>
    <row r="608" spans="1:5" ht="15" customHeight="1" x14ac:dyDescent="0.2">
      <c r="A608" s="58"/>
      <c r="B608" s="58"/>
      <c r="C608" s="81" t="s">
        <v>39</v>
      </c>
      <c r="D608" s="104" t="s">
        <v>46</v>
      </c>
      <c r="E608" s="81" t="s">
        <v>41</v>
      </c>
    </row>
    <row r="609" spans="1:5" ht="15" customHeight="1" x14ac:dyDescent="0.2">
      <c r="A609" s="105"/>
      <c r="B609" s="106"/>
      <c r="C609" s="83">
        <v>4357</v>
      </c>
      <c r="D609" s="107" t="s">
        <v>100</v>
      </c>
      <c r="E609" s="75">
        <f>-26616.8-150828.49</f>
        <v>-177445.28999999998</v>
      </c>
    </row>
    <row r="610" spans="1:5" ht="15" customHeight="1" x14ac:dyDescent="0.2">
      <c r="A610" s="105"/>
      <c r="B610" s="106"/>
      <c r="C610" s="83">
        <v>4357</v>
      </c>
      <c r="D610" s="169" t="s">
        <v>47</v>
      </c>
      <c r="E610" s="75">
        <f>26616.8+150828.49</f>
        <v>177445.28999999998</v>
      </c>
    </row>
    <row r="611" spans="1:5" ht="15" customHeight="1" x14ac:dyDescent="0.2">
      <c r="A611" s="108"/>
      <c r="B611" s="69"/>
      <c r="C611" s="84" t="s">
        <v>43</v>
      </c>
      <c r="D611" s="85"/>
      <c r="E611" s="86">
        <f>SUM(E609:E610)</f>
        <v>0</v>
      </c>
    </row>
    <row r="612" spans="1:5" ht="15" customHeight="1" x14ac:dyDescent="0.2"/>
    <row r="613" spans="1:5" ht="15" customHeight="1" x14ac:dyDescent="0.2"/>
    <row r="614" spans="1:5" ht="15" customHeight="1" x14ac:dyDescent="0.25">
      <c r="A614" s="36" t="s">
        <v>208</v>
      </c>
    </row>
    <row r="615" spans="1:5" ht="15" customHeight="1" x14ac:dyDescent="0.2">
      <c r="A615" s="237" t="s">
        <v>191</v>
      </c>
      <c r="B615" s="237"/>
      <c r="C615" s="237"/>
      <c r="D615" s="237"/>
      <c r="E615" s="237"/>
    </row>
    <row r="616" spans="1:5" ht="15" customHeight="1" x14ac:dyDescent="0.2">
      <c r="A616" s="237"/>
      <c r="B616" s="237"/>
      <c r="C616" s="237"/>
      <c r="D616" s="237"/>
      <c r="E616" s="237"/>
    </row>
    <row r="617" spans="1:5" ht="15" customHeight="1" x14ac:dyDescent="0.2">
      <c r="A617" s="233" t="s">
        <v>209</v>
      </c>
      <c r="B617" s="233"/>
      <c r="C617" s="233"/>
      <c r="D617" s="233"/>
      <c r="E617" s="233"/>
    </row>
    <row r="618" spans="1:5" ht="15" customHeight="1" x14ac:dyDescent="0.2">
      <c r="A618" s="233"/>
      <c r="B618" s="233"/>
      <c r="C618" s="233"/>
      <c r="D618" s="233"/>
      <c r="E618" s="233"/>
    </row>
    <row r="619" spans="1:5" ht="15" customHeight="1" x14ac:dyDescent="0.2">
      <c r="A619" s="233"/>
      <c r="B619" s="233"/>
      <c r="C619" s="233"/>
      <c r="D619" s="233"/>
      <c r="E619" s="233"/>
    </row>
    <row r="620" spans="1:5" ht="15" customHeight="1" x14ac:dyDescent="0.2">
      <c r="A620" s="233"/>
      <c r="B620" s="233"/>
      <c r="C620" s="233"/>
      <c r="D620" s="233"/>
      <c r="E620" s="233"/>
    </row>
    <row r="621" spans="1:5" ht="15" customHeight="1" x14ac:dyDescent="0.2">
      <c r="A621" s="233"/>
      <c r="B621" s="233"/>
      <c r="C621" s="233"/>
      <c r="D621" s="233"/>
      <c r="E621" s="233"/>
    </row>
    <row r="622" spans="1:5" ht="15" customHeight="1" x14ac:dyDescent="0.2">
      <c r="A622" s="233"/>
      <c r="B622" s="233"/>
      <c r="C622" s="233"/>
      <c r="D622" s="233"/>
      <c r="E622" s="233"/>
    </row>
    <row r="623" spans="1:5" ht="15" customHeight="1" x14ac:dyDescent="0.2"/>
    <row r="624" spans="1:5" ht="15" customHeight="1" x14ac:dyDescent="0.2"/>
    <row r="625" spans="1:5" ht="15" customHeight="1" x14ac:dyDescent="0.2"/>
    <row r="626" spans="1:5" ht="15" customHeight="1" x14ac:dyDescent="0.25">
      <c r="A626" s="38" t="s">
        <v>17</v>
      </c>
    </row>
    <row r="627" spans="1:5" ht="15" customHeight="1" x14ac:dyDescent="0.2">
      <c r="A627" s="91" t="s">
        <v>66</v>
      </c>
      <c r="B627" s="69"/>
      <c r="C627" s="69"/>
      <c r="D627" s="69"/>
      <c r="E627" s="70" t="s">
        <v>130</v>
      </c>
    </row>
    <row r="628" spans="1:5" ht="15" customHeight="1" x14ac:dyDescent="0.2"/>
    <row r="629" spans="1:5" ht="15" customHeight="1" x14ac:dyDescent="0.2">
      <c r="C629" s="43" t="s">
        <v>39</v>
      </c>
      <c r="D629" s="104" t="s">
        <v>46</v>
      </c>
      <c r="E629" s="81" t="s">
        <v>41</v>
      </c>
    </row>
    <row r="630" spans="1:5" ht="15" customHeight="1" x14ac:dyDescent="0.2">
      <c r="C630" s="117">
        <v>3122</v>
      </c>
      <c r="D630" s="107" t="s">
        <v>100</v>
      </c>
      <c r="E630" s="118">
        <f>-185749.14-32779.26</f>
        <v>-218528.40000000002</v>
      </c>
    </row>
    <row r="631" spans="1:5" ht="15" customHeight="1" x14ac:dyDescent="0.2">
      <c r="C631" s="117">
        <v>3122</v>
      </c>
      <c r="D631" s="89" t="s">
        <v>47</v>
      </c>
      <c r="E631" s="118">
        <f>185749.14+32779.26</f>
        <v>218528.40000000002</v>
      </c>
    </row>
    <row r="632" spans="1:5" ht="15" customHeight="1" x14ac:dyDescent="0.2">
      <c r="C632" s="51" t="s">
        <v>43</v>
      </c>
      <c r="D632" s="123"/>
      <c r="E632" s="53">
        <f>SUM(E630:E631)</f>
        <v>0</v>
      </c>
    </row>
    <row r="633" spans="1:5" ht="15" customHeight="1" x14ac:dyDescent="0.2"/>
    <row r="634" spans="1:5" ht="15" customHeight="1" x14ac:dyDescent="0.2"/>
    <row r="635" spans="1:5" ht="15" customHeight="1" x14ac:dyDescent="0.25">
      <c r="A635" s="36" t="s">
        <v>210</v>
      </c>
    </row>
    <row r="636" spans="1:5" ht="15" customHeight="1" x14ac:dyDescent="0.2">
      <c r="A636" s="234" t="s">
        <v>33</v>
      </c>
      <c r="B636" s="234"/>
      <c r="C636" s="234"/>
      <c r="D636" s="234"/>
      <c r="E636" s="234"/>
    </row>
    <row r="637" spans="1:5" ht="15" customHeight="1" x14ac:dyDescent="0.2">
      <c r="A637" s="234" t="s">
        <v>64</v>
      </c>
      <c r="B637" s="234"/>
      <c r="C637" s="234"/>
      <c r="D637" s="234"/>
      <c r="E637" s="234"/>
    </row>
    <row r="638" spans="1:5" ht="15" customHeight="1" x14ac:dyDescent="0.2">
      <c r="A638" s="235" t="s">
        <v>211</v>
      </c>
      <c r="B638" s="235"/>
      <c r="C638" s="235"/>
      <c r="D638" s="235"/>
      <c r="E638" s="235"/>
    </row>
    <row r="639" spans="1:5" ht="15" customHeight="1" x14ac:dyDescent="0.2">
      <c r="A639" s="235"/>
      <c r="B639" s="235"/>
      <c r="C639" s="235"/>
      <c r="D639" s="235"/>
      <c r="E639" s="235"/>
    </row>
    <row r="640" spans="1:5" ht="15" customHeight="1" x14ac:dyDescent="0.2">
      <c r="A640" s="235"/>
      <c r="B640" s="235"/>
      <c r="C640" s="235"/>
      <c r="D640" s="235"/>
      <c r="E640" s="235"/>
    </row>
    <row r="641" spans="1:5" ht="15" customHeight="1" x14ac:dyDescent="0.2">
      <c r="A641" s="235"/>
      <c r="B641" s="235"/>
      <c r="C641" s="235"/>
      <c r="D641" s="235"/>
      <c r="E641" s="235"/>
    </row>
    <row r="642" spans="1:5" ht="15" customHeight="1" x14ac:dyDescent="0.2">
      <c r="A642" s="235"/>
      <c r="B642" s="235"/>
      <c r="C642" s="235"/>
      <c r="D642" s="235"/>
      <c r="E642" s="235"/>
    </row>
    <row r="643" spans="1:5" ht="15" customHeight="1" x14ac:dyDescent="0.2">
      <c r="A643" s="235"/>
      <c r="B643" s="235"/>
      <c r="C643" s="235"/>
      <c r="D643" s="235"/>
      <c r="E643" s="235"/>
    </row>
    <row r="644" spans="1:5" ht="15" customHeight="1" x14ac:dyDescent="0.2">
      <c r="A644" s="235"/>
      <c r="B644" s="235"/>
      <c r="C644" s="235"/>
      <c r="D644" s="235"/>
      <c r="E644" s="235"/>
    </row>
    <row r="645" spans="1:5" ht="15" customHeight="1" x14ac:dyDescent="0.2">
      <c r="A645" s="67"/>
      <c r="B645" s="98"/>
      <c r="C645" s="67"/>
      <c r="D645" s="67"/>
      <c r="E645" s="67"/>
    </row>
    <row r="646" spans="1:5" ht="15" customHeight="1" x14ac:dyDescent="0.25">
      <c r="A646" s="68" t="s">
        <v>1</v>
      </c>
      <c r="B646" s="99"/>
      <c r="C646" s="69"/>
      <c r="D646" s="69"/>
      <c r="E646" s="69"/>
    </row>
    <row r="647" spans="1:5" ht="15" customHeight="1" x14ac:dyDescent="0.2">
      <c r="A647" s="91" t="s">
        <v>98</v>
      </c>
      <c r="B647" s="69"/>
      <c r="C647" s="69"/>
      <c r="D647" s="69"/>
      <c r="E647" s="70" t="s">
        <v>99</v>
      </c>
    </row>
    <row r="648" spans="1:5" ht="15" customHeight="1" x14ac:dyDescent="0.25">
      <c r="A648" s="71"/>
      <c r="B648" s="101"/>
      <c r="C648" s="39"/>
      <c r="D648" s="39"/>
      <c r="E648" s="42"/>
    </row>
    <row r="649" spans="1:5" ht="15" customHeight="1" x14ac:dyDescent="0.2">
      <c r="B649" s="43" t="s">
        <v>38</v>
      </c>
      <c r="C649" s="43" t="s">
        <v>39</v>
      </c>
      <c r="D649" s="44" t="s">
        <v>40</v>
      </c>
      <c r="E649" s="45" t="s">
        <v>41</v>
      </c>
    </row>
    <row r="650" spans="1:5" ht="15" customHeight="1" x14ac:dyDescent="0.2">
      <c r="B650" s="94">
        <v>38587505</v>
      </c>
      <c r="C650" s="102"/>
      <c r="D650" s="103" t="s">
        <v>165</v>
      </c>
      <c r="E650" s="75">
        <v>46048528.729999997</v>
      </c>
    </row>
    <row r="651" spans="1:5" ht="15" customHeight="1" x14ac:dyDescent="0.2">
      <c r="B651" s="76"/>
      <c r="C651" s="51" t="s">
        <v>43</v>
      </c>
      <c r="D651" s="52"/>
      <c r="E651" s="53">
        <f>SUM(E650:E650)</f>
        <v>46048528.729999997</v>
      </c>
    </row>
    <row r="652" spans="1:5" ht="15" customHeight="1" x14ac:dyDescent="0.2"/>
    <row r="653" spans="1:5" ht="15" customHeight="1" x14ac:dyDescent="0.25">
      <c r="A653" s="68" t="s">
        <v>17</v>
      </c>
      <c r="B653" s="69"/>
      <c r="C653" s="69"/>
      <c r="D653" s="71"/>
      <c r="E653" s="71"/>
    </row>
    <row r="654" spans="1:5" ht="15" customHeight="1" x14ac:dyDescent="0.2">
      <c r="A654" s="91" t="s">
        <v>98</v>
      </c>
      <c r="B654" s="69"/>
      <c r="C654" s="69"/>
      <c r="D654" s="69"/>
      <c r="E654" s="70" t="s">
        <v>99</v>
      </c>
    </row>
    <row r="655" spans="1:5" ht="15" customHeight="1" x14ac:dyDescent="0.2">
      <c r="A655" s="78"/>
      <c r="B655" s="79"/>
      <c r="C655" s="69"/>
      <c r="D655" s="78"/>
      <c r="E655" s="80"/>
    </row>
    <row r="656" spans="1:5" ht="15" customHeight="1" x14ac:dyDescent="0.2">
      <c r="A656" s="58"/>
      <c r="B656" s="58"/>
      <c r="C656" s="81" t="s">
        <v>39</v>
      </c>
      <c r="D656" s="104" t="s">
        <v>46</v>
      </c>
      <c r="E656" s="81" t="s">
        <v>41</v>
      </c>
    </row>
    <row r="657" spans="1:5" ht="15" customHeight="1" x14ac:dyDescent="0.2">
      <c r="A657" s="105"/>
      <c r="B657" s="106"/>
      <c r="C657" s="83">
        <v>2212</v>
      </c>
      <c r="D657" s="107" t="s">
        <v>100</v>
      </c>
      <c r="E657" s="75">
        <v>46048528.729999997</v>
      </c>
    </row>
    <row r="658" spans="1:5" ht="15" customHeight="1" x14ac:dyDescent="0.2">
      <c r="A658" s="108"/>
      <c r="B658" s="69"/>
      <c r="C658" s="84" t="s">
        <v>43</v>
      </c>
      <c r="D658" s="85"/>
      <c r="E658" s="86">
        <f>SUM(E657:E657)</f>
        <v>46048528.729999997</v>
      </c>
    </row>
    <row r="659" spans="1:5" ht="15" customHeight="1" x14ac:dyDescent="0.2"/>
    <row r="660" spans="1:5" ht="15" customHeight="1" x14ac:dyDescent="0.2"/>
    <row r="661" spans="1:5" ht="15" customHeight="1" x14ac:dyDescent="0.25">
      <c r="A661" s="36" t="s">
        <v>212</v>
      </c>
    </row>
    <row r="662" spans="1:5" ht="15" customHeight="1" x14ac:dyDescent="0.2">
      <c r="A662" s="238" t="s">
        <v>33</v>
      </c>
      <c r="B662" s="238"/>
      <c r="C662" s="238"/>
      <c r="D662" s="238"/>
      <c r="E662" s="238"/>
    </row>
    <row r="663" spans="1:5" ht="15" customHeight="1" x14ac:dyDescent="0.2">
      <c r="A663" s="234" t="s">
        <v>59</v>
      </c>
      <c r="B663" s="234"/>
      <c r="C663" s="234"/>
      <c r="D663" s="234"/>
      <c r="E663" s="234"/>
    </row>
    <row r="664" spans="1:5" ht="15" customHeight="1" x14ac:dyDescent="0.2">
      <c r="A664" s="233" t="s">
        <v>213</v>
      </c>
      <c r="B664" s="233"/>
      <c r="C664" s="233"/>
      <c r="D664" s="233"/>
      <c r="E664" s="233"/>
    </row>
    <row r="665" spans="1:5" ht="15" customHeight="1" x14ac:dyDescent="0.2">
      <c r="A665" s="233"/>
      <c r="B665" s="233"/>
      <c r="C665" s="233"/>
      <c r="D665" s="233"/>
      <c r="E665" s="233"/>
    </row>
    <row r="666" spans="1:5" ht="15" customHeight="1" x14ac:dyDescent="0.2">
      <c r="A666" s="233"/>
      <c r="B666" s="233"/>
      <c r="C666" s="233"/>
      <c r="D666" s="233"/>
      <c r="E666" s="233"/>
    </row>
    <row r="667" spans="1:5" ht="15" customHeight="1" x14ac:dyDescent="0.2">
      <c r="A667" s="233"/>
      <c r="B667" s="233"/>
      <c r="C667" s="233"/>
      <c r="D667" s="233"/>
      <c r="E667" s="233"/>
    </row>
    <row r="668" spans="1:5" ht="15" customHeight="1" x14ac:dyDescent="0.2">
      <c r="A668" s="233"/>
      <c r="B668" s="233"/>
      <c r="C668" s="233"/>
      <c r="D668" s="233"/>
      <c r="E668" s="233"/>
    </row>
    <row r="669" spans="1:5" ht="15" customHeight="1" x14ac:dyDescent="0.2">
      <c r="A669" s="90"/>
      <c r="B669" s="170"/>
      <c r="C669" s="90"/>
      <c r="D669" s="90"/>
      <c r="E669" s="90"/>
    </row>
    <row r="670" spans="1:5" ht="15" customHeight="1" x14ac:dyDescent="0.25">
      <c r="A670" s="68" t="s">
        <v>1</v>
      </c>
      <c r="B670" s="99"/>
      <c r="C670" s="69"/>
      <c r="D670" s="69"/>
      <c r="E670" s="69"/>
    </row>
    <row r="671" spans="1:5" ht="15" customHeight="1" x14ac:dyDescent="0.2">
      <c r="A671" s="91" t="s">
        <v>61</v>
      </c>
      <c r="B671" s="99"/>
      <c r="C671" s="69"/>
      <c r="D671" s="69"/>
      <c r="E671" s="70" t="s">
        <v>62</v>
      </c>
    </row>
    <row r="672" spans="1:5" ht="15" customHeight="1" x14ac:dyDescent="0.25">
      <c r="A672" s="78"/>
      <c r="B672" s="155"/>
      <c r="C672" s="69"/>
      <c r="D672" s="69"/>
      <c r="E672" s="92"/>
    </row>
    <row r="673" spans="1:5" ht="15" customHeight="1" x14ac:dyDescent="0.2">
      <c r="B673" s="81" t="s">
        <v>38</v>
      </c>
      <c r="C673" s="81" t="s">
        <v>39</v>
      </c>
      <c r="D673" s="93" t="s">
        <v>40</v>
      </c>
      <c r="E673" s="81" t="s">
        <v>41</v>
      </c>
    </row>
    <row r="674" spans="1:5" ht="15" customHeight="1" x14ac:dyDescent="0.2">
      <c r="B674" s="137">
        <v>33050</v>
      </c>
      <c r="C674" s="73"/>
      <c r="D674" s="74" t="s">
        <v>56</v>
      </c>
      <c r="E674" s="75">
        <v>2090138</v>
      </c>
    </row>
    <row r="675" spans="1:5" ht="15" customHeight="1" x14ac:dyDescent="0.2">
      <c r="B675" s="95"/>
      <c r="C675" s="84" t="s">
        <v>43</v>
      </c>
      <c r="D675" s="96"/>
      <c r="E675" s="97">
        <f>SUM(E674:E674)</f>
        <v>2090138</v>
      </c>
    </row>
    <row r="676" spans="1:5" ht="15" customHeight="1" x14ac:dyDescent="0.25">
      <c r="A676" s="36"/>
      <c r="B676" s="156"/>
      <c r="C676" s="77"/>
      <c r="D676" s="77"/>
      <c r="E676" s="77"/>
    </row>
    <row r="677" spans="1:5" ht="15" customHeight="1" x14ac:dyDescent="0.25">
      <c r="A677" s="36"/>
      <c r="B677" s="156"/>
      <c r="C677" s="77"/>
      <c r="D677" s="77"/>
      <c r="E677" s="77"/>
    </row>
    <row r="678" spans="1:5" ht="15" customHeight="1" x14ac:dyDescent="0.25">
      <c r="A678" s="38" t="s">
        <v>17</v>
      </c>
      <c r="B678" s="122"/>
      <c r="C678" s="39"/>
      <c r="D678" s="39"/>
      <c r="E678" s="71"/>
    </row>
    <row r="679" spans="1:5" ht="15" customHeight="1" x14ac:dyDescent="0.2">
      <c r="A679" s="40" t="s">
        <v>61</v>
      </c>
      <c r="B679" s="122"/>
      <c r="C679" s="39"/>
      <c r="D679" s="39"/>
      <c r="E679" s="41" t="s">
        <v>62</v>
      </c>
    </row>
    <row r="680" spans="1:5" ht="15" customHeight="1" x14ac:dyDescent="0.2">
      <c r="A680" s="40"/>
      <c r="B680" s="122"/>
      <c r="C680" s="39"/>
      <c r="D680" s="39"/>
      <c r="E680" s="41"/>
    </row>
    <row r="681" spans="1:5" ht="15" customHeight="1" x14ac:dyDescent="0.2">
      <c r="A681" s="152" t="s">
        <v>151</v>
      </c>
      <c r="E681" s="153">
        <v>2090138</v>
      </c>
    </row>
    <row r="682" spans="1:5" ht="15" customHeight="1" x14ac:dyDescent="0.2"/>
    <row r="683" spans="1:5" ht="15" customHeight="1" x14ac:dyDescent="0.2"/>
    <row r="684" spans="1:5" ht="15" customHeight="1" x14ac:dyDescent="0.25">
      <c r="A684" s="36" t="s">
        <v>214</v>
      </c>
    </row>
    <row r="685" spans="1:5" ht="15" customHeight="1" x14ac:dyDescent="0.2">
      <c r="A685" s="234" t="s">
        <v>33</v>
      </c>
      <c r="B685" s="234"/>
      <c r="C685" s="234"/>
      <c r="D685" s="234"/>
      <c r="E685" s="234"/>
    </row>
    <row r="686" spans="1:5" ht="15" customHeight="1" x14ac:dyDescent="0.2">
      <c r="A686" s="234" t="s">
        <v>34</v>
      </c>
      <c r="B686" s="234"/>
      <c r="C686" s="234"/>
      <c r="D686" s="234"/>
      <c r="E686" s="234"/>
    </row>
    <row r="687" spans="1:5" ht="15" customHeight="1" x14ac:dyDescent="0.2">
      <c r="A687" s="233" t="s">
        <v>215</v>
      </c>
      <c r="B687" s="233"/>
      <c r="C687" s="233"/>
      <c r="D687" s="233"/>
      <c r="E687" s="233"/>
    </row>
    <row r="688" spans="1:5" ht="15" customHeight="1" x14ac:dyDescent="0.2">
      <c r="A688" s="233"/>
      <c r="B688" s="233"/>
      <c r="C688" s="233"/>
      <c r="D688" s="233"/>
      <c r="E688" s="233"/>
    </row>
    <row r="689" spans="1:5" ht="15" customHeight="1" x14ac:dyDescent="0.2">
      <c r="A689" s="233"/>
      <c r="B689" s="233"/>
      <c r="C689" s="233"/>
      <c r="D689" s="233"/>
      <c r="E689" s="233"/>
    </row>
    <row r="690" spans="1:5" ht="15" customHeight="1" x14ac:dyDescent="0.2">
      <c r="A690" s="233"/>
      <c r="B690" s="233"/>
      <c r="C690" s="233"/>
      <c r="D690" s="233"/>
      <c r="E690" s="233"/>
    </row>
    <row r="691" spans="1:5" ht="15" customHeight="1" x14ac:dyDescent="0.2">
      <c r="A691" s="233"/>
      <c r="B691" s="233"/>
      <c r="C691" s="233"/>
      <c r="D691" s="233"/>
      <c r="E691" s="233"/>
    </row>
    <row r="692" spans="1:5" ht="15" customHeight="1" x14ac:dyDescent="0.2">
      <c r="A692" s="67"/>
      <c r="B692" s="67"/>
      <c r="C692" s="67"/>
      <c r="D692" s="67"/>
      <c r="E692" s="67"/>
    </row>
    <row r="693" spans="1:5" ht="15" customHeight="1" x14ac:dyDescent="0.25">
      <c r="A693" s="68" t="s">
        <v>1</v>
      </c>
      <c r="B693" s="69"/>
      <c r="C693" s="69"/>
      <c r="D693" s="69"/>
      <c r="E693" s="69"/>
    </row>
    <row r="694" spans="1:5" ht="15" customHeight="1" x14ac:dyDescent="0.2">
      <c r="A694" s="40" t="s">
        <v>36</v>
      </c>
      <c r="B694" s="69"/>
      <c r="C694" s="69"/>
      <c r="D694" s="69"/>
      <c r="E694" s="70" t="s">
        <v>37</v>
      </c>
    </row>
    <row r="695" spans="1:5" ht="15" customHeight="1" x14ac:dyDescent="0.25">
      <c r="A695" s="71"/>
      <c r="B695" s="38"/>
      <c r="C695" s="39"/>
      <c r="D695" s="39"/>
      <c r="E695" s="42"/>
    </row>
    <row r="696" spans="1:5" ht="15" customHeight="1" x14ac:dyDescent="0.2">
      <c r="B696" s="43" t="s">
        <v>38</v>
      </c>
      <c r="C696" s="43" t="s">
        <v>39</v>
      </c>
      <c r="D696" s="44" t="s">
        <v>40</v>
      </c>
      <c r="E696" s="45" t="s">
        <v>41</v>
      </c>
    </row>
    <row r="697" spans="1:5" ht="15" customHeight="1" x14ac:dyDescent="0.2">
      <c r="B697" s="72">
        <v>98278</v>
      </c>
      <c r="C697" s="73"/>
      <c r="D697" s="74" t="s">
        <v>50</v>
      </c>
      <c r="E697" s="75">
        <v>37905</v>
      </c>
    </row>
    <row r="698" spans="1:5" ht="15" customHeight="1" x14ac:dyDescent="0.2">
      <c r="B698" s="76"/>
      <c r="C698" s="51" t="s">
        <v>43</v>
      </c>
      <c r="D698" s="52"/>
      <c r="E698" s="53">
        <f>SUM(E697:E697)</f>
        <v>37905</v>
      </c>
    </row>
    <row r="699" spans="1:5" ht="15" customHeight="1" x14ac:dyDescent="0.25">
      <c r="A699" s="36"/>
      <c r="B699" s="77"/>
      <c r="C699" s="77"/>
      <c r="D699" s="77"/>
      <c r="E699" s="77"/>
    </row>
    <row r="700" spans="1:5" ht="15" customHeight="1" x14ac:dyDescent="0.25">
      <c r="A700" s="68" t="s">
        <v>17</v>
      </c>
      <c r="B700" s="69"/>
      <c r="C700" s="69"/>
    </row>
    <row r="701" spans="1:5" ht="15" customHeight="1" x14ac:dyDescent="0.2">
      <c r="A701" s="40" t="s">
        <v>51</v>
      </c>
      <c r="B701" s="39"/>
      <c r="C701" s="39"/>
      <c r="D701" s="39"/>
      <c r="E701" s="41" t="s">
        <v>52</v>
      </c>
    </row>
    <row r="702" spans="1:5" ht="15" customHeight="1" x14ac:dyDescent="0.2">
      <c r="A702" s="78"/>
      <c r="B702" s="79"/>
      <c r="C702" s="69"/>
      <c r="D702" s="77"/>
      <c r="E702" s="80"/>
    </row>
    <row r="703" spans="1:5" ht="15" customHeight="1" x14ac:dyDescent="0.2">
      <c r="C703" s="81" t="s">
        <v>39</v>
      </c>
      <c r="D703" s="82" t="s">
        <v>46</v>
      </c>
      <c r="E703" s="45" t="s">
        <v>41</v>
      </c>
    </row>
    <row r="704" spans="1:5" ht="15" customHeight="1" x14ac:dyDescent="0.2">
      <c r="C704" s="83">
        <v>3769</v>
      </c>
      <c r="D704" s="63" t="s">
        <v>47</v>
      </c>
      <c r="E704" s="75">
        <v>37905</v>
      </c>
    </row>
    <row r="705" spans="1:5" ht="15" customHeight="1" x14ac:dyDescent="0.2">
      <c r="C705" s="84" t="s">
        <v>43</v>
      </c>
      <c r="D705" s="85"/>
      <c r="E705" s="86">
        <f>SUM(E704:E704)</f>
        <v>37905</v>
      </c>
    </row>
    <row r="706" spans="1:5" ht="15" customHeight="1" x14ac:dyDescent="0.2"/>
    <row r="707" spans="1:5" ht="15" customHeight="1" x14ac:dyDescent="0.2"/>
    <row r="708" spans="1:5" ht="15" customHeight="1" x14ac:dyDescent="0.25">
      <c r="A708" s="36" t="s">
        <v>216</v>
      </c>
    </row>
    <row r="709" spans="1:5" ht="15" customHeight="1" x14ac:dyDescent="0.2">
      <c r="A709" s="237" t="s">
        <v>206</v>
      </c>
      <c r="B709" s="237"/>
      <c r="C709" s="237"/>
      <c r="D709" s="237"/>
      <c r="E709" s="237"/>
    </row>
    <row r="710" spans="1:5" ht="15" customHeight="1" x14ac:dyDescent="0.2">
      <c r="A710" s="237"/>
      <c r="B710" s="237"/>
      <c r="C710" s="237"/>
      <c r="D710" s="237"/>
      <c r="E710" s="237"/>
    </row>
    <row r="711" spans="1:5" ht="15" customHeight="1" x14ac:dyDescent="0.2">
      <c r="A711" s="235" t="s">
        <v>217</v>
      </c>
      <c r="B711" s="235"/>
      <c r="C711" s="235"/>
      <c r="D711" s="235"/>
      <c r="E711" s="235"/>
    </row>
    <row r="712" spans="1:5" ht="15" customHeight="1" x14ac:dyDescent="0.2">
      <c r="A712" s="235"/>
      <c r="B712" s="235"/>
      <c r="C712" s="235"/>
      <c r="D712" s="235"/>
      <c r="E712" s="235"/>
    </row>
    <row r="713" spans="1:5" ht="15" customHeight="1" x14ac:dyDescent="0.2">
      <c r="A713" s="235"/>
      <c r="B713" s="235"/>
      <c r="C713" s="235"/>
      <c r="D713" s="235"/>
      <c r="E713" s="235"/>
    </row>
    <row r="714" spans="1:5" ht="15" customHeight="1" x14ac:dyDescent="0.2">
      <c r="A714" s="235"/>
      <c r="B714" s="235"/>
      <c r="C714" s="235"/>
      <c r="D714" s="235"/>
      <c r="E714" s="235"/>
    </row>
    <row r="715" spans="1:5" ht="15" customHeight="1" x14ac:dyDescent="0.2">
      <c r="A715" s="235"/>
      <c r="B715" s="235"/>
      <c r="C715" s="235"/>
      <c r="D715" s="235"/>
      <c r="E715" s="235"/>
    </row>
    <row r="716" spans="1:5" ht="15" customHeight="1" x14ac:dyDescent="0.2">
      <c r="A716" s="67"/>
      <c r="B716" s="67"/>
      <c r="C716" s="67"/>
      <c r="D716" s="67"/>
      <c r="E716" s="67"/>
    </row>
    <row r="717" spans="1:5" ht="15" customHeight="1" x14ac:dyDescent="0.25">
      <c r="A717" s="38" t="s">
        <v>17</v>
      </c>
      <c r="B717" s="39"/>
      <c r="C717" s="39"/>
      <c r="D717" s="39"/>
      <c r="E717" s="39"/>
    </row>
    <row r="718" spans="1:5" ht="15" customHeight="1" x14ac:dyDescent="0.2">
      <c r="A718" s="91" t="s">
        <v>98</v>
      </c>
      <c r="B718" s="39"/>
      <c r="C718" s="39"/>
      <c r="D718" s="39"/>
      <c r="E718" s="41" t="s">
        <v>147</v>
      </c>
    </row>
    <row r="719" spans="1:5" ht="15" customHeight="1" x14ac:dyDescent="0.2">
      <c r="A719" s="129"/>
      <c r="B719" s="130"/>
      <c r="C719" s="39"/>
      <c r="D719" s="39"/>
      <c r="E719" s="42"/>
    </row>
    <row r="720" spans="1:5" ht="15" customHeight="1" x14ac:dyDescent="0.2">
      <c r="A720" s="57"/>
      <c r="B720" s="58"/>
      <c r="C720" s="43" t="s">
        <v>39</v>
      </c>
      <c r="D720" s="44" t="s">
        <v>46</v>
      </c>
      <c r="E720" s="45" t="s">
        <v>41</v>
      </c>
    </row>
    <row r="721" spans="1:5" ht="15" customHeight="1" x14ac:dyDescent="0.2">
      <c r="A721" s="110"/>
      <c r="B721" s="124"/>
      <c r="C721" s="117">
        <v>6172</v>
      </c>
      <c r="D721" s="63" t="s">
        <v>47</v>
      </c>
      <c r="E721" s="49">
        <v>-40000</v>
      </c>
    </row>
    <row r="722" spans="1:5" ht="15" customHeight="1" x14ac:dyDescent="0.2">
      <c r="A722" s="110"/>
      <c r="B722" s="124"/>
      <c r="C722" s="117">
        <v>6172</v>
      </c>
      <c r="D722" s="63" t="s">
        <v>94</v>
      </c>
      <c r="E722" s="49">
        <v>40000</v>
      </c>
    </row>
    <row r="723" spans="1:5" ht="15" customHeight="1" x14ac:dyDescent="0.2">
      <c r="A723" s="121"/>
      <c r="B723" s="108"/>
      <c r="C723" s="51" t="s">
        <v>43</v>
      </c>
      <c r="D723" s="52"/>
      <c r="E723" s="53">
        <f>SUM(E721:E722)</f>
        <v>0</v>
      </c>
    </row>
    <row r="724" spans="1:5" ht="15" customHeight="1" x14ac:dyDescent="0.2"/>
    <row r="725" spans="1:5" ht="15" customHeight="1" x14ac:dyDescent="0.2"/>
    <row r="726" spans="1:5" ht="15" customHeight="1" x14ac:dyDescent="0.2"/>
    <row r="727" spans="1:5" ht="15.75" customHeight="1" x14ac:dyDescent="0.2"/>
    <row r="728" spans="1:5" ht="15" customHeight="1" x14ac:dyDescent="0.2"/>
    <row r="729" spans="1:5" ht="15" customHeight="1" x14ac:dyDescent="0.2"/>
    <row r="730" spans="1:5" ht="15" customHeight="1" x14ac:dyDescent="0.25">
      <c r="A730" s="36" t="s">
        <v>218</v>
      </c>
    </row>
    <row r="731" spans="1:5" ht="15" customHeight="1" x14ac:dyDescent="0.2">
      <c r="A731" s="234" t="s">
        <v>33</v>
      </c>
      <c r="B731" s="234"/>
      <c r="C731" s="234"/>
      <c r="D731" s="234"/>
      <c r="E731" s="234"/>
    </row>
    <row r="732" spans="1:5" ht="15" customHeight="1" x14ac:dyDescent="0.2">
      <c r="A732" s="234" t="s">
        <v>64</v>
      </c>
      <c r="B732" s="234"/>
      <c r="C732" s="234"/>
      <c r="D732" s="234"/>
      <c r="E732" s="234"/>
    </row>
    <row r="733" spans="1:5" ht="15" customHeight="1" x14ac:dyDescent="0.2">
      <c r="A733" s="235" t="s">
        <v>219</v>
      </c>
      <c r="B733" s="235"/>
      <c r="C733" s="235"/>
      <c r="D733" s="235"/>
      <c r="E733" s="235"/>
    </row>
    <row r="734" spans="1:5" ht="15" customHeight="1" x14ac:dyDescent="0.2">
      <c r="A734" s="235"/>
      <c r="B734" s="235"/>
      <c r="C734" s="235"/>
      <c r="D734" s="235"/>
      <c r="E734" s="235"/>
    </row>
    <row r="735" spans="1:5" ht="15" customHeight="1" x14ac:dyDescent="0.2">
      <c r="A735" s="235"/>
      <c r="B735" s="235"/>
      <c r="C735" s="235"/>
      <c r="D735" s="235"/>
      <c r="E735" s="235"/>
    </row>
    <row r="736" spans="1:5" ht="15" customHeight="1" x14ac:dyDescent="0.2">
      <c r="A736" s="235"/>
      <c r="B736" s="235"/>
      <c r="C736" s="235"/>
      <c r="D736" s="235"/>
      <c r="E736" s="235"/>
    </row>
    <row r="737" spans="1:5" ht="15" customHeight="1" x14ac:dyDescent="0.2">
      <c r="A737" s="235"/>
      <c r="B737" s="235"/>
      <c r="C737" s="235"/>
      <c r="D737" s="235"/>
      <c r="E737" s="235"/>
    </row>
    <row r="738" spans="1:5" ht="15" customHeight="1" x14ac:dyDescent="0.2">
      <c r="A738" s="235"/>
      <c r="B738" s="235"/>
      <c r="C738" s="235"/>
      <c r="D738" s="235"/>
      <c r="E738" s="235"/>
    </row>
    <row r="739" spans="1:5" ht="15" customHeight="1" x14ac:dyDescent="0.2">
      <c r="A739" s="235"/>
      <c r="B739" s="235"/>
      <c r="C739" s="235"/>
      <c r="D739" s="235"/>
      <c r="E739" s="235"/>
    </row>
    <row r="740" spans="1:5" ht="15" customHeight="1" x14ac:dyDescent="0.2">
      <c r="A740" s="67"/>
      <c r="B740" s="98"/>
      <c r="C740" s="67"/>
      <c r="D740" s="67"/>
      <c r="E740" s="67"/>
    </row>
    <row r="741" spans="1:5" ht="15" customHeight="1" x14ac:dyDescent="0.25">
      <c r="A741" s="68" t="s">
        <v>1</v>
      </c>
      <c r="B741" s="99"/>
      <c r="C741" s="69"/>
      <c r="D741" s="69"/>
      <c r="E741" s="69"/>
    </row>
    <row r="742" spans="1:5" ht="15" customHeight="1" x14ac:dyDescent="0.2">
      <c r="A742" s="91" t="s">
        <v>36</v>
      </c>
      <c r="B742" s="99"/>
      <c r="C742" s="69"/>
      <c r="D742" s="69"/>
      <c r="E742" s="70" t="s">
        <v>37</v>
      </c>
    </row>
    <row r="743" spans="1:5" ht="15" customHeight="1" x14ac:dyDescent="0.25">
      <c r="A743" s="71"/>
      <c r="B743" s="101"/>
      <c r="C743" s="39"/>
      <c r="D743" s="39"/>
      <c r="E743" s="42"/>
    </row>
    <row r="744" spans="1:5" ht="15" customHeight="1" x14ac:dyDescent="0.2">
      <c r="B744" s="43" t="s">
        <v>38</v>
      </c>
      <c r="C744" s="43" t="s">
        <v>39</v>
      </c>
      <c r="D744" s="44" t="s">
        <v>40</v>
      </c>
      <c r="E744" s="45" t="s">
        <v>41</v>
      </c>
    </row>
    <row r="745" spans="1:5" ht="15" customHeight="1" x14ac:dyDescent="0.2">
      <c r="B745" s="94">
        <v>38587505</v>
      </c>
      <c r="C745" s="102"/>
      <c r="D745" s="103" t="s">
        <v>165</v>
      </c>
      <c r="E745" s="75">
        <v>10332479.050000001</v>
      </c>
    </row>
    <row r="746" spans="1:5" ht="15" customHeight="1" x14ac:dyDescent="0.2">
      <c r="B746" s="76"/>
      <c r="C746" s="51" t="s">
        <v>43</v>
      </c>
      <c r="D746" s="52"/>
      <c r="E746" s="53">
        <f>SUM(E745:E745)</f>
        <v>10332479.050000001</v>
      </c>
    </row>
    <row r="747" spans="1:5" ht="15" customHeight="1" x14ac:dyDescent="0.2"/>
    <row r="748" spans="1:5" ht="15" customHeight="1" x14ac:dyDescent="0.25">
      <c r="A748" s="38" t="s">
        <v>17</v>
      </c>
      <c r="B748" s="39"/>
      <c r="C748" s="39"/>
      <c r="D748" s="39"/>
      <c r="E748" s="39"/>
    </row>
    <row r="749" spans="1:5" ht="15" customHeight="1" x14ac:dyDescent="0.2">
      <c r="A749" s="91" t="s">
        <v>139</v>
      </c>
      <c r="B749" s="69"/>
      <c r="C749" s="69"/>
      <c r="D749" s="69"/>
      <c r="E749" s="70" t="s">
        <v>140</v>
      </c>
    </row>
    <row r="750" spans="1:5" ht="15" customHeight="1" x14ac:dyDescent="0.25">
      <c r="A750" s="38"/>
      <c r="B750" s="71"/>
      <c r="C750" s="39"/>
      <c r="D750" s="39"/>
      <c r="E750" s="42"/>
    </row>
    <row r="751" spans="1:5" ht="15" customHeight="1" x14ac:dyDescent="0.2">
      <c r="A751" s="57"/>
      <c r="B751" s="81" t="s">
        <v>38</v>
      </c>
      <c r="C751" s="43" t="s">
        <v>39</v>
      </c>
      <c r="D751" s="88" t="s">
        <v>40</v>
      </c>
      <c r="E751" s="45" t="s">
        <v>41</v>
      </c>
    </row>
    <row r="752" spans="1:5" ht="15" customHeight="1" x14ac:dyDescent="0.2">
      <c r="A752" s="110"/>
      <c r="B752" s="94">
        <v>38587505</v>
      </c>
      <c r="C752" s="83"/>
      <c r="D752" s="63" t="s">
        <v>220</v>
      </c>
      <c r="E752" s="75">
        <v>10332479.050000001</v>
      </c>
    </row>
    <row r="753" spans="1:5" ht="15" customHeight="1" x14ac:dyDescent="0.2">
      <c r="A753" s="113"/>
      <c r="B753" s="168"/>
      <c r="C753" s="51" t="s">
        <v>43</v>
      </c>
      <c r="D753" s="65"/>
      <c r="E753" s="66">
        <f>SUM(E752:E752)</f>
        <v>10332479.050000001</v>
      </c>
    </row>
    <row r="754" spans="1:5" ht="15" customHeight="1" x14ac:dyDescent="0.2"/>
    <row r="755" spans="1:5" ht="15" customHeight="1" x14ac:dyDescent="0.2"/>
    <row r="756" spans="1:5" ht="15" customHeight="1" x14ac:dyDescent="0.25">
      <c r="A756" s="36" t="s">
        <v>221</v>
      </c>
    </row>
    <row r="757" spans="1:5" ht="15" customHeight="1" x14ac:dyDescent="0.2">
      <c r="A757" s="234" t="s">
        <v>33</v>
      </c>
      <c r="B757" s="234"/>
      <c r="C757" s="234"/>
      <c r="D757" s="234"/>
      <c r="E757" s="234"/>
    </row>
    <row r="758" spans="1:5" ht="15" customHeight="1" x14ac:dyDescent="0.2">
      <c r="A758" s="234" t="s">
        <v>64</v>
      </c>
      <c r="B758" s="234"/>
      <c r="C758" s="234"/>
      <c r="D758" s="234"/>
      <c r="E758" s="234"/>
    </row>
    <row r="759" spans="1:5" ht="15" customHeight="1" x14ac:dyDescent="0.2">
      <c r="A759" s="235" t="s">
        <v>222</v>
      </c>
      <c r="B759" s="235"/>
      <c r="C759" s="235"/>
      <c r="D759" s="235"/>
      <c r="E759" s="235"/>
    </row>
    <row r="760" spans="1:5" ht="15" customHeight="1" x14ac:dyDescent="0.2">
      <c r="A760" s="235"/>
      <c r="B760" s="235"/>
      <c r="C760" s="235"/>
      <c r="D760" s="235"/>
      <c r="E760" s="235"/>
    </row>
    <row r="761" spans="1:5" ht="15" customHeight="1" x14ac:dyDescent="0.2">
      <c r="A761" s="235"/>
      <c r="B761" s="235"/>
      <c r="C761" s="235"/>
      <c r="D761" s="235"/>
      <c r="E761" s="235"/>
    </row>
    <row r="762" spans="1:5" ht="15" customHeight="1" x14ac:dyDescent="0.2">
      <c r="A762" s="235"/>
      <c r="B762" s="235"/>
      <c r="C762" s="235"/>
      <c r="D762" s="235"/>
      <c r="E762" s="235"/>
    </row>
    <row r="763" spans="1:5" ht="15" customHeight="1" x14ac:dyDescent="0.2">
      <c r="A763" s="235"/>
      <c r="B763" s="235"/>
      <c r="C763" s="235"/>
      <c r="D763" s="235"/>
      <c r="E763" s="235"/>
    </row>
    <row r="764" spans="1:5" ht="15" customHeight="1" x14ac:dyDescent="0.2">
      <c r="A764" s="235"/>
      <c r="B764" s="235"/>
      <c r="C764" s="235"/>
      <c r="D764" s="235"/>
      <c r="E764" s="235"/>
    </row>
    <row r="765" spans="1:5" ht="15" customHeight="1" x14ac:dyDescent="0.2">
      <c r="A765" s="235"/>
      <c r="B765" s="235"/>
      <c r="C765" s="235"/>
      <c r="D765" s="235"/>
      <c r="E765" s="235"/>
    </row>
    <row r="766" spans="1:5" ht="15" customHeight="1" x14ac:dyDescent="0.2">
      <c r="A766" s="67"/>
      <c r="B766" s="98"/>
      <c r="C766" s="67"/>
      <c r="D766" s="67"/>
      <c r="E766" s="67"/>
    </row>
    <row r="767" spans="1:5" ht="15" customHeight="1" x14ac:dyDescent="0.25">
      <c r="A767" s="68" t="s">
        <v>1</v>
      </c>
      <c r="B767" s="99"/>
      <c r="C767" s="69"/>
      <c r="D767" s="69"/>
      <c r="E767" s="69"/>
    </row>
    <row r="768" spans="1:5" ht="15" customHeight="1" x14ac:dyDescent="0.2">
      <c r="A768" s="91" t="s">
        <v>36</v>
      </c>
      <c r="B768" s="99"/>
      <c r="C768" s="69"/>
      <c r="D768" s="69"/>
      <c r="E768" s="70" t="s">
        <v>37</v>
      </c>
    </row>
    <row r="769" spans="1:5" ht="15" customHeight="1" x14ac:dyDescent="0.25">
      <c r="A769" s="71"/>
      <c r="B769" s="101"/>
      <c r="C769" s="39"/>
      <c r="D769" s="39"/>
      <c r="E769" s="42"/>
    </row>
    <row r="770" spans="1:5" ht="15" customHeight="1" x14ac:dyDescent="0.2">
      <c r="B770" s="43" t="s">
        <v>38</v>
      </c>
      <c r="C770" s="43" t="s">
        <v>39</v>
      </c>
      <c r="D770" s="44" t="s">
        <v>40</v>
      </c>
      <c r="E770" s="45" t="s">
        <v>41</v>
      </c>
    </row>
    <row r="771" spans="1:5" ht="15" customHeight="1" x14ac:dyDescent="0.2">
      <c r="B771" s="94">
        <v>38587505</v>
      </c>
      <c r="C771" s="102"/>
      <c r="D771" s="103" t="s">
        <v>165</v>
      </c>
      <c r="E771" s="75">
        <v>12378925.550000001</v>
      </c>
    </row>
    <row r="772" spans="1:5" ht="15" customHeight="1" x14ac:dyDescent="0.2">
      <c r="B772" s="76"/>
      <c r="C772" s="51" t="s">
        <v>43</v>
      </c>
      <c r="D772" s="52"/>
      <c r="E772" s="53">
        <f>SUM(E771:E771)</f>
        <v>12378925.550000001</v>
      </c>
    </row>
    <row r="773" spans="1:5" ht="15" customHeight="1" x14ac:dyDescent="0.2"/>
    <row r="774" spans="1:5" ht="15" customHeight="1" x14ac:dyDescent="0.25">
      <c r="A774" s="38" t="s">
        <v>17</v>
      </c>
      <c r="B774" s="39"/>
      <c r="C774" s="39"/>
      <c r="D774" s="39"/>
      <c r="E774" s="39"/>
    </row>
    <row r="775" spans="1:5" ht="15" customHeight="1" x14ac:dyDescent="0.2">
      <c r="A775" s="91" t="s">
        <v>139</v>
      </c>
      <c r="B775" s="69"/>
      <c r="C775" s="69"/>
      <c r="D775" s="69"/>
      <c r="E775" s="70" t="s">
        <v>140</v>
      </c>
    </row>
    <row r="776" spans="1:5" ht="15" customHeight="1" x14ac:dyDescent="0.25">
      <c r="A776" s="38"/>
      <c r="B776" s="71"/>
      <c r="C776" s="39"/>
      <c r="D776" s="39"/>
      <c r="E776" s="42"/>
    </row>
    <row r="777" spans="1:5" ht="15" customHeight="1" x14ac:dyDescent="0.2">
      <c r="A777" s="57"/>
      <c r="B777" s="81" t="s">
        <v>38</v>
      </c>
      <c r="C777" s="43" t="s">
        <v>39</v>
      </c>
      <c r="D777" s="88" t="s">
        <v>40</v>
      </c>
      <c r="E777" s="45" t="s">
        <v>41</v>
      </c>
    </row>
    <row r="778" spans="1:5" ht="15" customHeight="1" x14ac:dyDescent="0.2">
      <c r="A778" s="110"/>
      <c r="B778" s="94">
        <v>38587505</v>
      </c>
      <c r="C778" s="83"/>
      <c r="D778" s="63" t="s">
        <v>220</v>
      </c>
      <c r="E778" s="75">
        <v>12378925.550000001</v>
      </c>
    </row>
    <row r="779" spans="1:5" ht="15" customHeight="1" x14ac:dyDescent="0.2">
      <c r="A779" s="113"/>
      <c r="B779" s="168"/>
      <c r="C779" s="51" t="s">
        <v>43</v>
      </c>
      <c r="D779" s="65"/>
      <c r="E779" s="66">
        <f>SUM(E778:E778)</f>
        <v>12378925.550000001</v>
      </c>
    </row>
    <row r="780" spans="1:5" ht="15" customHeight="1" x14ac:dyDescent="0.2"/>
    <row r="781" spans="1:5" ht="15" customHeight="1" x14ac:dyDescent="0.2"/>
    <row r="782" spans="1:5" ht="15" customHeight="1" x14ac:dyDescent="0.25">
      <c r="A782" s="36" t="s">
        <v>223</v>
      </c>
    </row>
    <row r="783" spans="1:5" ht="15" customHeight="1" x14ac:dyDescent="0.2">
      <c r="A783" s="239" t="s">
        <v>224</v>
      </c>
      <c r="B783" s="239"/>
      <c r="C783" s="239"/>
      <c r="D783" s="239"/>
      <c r="E783" s="239"/>
    </row>
    <row r="784" spans="1:5" ht="15" customHeight="1" x14ac:dyDescent="0.2">
      <c r="A784" s="235" t="s">
        <v>225</v>
      </c>
      <c r="B784" s="235"/>
      <c r="C784" s="235"/>
      <c r="D784" s="235"/>
      <c r="E784" s="235"/>
    </row>
    <row r="785" spans="1:5" ht="15" customHeight="1" x14ac:dyDescent="0.2">
      <c r="A785" s="235"/>
      <c r="B785" s="235"/>
      <c r="C785" s="235"/>
      <c r="D785" s="235"/>
      <c r="E785" s="235"/>
    </row>
    <row r="786" spans="1:5" ht="15" customHeight="1" x14ac:dyDescent="0.2">
      <c r="A786" s="235"/>
      <c r="B786" s="235"/>
      <c r="C786" s="235"/>
      <c r="D786" s="235"/>
      <c r="E786" s="235"/>
    </row>
    <row r="787" spans="1:5" ht="15" customHeight="1" x14ac:dyDescent="0.2">
      <c r="A787" s="235"/>
      <c r="B787" s="235"/>
      <c r="C787" s="235"/>
      <c r="D787" s="235"/>
      <c r="E787" s="235"/>
    </row>
    <row r="788" spans="1:5" ht="15" customHeight="1" x14ac:dyDescent="0.2">
      <c r="A788" s="235"/>
      <c r="B788" s="235"/>
      <c r="C788" s="235"/>
      <c r="D788" s="235"/>
      <c r="E788" s="235"/>
    </row>
    <row r="789" spans="1:5" ht="15" customHeight="1" x14ac:dyDescent="0.2">
      <c r="A789" s="235"/>
      <c r="B789" s="235"/>
      <c r="C789" s="235"/>
      <c r="D789" s="235"/>
      <c r="E789" s="235"/>
    </row>
    <row r="790" spans="1:5" ht="15" customHeight="1" x14ac:dyDescent="0.2">
      <c r="A790" s="235"/>
      <c r="B790" s="235"/>
      <c r="C790" s="235"/>
      <c r="D790" s="235"/>
      <c r="E790" s="235"/>
    </row>
    <row r="791" spans="1:5" ht="15" customHeight="1" x14ac:dyDescent="0.2">
      <c r="A791" s="67"/>
      <c r="B791" s="67"/>
      <c r="C791" s="67"/>
      <c r="D791" s="67"/>
      <c r="E791" s="67"/>
    </row>
    <row r="792" spans="1:5" ht="15" customHeight="1" x14ac:dyDescent="0.25">
      <c r="A792" s="68" t="s">
        <v>1</v>
      </c>
      <c r="B792" s="39"/>
      <c r="C792" s="39"/>
      <c r="D792" s="39"/>
      <c r="E792" s="39"/>
    </row>
    <row r="793" spans="1:5" ht="15" customHeight="1" x14ac:dyDescent="0.2">
      <c r="A793" s="40" t="s">
        <v>61</v>
      </c>
      <c r="B793" s="39"/>
      <c r="C793" s="39"/>
      <c r="D793" s="39"/>
      <c r="E793" s="41" t="s">
        <v>62</v>
      </c>
    </row>
    <row r="794" spans="1:5" ht="15" customHeight="1" x14ac:dyDescent="0.25">
      <c r="A794" s="38"/>
      <c r="B794" s="71"/>
      <c r="C794" s="39"/>
      <c r="D794" s="39"/>
      <c r="E794" s="42"/>
    </row>
    <row r="795" spans="1:5" ht="15" customHeight="1" x14ac:dyDescent="0.2">
      <c r="A795" s="58"/>
      <c r="B795" s="57"/>
      <c r="C795" s="43" t="s">
        <v>39</v>
      </c>
      <c r="D795" s="44" t="s">
        <v>40</v>
      </c>
      <c r="E795" s="45" t="s">
        <v>41</v>
      </c>
    </row>
    <row r="796" spans="1:5" ht="15" customHeight="1" x14ac:dyDescent="0.2">
      <c r="A796" s="124"/>
      <c r="B796" s="106"/>
      <c r="C796" s="117">
        <v>6172</v>
      </c>
      <c r="D796" s="89" t="s">
        <v>226</v>
      </c>
      <c r="E796" s="118">
        <v>960</v>
      </c>
    </row>
    <row r="797" spans="1:5" ht="15" customHeight="1" x14ac:dyDescent="0.2">
      <c r="A797" s="124"/>
      <c r="B797" s="106"/>
      <c r="C797" s="117">
        <v>6172</v>
      </c>
      <c r="D797" s="171" t="s">
        <v>227</v>
      </c>
      <c r="E797" s="118">
        <v>181.2</v>
      </c>
    </row>
    <row r="798" spans="1:5" ht="15" customHeight="1" x14ac:dyDescent="0.2">
      <c r="A798" s="124"/>
      <c r="B798" s="119"/>
      <c r="C798" s="51" t="s">
        <v>43</v>
      </c>
      <c r="D798" s="52"/>
      <c r="E798" s="53">
        <f>SUM(E796:E797)</f>
        <v>1141.2</v>
      </c>
    </row>
    <row r="799" spans="1:5" ht="15" customHeight="1" x14ac:dyDescent="0.25">
      <c r="A799" s="139"/>
    </row>
    <row r="800" spans="1:5" ht="15" customHeight="1" x14ac:dyDescent="0.25">
      <c r="A800" s="68" t="s">
        <v>17</v>
      </c>
      <c r="B800" s="69"/>
      <c r="C800" s="69"/>
      <c r="D800" s="71"/>
      <c r="E800" s="71"/>
    </row>
    <row r="801" spans="1:5" ht="15" customHeight="1" x14ac:dyDescent="0.2">
      <c r="A801" s="40" t="s">
        <v>61</v>
      </c>
      <c r="B801" s="39"/>
      <c r="C801" s="39"/>
      <c r="D801" s="39"/>
      <c r="E801" s="41" t="s">
        <v>62</v>
      </c>
    </row>
    <row r="802" spans="1:5" ht="15" customHeight="1" x14ac:dyDescent="0.2">
      <c r="A802" s="78"/>
      <c r="B802" s="79"/>
      <c r="C802" s="69"/>
      <c r="D802" s="78"/>
      <c r="E802" s="80"/>
    </row>
    <row r="803" spans="1:5" ht="15" customHeight="1" x14ac:dyDescent="0.2">
      <c r="B803" s="58"/>
      <c r="C803" s="81" t="s">
        <v>39</v>
      </c>
      <c r="D803" s="44" t="s">
        <v>46</v>
      </c>
      <c r="E803" s="45" t="s">
        <v>41</v>
      </c>
    </row>
    <row r="804" spans="1:5" ht="15" customHeight="1" x14ac:dyDescent="0.2">
      <c r="B804" s="124"/>
      <c r="C804" s="83">
        <v>6402</v>
      </c>
      <c r="D804" s="172" t="s">
        <v>94</v>
      </c>
      <c r="E804" s="118">
        <v>1141.2</v>
      </c>
    </row>
    <row r="805" spans="1:5" ht="15" customHeight="1" x14ac:dyDescent="0.2">
      <c r="B805" s="108"/>
      <c r="C805" s="84" t="s">
        <v>43</v>
      </c>
      <c r="D805" s="85"/>
      <c r="E805" s="86">
        <f>SUM(E804:E804)</f>
        <v>1141.2</v>
      </c>
    </row>
    <row r="806" spans="1:5" ht="15" customHeight="1" x14ac:dyDescent="0.2"/>
    <row r="807" spans="1:5" ht="15" customHeight="1" x14ac:dyDescent="0.2"/>
    <row r="808" spans="1:5" ht="15" customHeight="1" x14ac:dyDescent="0.25">
      <c r="A808" s="36" t="s">
        <v>228</v>
      </c>
    </row>
    <row r="809" spans="1:5" ht="15" customHeight="1" x14ac:dyDescent="0.2">
      <c r="A809" s="234" t="s">
        <v>229</v>
      </c>
      <c r="B809" s="234"/>
      <c r="C809" s="234"/>
      <c r="D809" s="234"/>
      <c r="E809" s="234"/>
    </row>
    <row r="810" spans="1:5" ht="15" customHeight="1" x14ac:dyDescent="0.2">
      <c r="A810" s="234"/>
      <c r="B810" s="234"/>
      <c r="C810" s="234"/>
      <c r="D810" s="234"/>
      <c r="E810" s="234"/>
    </row>
    <row r="811" spans="1:5" ht="15" customHeight="1" x14ac:dyDescent="0.2">
      <c r="A811" s="234" t="s">
        <v>64</v>
      </c>
      <c r="B811" s="234"/>
      <c r="C811" s="234"/>
      <c r="D811" s="234"/>
      <c r="E811" s="234"/>
    </row>
    <row r="812" spans="1:5" ht="15" customHeight="1" x14ac:dyDescent="0.2">
      <c r="A812" s="235" t="s">
        <v>230</v>
      </c>
      <c r="B812" s="235"/>
      <c r="C812" s="235"/>
      <c r="D812" s="235"/>
      <c r="E812" s="235"/>
    </row>
    <row r="813" spans="1:5" ht="15" customHeight="1" x14ac:dyDescent="0.2">
      <c r="A813" s="235"/>
      <c r="B813" s="235"/>
      <c r="C813" s="235"/>
      <c r="D813" s="235"/>
      <c r="E813" s="235"/>
    </row>
    <row r="814" spans="1:5" ht="15" customHeight="1" x14ac:dyDescent="0.2">
      <c r="A814" s="235"/>
      <c r="B814" s="235"/>
      <c r="C814" s="235"/>
      <c r="D814" s="235"/>
      <c r="E814" s="235"/>
    </row>
    <row r="815" spans="1:5" ht="15" customHeight="1" x14ac:dyDescent="0.2">
      <c r="A815" s="235"/>
      <c r="B815" s="235"/>
      <c r="C815" s="235"/>
      <c r="D815" s="235"/>
      <c r="E815" s="235"/>
    </row>
    <row r="816" spans="1:5" ht="15" customHeight="1" x14ac:dyDescent="0.2">
      <c r="A816" s="235"/>
      <c r="B816" s="235"/>
      <c r="C816" s="235"/>
      <c r="D816" s="235"/>
      <c r="E816" s="235"/>
    </row>
    <row r="817" spans="1:5" ht="15" customHeight="1" x14ac:dyDescent="0.2">
      <c r="A817" s="235"/>
      <c r="B817" s="235"/>
      <c r="C817" s="235"/>
      <c r="D817" s="235"/>
      <c r="E817" s="235"/>
    </row>
    <row r="818" spans="1:5" ht="15" customHeight="1" x14ac:dyDescent="0.2">
      <c r="A818" s="235"/>
      <c r="B818" s="235"/>
      <c r="C818" s="235"/>
      <c r="D818" s="235"/>
      <c r="E818" s="235"/>
    </row>
    <row r="819" spans="1:5" ht="15" customHeight="1" x14ac:dyDescent="0.2">
      <c r="A819" s="235"/>
      <c r="B819" s="235"/>
      <c r="C819" s="235"/>
      <c r="D819" s="235"/>
      <c r="E819" s="235"/>
    </row>
    <row r="820" spans="1:5" ht="15" customHeight="1" x14ac:dyDescent="0.2">
      <c r="A820" s="235"/>
      <c r="B820" s="235"/>
      <c r="C820" s="235"/>
      <c r="D820" s="235"/>
      <c r="E820" s="235"/>
    </row>
    <row r="821" spans="1:5" ht="15" customHeight="1" x14ac:dyDescent="0.2">
      <c r="A821" s="235"/>
      <c r="B821" s="235"/>
      <c r="C821" s="235"/>
      <c r="D821" s="235"/>
      <c r="E821" s="235"/>
    </row>
    <row r="822" spans="1:5" ht="15" customHeight="1" x14ac:dyDescent="0.2">
      <c r="A822" s="235"/>
      <c r="B822" s="235"/>
      <c r="C822" s="235"/>
      <c r="D822" s="235"/>
      <c r="E822" s="235"/>
    </row>
    <row r="823" spans="1:5" ht="15" customHeight="1" x14ac:dyDescent="0.2">
      <c r="A823" s="235"/>
      <c r="B823" s="235"/>
      <c r="C823" s="235"/>
      <c r="D823" s="235"/>
      <c r="E823" s="235"/>
    </row>
    <row r="824" spans="1:5" ht="15" customHeight="1" x14ac:dyDescent="0.2">
      <c r="A824" s="67"/>
      <c r="B824" s="67"/>
      <c r="C824" s="67"/>
      <c r="D824" s="67"/>
      <c r="E824" s="67"/>
    </row>
    <row r="825" spans="1:5" ht="15" customHeight="1" x14ac:dyDescent="0.25">
      <c r="A825" s="68" t="s">
        <v>1</v>
      </c>
      <c r="B825" s="99"/>
      <c r="C825" s="69"/>
      <c r="D825" s="69"/>
      <c r="E825" s="69"/>
    </row>
    <row r="826" spans="1:5" ht="15" customHeight="1" x14ac:dyDescent="0.2">
      <c r="A826" s="91" t="s">
        <v>98</v>
      </c>
      <c r="B826" s="69"/>
      <c r="C826" s="69"/>
      <c r="D826" s="69"/>
      <c r="E826" s="70" t="s">
        <v>130</v>
      </c>
    </row>
    <row r="827" spans="1:5" ht="15" customHeight="1" x14ac:dyDescent="0.25">
      <c r="A827" s="71"/>
      <c r="B827" s="101"/>
      <c r="C827" s="39"/>
      <c r="D827" s="39"/>
      <c r="E827" s="42"/>
    </row>
    <row r="828" spans="1:5" ht="15" customHeight="1" x14ac:dyDescent="0.2">
      <c r="B828" s="43" t="s">
        <v>38</v>
      </c>
      <c r="C828" s="43" t="s">
        <v>39</v>
      </c>
      <c r="D828" s="44" t="s">
        <v>40</v>
      </c>
      <c r="E828" s="45" t="s">
        <v>41</v>
      </c>
    </row>
    <row r="829" spans="1:5" ht="15" customHeight="1" x14ac:dyDescent="0.2">
      <c r="B829" s="94">
        <v>38587505</v>
      </c>
      <c r="C829" s="102"/>
      <c r="D829" s="103" t="s">
        <v>165</v>
      </c>
      <c r="E829" s="75">
        <v>3825000</v>
      </c>
    </row>
    <row r="830" spans="1:5" ht="15" customHeight="1" x14ac:dyDescent="0.2">
      <c r="B830" s="76"/>
      <c r="C830" s="51" t="s">
        <v>43</v>
      </c>
      <c r="D830" s="52"/>
      <c r="E830" s="53">
        <f>SUM(E829:E829)</f>
        <v>3825000</v>
      </c>
    </row>
    <row r="831" spans="1:5" ht="15" customHeight="1" x14ac:dyDescent="0.2">
      <c r="B831" s="121"/>
      <c r="C831" s="115"/>
      <c r="D831" s="39"/>
      <c r="E831" s="116"/>
    </row>
    <row r="832" spans="1:5" ht="15" customHeight="1" x14ac:dyDescent="0.2">
      <c r="B832" s="121"/>
      <c r="C832" s="115"/>
      <c r="D832" s="39"/>
      <c r="E832" s="116"/>
    </row>
    <row r="833" spans="1:5" ht="15" customHeight="1" x14ac:dyDescent="0.25">
      <c r="A833" s="68" t="s">
        <v>17</v>
      </c>
      <c r="B833" s="69"/>
      <c r="C833" s="69"/>
      <c r="D833" s="69"/>
      <c r="E833" s="69"/>
    </row>
    <row r="834" spans="1:5" ht="15" customHeight="1" x14ac:dyDescent="0.2">
      <c r="A834" s="91" t="s">
        <v>36</v>
      </c>
      <c r="B834" s="69"/>
      <c r="C834" s="69"/>
      <c r="D834" s="69"/>
      <c r="E834" s="70" t="s">
        <v>37</v>
      </c>
    </row>
    <row r="835" spans="1:5" ht="15" customHeight="1" x14ac:dyDescent="0.25">
      <c r="A835" s="78"/>
      <c r="B835" s="68"/>
      <c r="C835" s="69"/>
      <c r="D835" s="69"/>
      <c r="E835" s="92"/>
    </row>
    <row r="836" spans="1:5" ht="15" customHeight="1" x14ac:dyDescent="0.2">
      <c r="A836" s="58"/>
      <c r="B836" s="57"/>
      <c r="C836" s="81" t="s">
        <v>39</v>
      </c>
      <c r="D836" s="104" t="s">
        <v>46</v>
      </c>
      <c r="E836" s="81" t="s">
        <v>41</v>
      </c>
    </row>
    <row r="837" spans="1:5" ht="15" customHeight="1" x14ac:dyDescent="0.2">
      <c r="A837" s="124"/>
      <c r="B837" s="125"/>
      <c r="C837" s="83">
        <v>6409</v>
      </c>
      <c r="D837" s="63" t="s">
        <v>69</v>
      </c>
      <c r="E837" s="75">
        <v>-51425</v>
      </c>
    </row>
    <row r="838" spans="1:5" ht="15" customHeight="1" x14ac:dyDescent="0.2">
      <c r="A838" s="108"/>
      <c r="B838" s="121"/>
      <c r="C838" s="84" t="s">
        <v>43</v>
      </c>
      <c r="D838" s="85"/>
      <c r="E838" s="86">
        <f>SUM(E837:E837)</f>
        <v>-51425</v>
      </c>
    </row>
    <row r="839" spans="1:5" ht="15" customHeight="1" x14ac:dyDescent="0.2"/>
    <row r="840" spans="1:5" ht="15" customHeight="1" x14ac:dyDescent="0.25">
      <c r="A840" s="68" t="s">
        <v>17</v>
      </c>
      <c r="B840" s="69"/>
      <c r="C840" s="69"/>
      <c r="D840" s="71"/>
      <c r="E840" s="71"/>
    </row>
    <row r="841" spans="1:5" ht="15" customHeight="1" x14ac:dyDescent="0.2">
      <c r="A841" s="91" t="s">
        <v>231</v>
      </c>
      <c r="B841" s="69"/>
      <c r="C841" s="69"/>
      <c r="D841" s="69"/>
      <c r="E841" s="70" t="s">
        <v>232</v>
      </c>
    </row>
    <row r="842" spans="1:5" ht="15" customHeight="1" x14ac:dyDescent="0.2">
      <c r="A842" s="78"/>
      <c r="B842" s="79"/>
      <c r="C842" s="69"/>
      <c r="D842" s="78"/>
      <c r="E842" s="80"/>
    </row>
    <row r="843" spans="1:5" ht="15" customHeight="1" x14ac:dyDescent="0.2">
      <c r="A843" s="58"/>
      <c r="B843" s="58"/>
      <c r="C843" s="81" t="s">
        <v>39</v>
      </c>
      <c r="D843" s="104" t="s">
        <v>46</v>
      </c>
      <c r="E843" s="81" t="s">
        <v>41</v>
      </c>
    </row>
    <row r="844" spans="1:5" ht="15" customHeight="1" x14ac:dyDescent="0.2">
      <c r="A844" s="105"/>
      <c r="B844" s="106"/>
      <c r="C844" s="83"/>
      <c r="D844" s="107" t="s">
        <v>233</v>
      </c>
      <c r="E844" s="75">
        <f>3876425</f>
        <v>3876425</v>
      </c>
    </row>
    <row r="845" spans="1:5" ht="15" customHeight="1" x14ac:dyDescent="0.2">
      <c r="A845" s="108"/>
      <c r="B845" s="69"/>
      <c r="C845" s="84" t="s">
        <v>43</v>
      </c>
      <c r="D845" s="85"/>
      <c r="E845" s="86">
        <f>SUM(E844:E844)</f>
        <v>3876425</v>
      </c>
    </row>
    <row r="846" spans="1:5" ht="15" customHeight="1" x14ac:dyDescent="0.2"/>
    <row r="847" spans="1:5" ht="15" customHeight="1" x14ac:dyDescent="0.2"/>
    <row r="848" spans="1:5" ht="15" customHeight="1" x14ac:dyDescent="0.25">
      <c r="A848" s="36" t="s">
        <v>234</v>
      </c>
    </row>
    <row r="849" spans="1:5" ht="15" customHeight="1" x14ac:dyDescent="0.2">
      <c r="A849" s="234" t="s">
        <v>235</v>
      </c>
      <c r="B849" s="234"/>
      <c r="C849" s="234"/>
      <c r="D849" s="234"/>
      <c r="E849" s="234"/>
    </row>
    <row r="850" spans="1:5" ht="15" customHeight="1" x14ac:dyDescent="0.2">
      <c r="A850" s="234"/>
      <c r="B850" s="234"/>
      <c r="C850" s="234"/>
      <c r="D850" s="234"/>
      <c r="E850" s="234"/>
    </row>
    <row r="851" spans="1:5" ht="15" customHeight="1" x14ac:dyDescent="0.2">
      <c r="A851" s="233" t="s">
        <v>236</v>
      </c>
      <c r="B851" s="233"/>
      <c r="C851" s="233"/>
      <c r="D851" s="233"/>
      <c r="E851" s="233"/>
    </row>
    <row r="852" spans="1:5" ht="15" customHeight="1" x14ac:dyDescent="0.2">
      <c r="A852" s="233"/>
      <c r="B852" s="233"/>
      <c r="C852" s="233"/>
      <c r="D852" s="233"/>
      <c r="E852" s="233"/>
    </row>
    <row r="853" spans="1:5" ht="15" customHeight="1" x14ac:dyDescent="0.2">
      <c r="A853" s="233"/>
      <c r="B853" s="233"/>
      <c r="C853" s="233"/>
      <c r="D853" s="233"/>
      <c r="E853" s="233"/>
    </row>
    <row r="854" spans="1:5" ht="15" customHeight="1" x14ac:dyDescent="0.2">
      <c r="A854" s="233"/>
      <c r="B854" s="233"/>
      <c r="C854" s="233"/>
      <c r="D854" s="233"/>
      <c r="E854" s="233"/>
    </row>
    <row r="855" spans="1:5" ht="15" customHeight="1" x14ac:dyDescent="0.2">
      <c r="A855" s="90"/>
      <c r="B855" s="90"/>
      <c r="C855" s="90"/>
      <c r="D855" s="90"/>
      <c r="E855" s="90"/>
    </row>
    <row r="856" spans="1:5" ht="15" customHeight="1" x14ac:dyDescent="0.25">
      <c r="A856" s="68" t="s">
        <v>1</v>
      </c>
      <c r="B856" s="69"/>
      <c r="C856" s="69"/>
      <c r="D856" s="69"/>
      <c r="E856" s="69"/>
    </row>
    <row r="857" spans="1:5" ht="15" customHeight="1" x14ac:dyDescent="0.2">
      <c r="A857" s="91" t="s">
        <v>36</v>
      </c>
      <c r="B857" s="69"/>
      <c r="C857" s="69"/>
      <c r="D857" s="69"/>
      <c r="E857" s="70" t="s">
        <v>37</v>
      </c>
    </row>
    <row r="858" spans="1:5" ht="15" customHeight="1" x14ac:dyDescent="0.25">
      <c r="A858" s="78"/>
      <c r="B858" s="68"/>
      <c r="C858" s="69"/>
      <c r="D858" s="69"/>
      <c r="E858" s="92"/>
    </row>
    <row r="859" spans="1:5" ht="15" customHeight="1" x14ac:dyDescent="0.2">
      <c r="A859" s="58"/>
      <c r="B859" s="57"/>
      <c r="C859" s="81" t="s">
        <v>39</v>
      </c>
      <c r="D859" s="104" t="s">
        <v>46</v>
      </c>
      <c r="E859" s="81" t="s">
        <v>41</v>
      </c>
    </row>
    <row r="860" spans="1:5" ht="15" customHeight="1" x14ac:dyDescent="0.2">
      <c r="A860" s="124"/>
      <c r="B860" s="125"/>
      <c r="C860" s="117"/>
      <c r="D860" s="63" t="s">
        <v>237</v>
      </c>
      <c r="E860" s="75">
        <v>-200000000</v>
      </c>
    </row>
    <row r="861" spans="1:5" ht="15" customHeight="1" x14ac:dyDescent="0.2">
      <c r="A861" s="108"/>
      <c r="B861" s="121"/>
      <c r="C861" s="84" t="s">
        <v>43</v>
      </c>
      <c r="D861" s="85"/>
      <c r="E861" s="86">
        <f>SUM(E860:E860)</f>
        <v>-200000000</v>
      </c>
    </row>
    <row r="862" spans="1:5" ht="15" customHeight="1" x14ac:dyDescent="0.2">
      <c r="A862" s="90"/>
      <c r="B862" s="90"/>
      <c r="C862" s="90"/>
      <c r="D862" s="90"/>
      <c r="E862" s="90"/>
    </row>
    <row r="863" spans="1:5" ht="15" customHeight="1" x14ac:dyDescent="0.25">
      <c r="A863" s="68" t="s">
        <v>1</v>
      </c>
      <c r="B863" s="69"/>
      <c r="C863" s="69"/>
      <c r="D863" s="69"/>
      <c r="E863" s="69"/>
    </row>
    <row r="864" spans="1:5" ht="15" customHeight="1" x14ac:dyDescent="0.2">
      <c r="A864" s="91" t="s">
        <v>36</v>
      </c>
      <c r="B864" s="69"/>
      <c r="C864" s="69"/>
      <c r="D864" s="69"/>
      <c r="E864" s="70" t="s">
        <v>37</v>
      </c>
    </row>
    <row r="865" spans="1:5" ht="15" customHeight="1" x14ac:dyDescent="0.25">
      <c r="A865" s="78"/>
      <c r="B865" s="68"/>
      <c r="C865" s="69"/>
      <c r="D865" s="69"/>
      <c r="E865" s="92"/>
    </row>
    <row r="866" spans="1:5" ht="15" customHeight="1" x14ac:dyDescent="0.2">
      <c r="A866" s="58"/>
      <c r="B866" s="57"/>
      <c r="C866" s="81" t="s">
        <v>39</v>
      </c>
      <c r="D866" s="104" t="s">
        <v>46</v>
      </c>
      <c r="E866" s="81" t="s">
        <v>41</v>
      </c>
    </row>
    <row r="867" spans="1:5" ht="15" customHeight="1" x14ac:dyDescent="0.2">
      <c r="A867" s="124"/>
      <c r="B867" s="125"/>
      <c r="C867" s="117"/>
      <c r="D867" s="107" t="s">
        <v>233</v>
      </c>
      <c r="E867" s="75">
        <v>200000000</v>
      </c>
    </row>
    <row r="868" spans="1:5" ht="15" customHeight="1" x14ac:dyDescent="0.2">
      <c r="A868" s="108"/>
      <c r="B868" s="121"/>
      <c r="C868" s="84" t="s">
        <v>43</v>
      </c>
      <c r="D868" s="85"/>
      <c r="E868" s="86">
        <f>SUM(E867:E867)</f>
        <v>200000000</v>
      </c>
    </row>
    <row r="869" spans="1:5" ht="15" customHeight="1" x14ac:dyDescent="0.2"/>
    <row r="870" spans="1:5" ht="15" customHeight="1" x14ac:dyDescent="0.2"/>
    <row r="871" spans="1:5" ht="15" customHeight="1" x14ac:dyDescent="0.25">
      <c r="A871" s="36" t="s">
        <v>238</v>
      </c>
    </row>
    <row r="872" spans="1:5" ht="15" customHeight="1" x14ac:dyDescent="0.2">
      <c r="A872" s="237" t="s">
        <v>239</v>
      </c>
      <c r="B872" s="237"/>
      <c r="C872" s="237"/>
      <c r="D872" s="237"/>
      <c r="E872" s="237"/>
    </row>
    <row r="873" spans="1:5" ht="15" customHeight="1" x14ac:dyDescent="0.2">
      <c r="A873" s="237"/>
      <c r="B873" s="237"/>
      <c r="C873" s="237"/>
      <c r="D873" s="237"/>
      <c r="E873" s="237"/>
    </row>
    <row r="874" spans="1:5" ht="15" customHeight="1" x14ac:dyDescent="0.2">
      <c r="A874" s="233" t="s">
        <v>240</v>
      </c>
      <c r="B874" s="233"/>
      <c r="C874" s="233"/>
      <c r="D874" s="233"/>
      <c r="E874" s="233"/>
    </row>
    <row r="875" spans="1:5" ht="15" customHeight="1" x14ac:dyDescent="0.2">
      <c r="A875" s="233"/>
      <c r="B875" s="233"/>
      <c r="C875" s="233"/>
      <c r="D875" s="233"/>
      <c r="E875" s="233"/>
    </row>
    <row r="876" spans="1:5" ht="15" customHeight="1" x14ac:dyDescent="0.2">
      <c r="A876" s="233"/>
      <c r="B876" s="233"/>
      <c r="C876" s="233"/>
      <c r="D876" s="233"/>
      <c r="E876" s="233"/>
    </row>
    <row r="877" spans="1:5" ht="15" customHeight="1" x14ac:dyDescent="0.2">
      <c r="A877" s="233"/>
      <c r="B877" s="233"/>
      <c r="C877" s="233"/>
      <c r="D877" s="233"/>
      <c r="E877" s="233"/>
    </row>
    <row r="878" spans="1:5" ht="15" customHeight="1" x14ac:dyDescent="0.25">
      <c r="A878" s="139"/>
    </row>
    <row r="879" spans="1:5" ht="15" customHeight="1" x14ac:dyDescent="0.25">
      <c r="A879" s="38" t="s">
        <v>17</v>
      </c>
      <c r="B879" s="39"/>
      <c r="C879" s="39"/>
      <c r="D879" s="39"/>
      <c r="E879" s="39"/>
    </row>
    <row r="880" spans="1:5" ht="15" customHeight="1" x14ac:dyDescent="0.2">
      <c r="A880" s="40" t="s">
        <v>36</v>
      </c>
      <c r="B880" s="39"/>
      <c r="C880" s="39"/>
      <c r="D880" s="39"/>
      <c r="E880" s="41" t="s">
        <v>37</v>
      </c>
    </row>
    <row r="881" spans="1:5" ht="15" customHeight="1" x14ac:dyDescent="0.25">
      <c r="A881" s="38"/>
      <c r="B881" s="71"/>
      <c r="C881" s="39"/>
      <c r="D881" s="39"/>
      <c r="E881" s="42"/>
    </row>
    <row r="882" spans="1:5" ht="15" customHeight="1" x14ac:dyDescent="0.2">
      <c r="A882" s="57"/>
      <c r="B882" s="57"/>
      <c r="C882" s="43" t="s">
        <v>39</v>
      </c>
      <c r="D882" s="104" t="s">
        <v>46</v>
      </c>
      <c r="E882" s="45" t="s">
        <v>41</v>
      </c>
    </row>
    <row r="883" spans="1:5" ht="15" customHeight="1" x14ac:dyDescent="0.2">
      <c r="A883" s="110"/>
      <c r="B883" s="106"/>
      <c r="C883" s="111">
        <v>6409</v>
      </c>
      <c r="D883" s="63" t="s">
        <v>69</v>
      </c>
      <c r="E883" s="112">
        <v>-900000</v>
      </c>
    </row>
    <row r="884" spans="1:5" ht="15" customHeight="1" x14ac:dyDescent="0.2">
      <c r="A884" s="113"/>
      <c r="B884" s="114"/>
      <c r="C884" s="51" t="s">
        <v>43</v>
      </c>
      <c r="D884" s="52"/>
      <c r="E884" s="53">
        <f>E883</f>
        <v>-900000</v>
      </c>
    </row>
    <row r="885" spans="1:5" ht="15" customHeight="1" x14ac:dyDescent="0.25">
      <c r="A885" s="139"/>
    </row>
    <row r="886" spans="1:5" ht="15" customHeight="1" x14ac:dyDescent="0.25">
      <c r="A886" s="68" t="s">
        <v>17</v>
      </c>
      <c r="B886" s="69"/>
      <c r="C886" s="69"/>
      <c r="D886" s="69"/>
      <c r="E886" s="69"/>
    </row>
    <row r="887" spans="1:5" ht="15" customHeight="1" x14ac:dyDescent="0.2">
      <c r="A887" s="40" t="s">
        <v>104</v>
      </c>
      <c r="B887" s="39"/>
      <c r="C887" s="39"/>
      <c r="D887" s="39"/>
      <c r="E887" s="41" t="s">
        <v>105</v>
      </c>
    </row>
    <row r="888" spans="1:5" ht="15" customHeight="1" x14ac:dyDescent="0.2">
      <c r="A888" s="129"/>
      <c r="B888" s="130"/>
      <c r="C888" s="39"/>
      <c r="D888" s="39"/>
      <c r="E888" s="42"/>
    </row>
    <row r="889" spans="1:5" ht="15" customHeight="1" x14ac:dyDescent="0.2">
      <c r="A889" s="58"/>
      <c r="B889" s="57"/>
      <c r="C889" s="43" t="s">
        <v>39</v>
      </c>
      <c r="D889" s="104" t="s">
        <v>46</v>
      </c>
      <c r="E889" s="45" t="s">
        <v>41</v>
      </c>
    </row>
    <row r="890" spans="1:5" ht="15" customHeight="1" x14ac:dyDescent="0.2">
      <c r="A890" s="110"/>
      <c r="B890" s="124"/>
      <c r="C890" s="83">
        <v>6172</v>
      </c>
      <c r="D890" s="123" t="s">
        <v>47</v>
      </c>
      <c r="E890" s="118">
        <v>900000</v>
      </c>
    </row>
    <row r="891" spans="1:5" ht="15" customHeight="1" x14ac:dyDescent="0.2">
      <c r="A891" s="121"/>
      <c r="B891" s="121"/>
      <c r="C891" s="51" t="s">
        <v>43</v>
      </c>
      <c r="D891" s="52"/>
      <c r="E891" s="53">
        <f>SUM(E890:E890)</f>
        <v>900000</v>
      </c>
    </row>
    <row r="892" spans="1:5" ht="15" customHeight="1" x14ac:dyDescent="0.2"/>
    <row r="893" spans="1:5" ht="15" customHeight="1" x14ac:dyDescent="0.2"/>
    <row r="894" spans="1:5" ht="15" customHeight="1" x14ac:dyDescent="0.25">
      <c r="A894" s="36" t="s">
        <v>241</v>
      </c>
    </row>
    <row r="895" spans="1:5" ht="15" customHeight="1" x14ac:dyDescent="0.2">
      <c r="A895" s="236" t="s">
        <v>33</v>
      </c>
      <c r="B895" s="236"/>
      <c r="C895" s="236"/>
      <c r="D895" s="236"/>
      <c r="E895" s="236"/>
    </row>
    <row r="896" spans="1:5" ht="15" customHeight="1" x14ac:dyDescent="0.2">
      <c r="A896" s="234" t="s">
        <v>59</v>
      </c>
      <c r="B896" s="234"/>
      <c r="C896" s="234"/>
      <c r="D896" s="234"/>
      <c r="E896" s="234"/>
    </row>
    <row r="897" spans="1:5" ht="15" customHeight="1" x14ac:dyDescent="0.2">
      <c r="A897" s="233" t="s">
        <v>242</v>
      </c>
      <c r="B897" s="233"/>
      <c r="C897" s="233"/>
      <c r="D897" s="233"/>
      <c r="E897" s="233"/>
    </row>
    <row r="898" spans="1:5" ht="15" customHeight="1" x14ac:dyDescent="0.2">
      <c r="A898" s="233"/>
      <c r="B898" s="233"/>
      <c r="C898" s="233"/>
      <c r="D898" s="233"/>
      <c r="E898" s="233"/>
    </row>
    <row r="899" spans="1:5" ht="15" customHeight="1" x14ac:dyDescent="0.2">
      <c r="A899" s="233"/>
      <c r="B899" s="233"/>
      <c r="C899" s="233"/>
      <c r="D899" s="233"/>
      <c r="E899" s="233"/>
    </row>
    <row r="900" spans="1:5" ht="15" customHeight="1" x14ac:dyDescent="0.2">
      <c r="A900" s="233"/>
      <c r="B900" s="233"/>
      <c r="C900" s="233"/>
      <c r="D900" s="233"/>
      <c r="E900" s="233"/>
    </row>
    <row r="901" spans="1:5" ht="15" customHeight="1" x14ac:dyDescent="0.2">
      <c r="A901" s="233"/>
      <c r="B901" s="233"/>
      <c r="C901" s="233"/>
      <c r="D901" s="233"/>
      <c r="E901" s="233"/>
    </row>
    <row r="902" spans="1:5" ht="15" customHeight="1" x14ac:dyDescent="0.2">
      <c r="A902" s="90"/>
      <c r="B902" s="90"/>
      <c r="C902" s="90"/>
      <c r="D902" s="90"/>
      <c r="E902" s="90"/>
    </row>
    <row r="903" spans="1:5" ht="15" customHeight="1" x14ac:dyDescent="0.25">
      <c r="A903" s="68" t="s">
        <v>1</v>
      </c>
      <c r="B903" s="69"/>
      <c r="C903" s="69"/>
      <c r="D903" s="69"/>
      <c r="E903" s="69"/>
    </row>
    <row r="904" spans="1:5" ht="15" customHeight="1" x14ac:dyDescent="0.2">
      <c r="A904" s="91" t="s">
        <v>61</v>
      </c>
      <c r="B904" s="69"/>
      <c r="C904" s="69"/>
      <c r="D904" s="69"/>
      <c r="E904" s="70" t="s">
        <v>62</v>
      </c>
    </row>
    <row r="905" spans="1:5" ht="15" customHeight="1" x14ac:dyDescent="0.25">
      <c r="A905" s="78"/>
      <c r="B905" s="68"/>
      <c r="C905" s="69"/>
      <c r="D905" s="69"/>
      <c r="E905" s="92"/>
    </row>
    <row r="906" spans="1:5" ht="15" customHeight="1" x14ac:dyDescent="0.2">
      <c r="B906" s="81" t="s">
        <v>38</v>
      </c>
      <c r="C906" s="81" t="s">
        <v>39</v>
      </c>
      <c r="D906" s="93" t="s">
        <v>40</v>
      </c>
      <c r="E906" s="45" t="s">
        <v>41</v>
      </c>
    </row>
    <row r="907" spans="1:5" ht="15" customHeight="1" x14ac:dyDescent="0.2">
      <c r="B907" s="94">
        <v>32133019</v>
      </c>
      <c r="C907" s="73"/>
      <c r="D907" s="74" t="s">
        <v>56</v>
      </c>
      <c r="E907" s="75">
        <v>19950.84</v>
      </c>
    </row>
    <row r="908" spans="1:5" ht="15" customHeight="1" x14ac:dyDescent="0.2">
      <c r="B908" s="94">
        <v>32533019</v>
      </c>
      <c r="C908" s="73"/>
      <c r="D908" s="74" t="s">
        <v>56</v>
      </c>
      <c r="E908" s="75">
        <v>113054.83</v>
      </c>
    </row>
    <row r="909" spans="1:5" ht="15" customHeight="1" x14ac:dyDescent="0.2">
      <c r="B909" s="95"/>
      <c r="C909" s="84" t="s">
        <v>43</v>
      </c>
      <c r="D909" s="96"/>
      <c r="E909" s="97">
        <f>SUM(E907:E908)</f>
        <v>133005.67000000001</v>
      </c>
    </row>
    <row r="910" spans="1:5" ht="15" customHeight="1" x14ac:dyDescent="0.25">
      <c r="A910" s="36"/>
      <c r="B910" s="77"/>
      <c r="C910" s="77"/>
      <c r="D910" s="77"/>
      <c r="E910" s="77"/>
    </row>
    <row r="911" spans="1:5" ht="15" customHeight="1" x14ac:dyDescent="0.25">
      <c r="A911" s="68" t="s">
        <v>17</v>
      </c>
      <c r="B911" s="69"/>
      <c r="C911" s="69"/>
      <c r="D911" s="69"/>
      <c r="E911" s="78"/>
    </row>
    <row r="912" spans="1:5" ht="15" customHeight="1" x14ac:dyDescent="0.2">
      <c r="A912" s="91" t="s">
        <v>61</v>
      </c>
      <c r="B912" s="69"/>
      <c r="C912" s="69"/>
      <c r="D912" s="69"/>
      <c r="E912" s="70" t="s">
        <v>62</v>
      </c>
    </row>
    <row r="913" spans="1:5" ht="15" customHeight="1" x14ac:dyDescent="0.25">
      <c r="A913" s="78"/>
      <c r="B913" s="68"/>
      <c r="C913" s="69"/>
      <c r="D913" s="69"/>
      <c r="E913" s="92"/>
    </row>
    <row r="914" spans="1:5" ht="15" customHeight="1" x14ac:dyDescent="0.2">
      <c r="B914" s="81" t="s">
        <v>38</v>
      </c>
      <c r="C914" s="81" t="s">
        <v>39</v>
      </c>
      <c r="D914" s="93" t="s">
        <v>40</v>
      </c>
      <c r="E914" s="81" t="s">
        <v>41</v>
      </c>
    </row>
    <row r="915" spans="1:5" ht="15" customHeight="1" x14ac:dyDescent="0.2">
      <c r="B915" s="94">
        <v>32133019</v>
      </c>
      <c r="C915" s="73"/>
      <c r="D915" s="89" t="s">
        <v>57</v>
      </c>
      <c r="E915" s="75">
        <v>19950.84</v>
      </c>
    </row>
    <row r="916" spans="1:5" ht="15" customHeight="1" x14ac:dyDescent="0.2">
      <c r="B916" s="94">
        <v>32533019</v>
      </c>
      <c r="C916" s="73"/>
      <c r="D916" s="89" t="s">
        <v>57</v>
      </c>
      <c r="E916" s="75">
        <v>113054.83</v>
      </c>
    </row>
    <row r="917" spans="1:5" ht="15" customHeight="1" x14ac:dyDescent="0.2">
      <c r="B917" s="95"/>
      <c r="C917" s="84" t="s">
        <v>43</v>
      </c>
      <c r="D917" s="96"/>
      <c r="E917" s="97">
        <f>SUM(E915:E916)</f>
        <v>133005.67000000001</v>
      </c>
    </row>
    <row r="918" spans="1:5" ht="15" customHeight="1" x14ac:dyDescent="0.2"/>
    <row r="919" spans="1:5" ht="15" customHeight="1" x14ac:dyDescent="0.2"/>
    <row r="920" spans="1:5" ht="15" customHeight="1" x14ac:dyDescent="0.25">
      <c r="A920" s="36" t="s">
        <v>243</v>
      </c>
    </row>
    <row r="921" spans="1:5" ht="15" customHeight="1" x14ac:dyDescent="0.2">
      <c r="A921" s="237" t="s">
        <v>244</v>
      </c>
      <c r="B921" s="237"/>
      <c r="C921" s="237"/>
      <c r="D921" s="237"/>
      <c r="E921" s="237"/>
    </row>
    <row r="922" spans="1:5" ht="15" customHeight="1" x14ac:dyDescent="0.2">
      <c r="A922" s="237"/>
      <c r="B922" s="237"/>
      <c r="C922" s="237"/>
      <c r="D922" s="237"/>
      <c r="E922" s="237"/>
    </row>
    <row r="923" spans="1:5" ht="15" customHeight="1" x14ac:dyDescent="0.2">
      <c r="A923" s="233" t="s">
        <v>245</v>
      </c>
      <c r="B923" s="233"/>
      <c r="C923" s="233"/>
      <c r="D923" s="233"/>
      <c r="E923" s="233"/>
    </row>
    <row r="924" spans="1:5" ht="15" customHeight="1" x14ac:dyDescent="0.2">
      <c r="A924" s="233"/>
      <c r="B924" s="233"/>
      <c r="C924" s="233"/>
      <c r="D924" s="233"/>
      <c r="E924" s="233"/>
    </row>
    <row r="925" spans="1:5" ht="15" customHeight="1" x14ac:dyDescent="0.2">
      <c r="A925" s="233"/>
      <c r="B925" s="233"/>
      <c r="C925" s="233"/>
      <c r="D925" s="233"/>
      <c r="E925" s="233"/>
    </row>
    <row r="926" spans="1:5" ht="15" customHeight="1" x14ac:dyDescent="0.2">
      <c r="A926" s="233"/>
      <c r="B926" s="233"/>
      <c r="C926" s="233"/>
      <c r="D926" s="233"/>
      <c r="E926" s="233"/>
    </row>
    <row r="927" spans="1:5" ht="15" customHeight="1" x14ac:dyDescent="0.2">
      <c r="A927" s="233"/>
      <c r="B927" s="233"/>
      <c r="C927" s="233"/>
      <c r="D927" s="233"/>
      <c r="E927" s="233"/>
    </row>
    <row r="928" spans="1:5" ht="15" customHeight="1" x14ac:dyDescent="0.2">
      <c r="A928" s="233"/>
      <c r="B928" s="233"/>
      <c r="C928" s="233"/>
      <c r="D928" s="233"/>
      <c r="E928" s="233"/>
    </row>
    <row r="929" spans="1:5" ht="15" customHeight="1" x14ac:dyDescent="0.2">
      <c r="A929" s="109"/>
      <c r="B929" s="109"/>
      <c r="C929" s="109"/>
      <c r="D929" s="109"/>
      <c r="E929" s="109"/>
    </row>
    <row r="930" spans="1:5" ht="15" customHeight="1" x14ac:dyDescent="0.25">
      <c r="A930" s="38" t="s">
        <v>17</v>
      </c>
      <c r="B930" s="39"/>
      <c r="C930" s="39"/>
      <c r="D930" s="39"/>
      <c r="E930" s="39"/>
    </row>
    <row r="931" spans="1:5" ht="15" customHeight="1" x14ac:dyDescent="0.2">
      <c r="A931" s="40" t="s">
        <v>36</v>
      </c>
      <c r="B931" s="39"/>
      <c r="C931" s="39"/>
      <c r="D931" s="39"/>
      <c r="E931" s="41" t="s">
        <v>37</v>
      </c>
    </row>
    <row r="932" spans="1:5" ht="15" customHeight="1" x14ac:dyDescent="0.25">
      <c r="A932" s="38"/>
      <c r="B932" s="71"/>
      <c r="C932" s="39"/>
      <c r="D932" s="39"/>
      <c r="E932" s="42"/>
    </row>
    <row r="933" spans="1:5" ht="15" customHeight="1" x14ac:dyDescent="0.2">
      <c r="A933" s="57"/>
      <c r="B933" s="57"/>
      <c r="C933" s="43" t="s">
        <v>39</v>
      </c>
      <c r="D933" s="104" t="s">
        <v>46</v>
      </c>
      <c r="E933" s="45" t="s">
        <v>41</v>
      </c>
    </row>
    <row r="934" spans="1:5" ht="15" customHeight="1" x14ac:dyDescent="0.2">
      <c r="A934" s="110"/>
      <c r="B934" s="106"/>
      <c r="C934" s="111">
        <v>6409</v>
      </c>
      <c r="D934" s="63" t="s">
        <v>69</v>
      </c>
      <c r="E934" s="112">
        <v>-350000</v>
      </c>
    </row>
    <row r="935" spans="1:5" ht="15" customHeight="1" x14ac:dyDescent="0.2">
      <c r="A935" s="113"/>
      <c r="B935" s="114"/>
      <c r="C935" s="51" t="s">
        <v>43</v>
      </c>
      <c r="D935" s="52"/>
      <c r="E935" s="53">
        <f>E934</f>
        <v>-350000</v>
      </c>
    </row>
    <row r="936" spans="1:5" ht="15" customHeight="1" x14ac:dyDescent="0.2">
      <c r="A936" s="113"/>
      <c r="B936" s="114"/>
      <c r="C936" s="115"/>
      <c r="D936" s="39"/>
      <c r="E936" s="116"/>
    </row>
    <row r="937" spans="1:5" ht="15" customHeight="1" x14ac:dyDescent="0.2">
      <c r="A937" s="113"/>
      <c r="B937" s="114"/>
      <c r="C937" s="115"/>
      <c r="D937" s="39"/>
      <c r="E937" s="116"/>
    </row>
    <row r="938" spans="1:5" ht="15" customHeight="1" x14ac:dyDescent="0.25">
      <c r="A938" s="38" t="s">
        <v>17</v>
      </c>
      <c r="B938" s="39"/>
      <c r="C938" s="39"/>
      <c r="D938" s="39"/>
      <c r="E938" s="71"/>
    </row>
    <row r="939" spans="1:5" ht="15" customHeight="1" x14ac:dyDescent="0.2">
      <c r="A939" s="144" t="s">
        <v>145</v>
      </c>
      <c r="B939" s="77"/>
      <c r="C939" s="77"/>
      <c r="D939" s="77"/>
      <c r="E939" s="78" t="s">
        <v>146</v>
      </c>
    </row>
    <row r="940" spans="1:5" ht="15" customHeight="1" x14ac:dyDescent="0.2">
      <c r="A940" s="78"/>
      <c r="B940" s="79"/>
      <c r="C940" s="69"/>
      <c r="D940" s="77"/>
      <c r="E940" s="80"/>
    </row>
    <row r="941" spans="1:5" ht="15" customHeight="1" x14ac:dyDescent="0.2">
      <c r="B941" s="58"/>
      <c r="C941" s="81" t="s">
        <v>39</v>
      </c>
      <c r="D941" s="82" t="s">
        <v>46</v>
      </c>
      <c r="E941" s="126" t="s">
        <v>41</v>
      </c>
    </row>
    <row r="942" spans="1:5" ht="15" customHeight="1" x14ac:dyDescent="0.2">
      <c r="B942" s="60"/>
      <c r="C942" s="83">
        <v>6172</v>
      </c>
      <c r="D942" s="63" t="s">
        <v>47</v>
      </c>
      <c r="E942" s="127">
        <v>350000</v>
      </c>
    </row>
    <row r="943" spans="1:5" ht="15" customHeight="1" x14ac:dyDescent="0.2">
      <c r="B943" s="60"/>
      <c r="C943" s="84" t="s">
        <v>43</v>
      </c>
      <c r="D943" s="128"/>
      <c r="E943" s="86">
        <f>SUM(E942:E942)</f>
        <v>350000</v>
      </c>
    </row>
    <row r="944" spans="1:5"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sheetData>
  <mergeCells count="86">
    <mergeCell ref="A921:E922"/>
    <mergeCell ref="A923:E928"/>
    <mergeCell ref="A851:E854"/>
    <mergeCell ref="A872:E873"/>
    <mergeCell ref="A874:E877"/>
    <mergeCell ref="A895:E895"/>
    <mergeCell ref="A896:E896"/>
    <mergeCell ref="A897:E901"/>
    <mergeCell ref="A849:E850"/>
    <mergeCell ref="A731:E731"/>
    <mergeCell ref="A732:E732"/>
    <mergeCell ref="A733:E739"/>
    <mergeCell ref="A757:E757"/>
    <mergeCell ref="A758:E758"/>
    <mergeCell ref="A759:E765"/>
    <mergeCell ref="A783:E783"/>
    <mergeCell ref="A784:E790"/>
    <mergeCell ref="A809:E810"/>
    <mergeCell ref="A811:E811"/>
    <mergeCell ref="A812:E823"/>
    <mergeCell ref="A711:E715"/>
    <mergeCell ref="A617:E622"/>
    <mergeCell ref="A636:E636"/>
    <mergeCell ref="A637:E637"/>
    <mergeCell ref="A638:E644"/>
    <mergeCell ref="A662:E662"/>
    <mergeCell ref="A663:E663"/>
    <mergeCell ref="A664:E668"/>
    <mergeCell ref="A685:E685"/>
    <mergeCell ref="A686:E686"/>
    <mergeCell ref="A687:E691"/>
    <mergeCell ref="A709:E710"/>
    <mergeCell ref="A615:E616"/>
    <mergeCell ref="A482:E488"/>
    <mergeCell ref="A500:E501"/>
    <mergeCell ref="A502:E507"/>
    <mergeCell ref="A523:E524"/>
    <mergeCell ref="A525:E529"/>
    <mergeCell ref="A547:E548"/>
    <mergeCell ref="A549:E554"/>
    <mergeCell ref="A575:E576"/>
    <mergeCell ref="A577:E582"/>
    <mergeCell ref="A596:E597"/>
    <mergeCell ref="A598:E603"/>
    <mergeCell ref="A480:E481"/>
    <mergeCell ref="A306:E311"/>
    <mergeCell ref="A330:E332"/>
    <mergeCell ref="A333:E342"/>
    <mergeCell ref="A375:E376"/>
    <mergeCell ref="A377:E383"/>
    <mergeCell ref="A401:E403"/>
    <mergeCell ref="A404:E410"/>
    <mergeCell ref="A434:E435"/>
    <mergeCell ref="A436:E441"/>
    <mergeCell ref="A459:E460"/>
    <mergeCell ref="A461:E467"/>
    <mergeCell ref="A304:E305"/>
    <mergeCell ref="A160:E160"/>
    <mergeCell ref="A161:E167"/>
    <mergeCell ref="A185:E185"/>
    <mergeCell ref="A186:E186"/>
    <mergeCell ref="A187:E193"/>
    <mergeCell ref="A211:E212"/>
    <mergeCell ref="A213:E217"/>
    <mergeCell ref="A235:E235"/>
    <mergeCell ref="A236:E245"/>
    <mergeCell ref="A277:E278"/>
    <mergeCell ref="A279:E284"/>
    <mergeCell ref="A159:E159"/>
    <mergeCell ref="A55:E55"/>
    <mergeCell ref="A56:E56"/>
    <mergeCell ref="A57:E60"/>
    <mergeCell ref="A80:E80"/>
    <mergeCell ref="A81:E81"/>
    <mergeCell ref="A82:E86"/>
    <mergeCell ref="A107:E107"/>
    <mergeCell ref="A108:E108"/>
    <mergeCell ref="A109:E113"/>
    <mergeCell ref="A131:E131"/>
    <mergeCell ref="A132:E139"/>
    <mergeCell ref="A25:E28"/>
    <mergeCell ref="A2:E2"/>
    <mergeCell ref="A3:E3"/>
    <mergeCell ref="A4:E7"/>
    <mergeCell ref="A23:E23"/>
    <mergeCell ref="A24:E24"/>
  </mergeCells>
  <pageMargins left="0.98425196850393704" right="0.98425196850393704" top="0.98425196850393704" bottom="0.98425196850393704" header="0.51181102362204722" footer="0.51181102362204722"/>
  <pageSetup paperSize="9" scale="92" firstPageNumber="18" orientation="portrait" useFirstPageNumber="1" r:id="rId1"/>
  <headerFooter alignWithMargins="0">
    <oddHeader>&amp;C&amp;"Arial,Kurzíva"Příloha č. 2: Rozpočtové změny č. 370/15 - 405/15 schválené Radou Olomouckého kraje 23.7.2015</oddHeader>
    <oddFooter xml:space="preserve">&amp;L&amp;"Arial,Kurzíva"Zastupitelstvo OK 25.9.2015
4.1. - Rozpočet Olomouckého kraje 2015 - rozpočtové změny 
Příloha č.2: Rozpočtové změny č. 370/15 - 405/15 schválené Radou Olomouckého kraje 23.7.2015&amp;R&amp;"Arial,Kurzíva"Strana &amp;P (celkem 84)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248</v>
      </c>
    </row>
    <row r="2" spans="1:5" ht="15" customHeight="1" x14ac:dyDescent="0.2">
      <c r="A2" s="234" t="s">
        <v>33</v>
      </c>
      <c r="B2" s="234"/>
      <c r="C2" s="234"/>
      <c r="D2" s="234"/>
      <c r="E2" s="234"/>
    </row>
    <row r="3" spans="1:5" ht="15" customHeight="1" x14ac:dyDescent="0.2">
      <c r="A3" s="234" t="s">
        <v>59</v>
      </c>
      <c r="B3" s="234"/>
      <c r="C3" s="234"/>
      <c r="D3" s="234"/>
      <c r="E3" s="234"/>
    </row>
    <row r="4" spans="1:5" ht="15" customHeight="1" x14ac:dyDescent="0.2">
      <c r="A4" s="233" t="s">
        <v>249</v>
      </c>
      <c r="B4" s="233"/>
      <c r="C4" s="233"/>
      <c r="D4" s="233"/>
      <c r="E4" s="233"/>
    </row>
    <row r="5" spans="1:5" ht="15" customHeight="1" x14ac:dyDescent="0.2">
      <c r="A5" s="233"/>
      <c r="B5" s="233"/>
      <c r="C5" s="233"/>
      <c r="D5" s="233"/>
      <c r="E5" s="233"/>
    </row>
    <row r="6" spans="1:5" ht="15" customHeight="1" x14ac:dyDescent="0.2">
      <c r="A6" s="233"/>
      <c r="B6" s="233"/>
      <c r="C6" s="233"/>
      <c r="D6" s="233"/>
      <c r="E6" s="233"/>
    </row>
    <row r="7" spans="1:5" ht="15" customHeight="1" x14ac:dyDescent="0.2">
      <c r="A7" s="233"/>
      <c r="B7" s="233"/>
      <c r="C7" s="233"/>
      <c r="D7" s="233"/>
      <c r="E7" s="233"/>
    </row>
    <row r="8" spans="1:5" ht="15" customHeight="1" x14ac:dyDescent="0.2">
      <c r="A8" s="233"/>
      <c r="B8" s="233"/>
      <c r="C8" s="233"/>
      <c r="D8" s="233"/>
      <c r="E8" s="233"/>
    </row>
    <row r="9" spans="1:5" ht="15" customHeight="1" x14ac:dyDescent="0.2">
      <c r="A9" s="90"/>
      <c r="B9" s="90"/>
      <c r="C9" s="90"/>
      <c r="D9" s="90"/>
      <c r="E9" s="90"/>
    </row>
    <row r="10" spans="1:5" ht="15" customHeight="1" x14ac:dyDescent="0.25">
      <c r="A10" s="68" t="s">
        <v>1</v>
      </c>
      <c r="B10" s="69"/>
      <c r="C10" s="69"/>
      <c r="D10" s="69"/>
      <c r="E10" s="69"/>
    </row>
    <row r="11" spans="1:5" ht="15" customHeight="1" x14ac:dyDescent="0.2">
      <c r="A11" s="91" t="s">
        <v>61</v>
      </c>
      <c r="B11" s="69"/>
      <c r="C11" s="69"/>
      <c r="D11" s="69"/>
      <c r="E11" s="70" t="s">
        <v>62</v>
      </c>
    </row>
    <row r="12" spans="1:5" ht="15" customHeight="1" x14ac:dyDescent="0.25">
      <c r="A12" s="167"/>
      <c r="B12" s="68"/>
      <c r="C12" s="69"/>
      <c r="D12" s="69"/>
      <c r="E12" s="92"/>
    </row>
    <row r="13" spans="1:5" ht="15" customHeight="1" x14ac:dyDescent="0.2">
      <c r="B13" s="81" t="s">
        <v>38</v>
      </c>
      <c r="C13" s="81" t="s">
        <v>39</v>
      </c>
      <c r="D13" s="93" t="s">
        <v>40</v>
      </c>
      <c r="E13" s="81" t="s">
        <v>41</v>
      </c>
    </row>
    <row r="14" spans="1:5" ht="15" customHeight="1" x14ac:dyDescent="0.2">
      <c r="B14" s="173">
        <v>33060</v>
      </c>
      <c r="C14" s="174"/>
      <c r="D14" s="74" t="s">
        <v>56</v>
      </c>
      <c r="E14" s="75">
        <v>19953</v>
      </c>
    </row>
    <row r="15" spans="1:5" ht="15" customHeight="1" x14ac:dyDescent="0.2">
      <c r="B15" s="175"/>
      <c r="C15" s="84" t="s">
        <v>43</v>
      </c>
      <c r="D15" s="96"/>
      <c r="E15" s="97">
        <f>SUM(E14:E14)</f>
        <v>19953</v>
      </c>
    </row>
    <row r="16" spans="1:5" ht="15" customHeight="1" x14ac:dyDescent="0.25">
      <c r="A16" s="36"/>
      <c r="B16" s="77"/>
      <c r="C16" s="77"/>
      <c r="D16" s="77"/>
      <c r="E16" s="77"/>
    </row>
    <row r="17" spans="1:5" ht="15" customHeight="1" x14ac:dyDescent="0.25">
      <c r="A17" s="68" t="s">
        <v>17</v>
      </c>
      <c r="B17" s="69"/>
      <c r="C17" s="69"/>
      <c r="D17" s="69"/>
      <c r="E17" s="167"/>
    </row>
    <row r="18" spans="1:5" ht="15" customHeight="1" x14ac:dyDescent="0.2">
      <c r="A18" s="91" t="s">
        <v>61</v>
      </c>
      <c r="B18" s="69"/>
      <c r="C18" s="69"/>
      <c r="D18" s="69"/>
      <c r="E18" s="70" t="s">
        <v>62</v>
      </c>
    </row>
    <row r="19" spans="1:5" ht="15" customHeight="1" x14ac:dyDescent="0.25">
      <c r="A19" s="167"/>
      <c r="B19" s="68"/>
      <c r="C19" s="69"/>
      <c r="D19" s="69"/>
      <c r="E19" s="92"/>
    </row>
    <row r="20" spans="1:5" ht="15" customHeight="1" x14ac:dyDescent="0.2">
      <c r="B20" s="81" t="s">
        <v>38</v>
      </c>
      <c r="C20" s="81" t="s">
        <v>39</v>
      </c>
      <c r="D20" s="93" t="s">
        <v>40</v>
      </c>
      <c r="E20" s="81" t="s">
        <v>41</v>
      </c>
    </row>
    <row r="21" spans="1:5" ht="15" customHeight="1" x14ac:dyDescent="0.2">
      <c r="B21" s="173">
        <v>33060</v>
      </c>
      <c r="C21" s="174"/>
      <c r="D21" s="89" t="s">
        <v>57</v>
      </c>
      <c r="E21" s="75">
        <v>19953</v>
      </c>
    </row>
    <row r="22" spans="1:5" ht="15" customHeight="1" x14ac:dyDescent="0.2">
      <c r="B22" s="175"/>
      <c r="C22" s="84" t="s">
        <v>43</v>
      </c>
      <c r="D22" s="96"/>
      <c r="E22" s="97">
        <f>SUM(E21:E21)</f>
        <v>19953</v>
      </c>
    </row>
    <row r="23" spans="1:5" ht="15" customHeight="1" x14ac:dyDescent="0.2"/>
    <row r="24" spans="1:5" ht="15" customHeight="1" x14ac:dyDescent="0.2"/>
    <row r="25" spans="1:5" ht="15" customHeight="1" x14ac:dyDescent="0.25">
      <c r="A25" s="36" t="s">
        <v>250</v>
      </c>
    </row>
    <row r="26" spans="1:5" ht="15" customHeight="1" x14ac:dyDescent="0.2">
      <c r="A26" s="236" t="s">
        <v>33</v>
      </c>
      <c r="B26" s="236"/>
      <c r="C26" s="236"/>
      <c r="D26" s="236"/>
      <c r="E26" s="236"/>
    </row>
    <row r="27" spans="1:5" ht="15" customHeight="1" x14ac:dyDescent="0.2">
      <c r="A27" s="234" t="s">
        <v>59</v>
      </c>
      <c r="B27" s="234"/>
      <c r="C27" s="234"/>
      <c r="D27" s="234"/>
      <c r="E27" s="234"/>
    </row>
    <row r="28" spans="1:5" ht="15" customHeight="1" x14ac:dyDescent="0.2">
      <c r="A28" s="233" t="s">
        <v>251</v>
      </c>
      <c r="B28" s="233"/>
      <c r="C28" s="233"/>
      <c r="D28" s="233"/>
      <c r="E28" s="233"/>
    </row>
    <row r="29" spans="1:5" ht="15" customHeight="1" x14ac:dyDescent="0.2">
      <c r="A29" s="233"/>
      <c r="B29" s="233"/>
      <c r="C29" s="233"/>
      <c r="D29" s="233"/>
      <c r="E29" s="233"/>
    </row>
    <row r="30" spans="1:5" ht="15" customHeight="1" x14ac:dyDescent="0.2">
      <c r="A30" s="233"/>
      <c r="B30" s="233"/>
      <c r="C30" s="233"/>
      <c r="D30" s="233"/>
      <c r="E30" s="233"/>
    </row>
    <row r="31" spans="1:5" ht="15" customHeight="1" x14ac:dyDescent="0.2">
      <c r="A31" s="233"/>
      <c r="B31" s="233"/>
      <c r="C31" s="233"/>
      <c r="D31" s="233"/>
      <c r="E31" s="233"/>
    </row>
    <row r="32" spans="1:5" ht="15" customHeight="1" x14ac:dyDescent="0.2">
      <c r="A32" s="233"/>
      <c r="B32" s="233"/>
      <c r="C32" s="233"/>
      <c r="D32" s="233"/>
      <c r="E32" s="233"/>
    </row>
    <row r="33" spans="1:5" ht="15" customHeight="1" x14ac:dyDescent="0.2">
      <c r="A33" s="90"/>
      <c r="B33" s="90"/>
      <c r="C33" s="90"/>
      <c r="D33" s="90"/>
      <c r="E33" s="90"/>
    </row>
    <row r="34" spans="1:5" ht="15" customHeight="1" x14ac:dyDescent="0.25">
      <c r="A34" s="68" t="s">
        <v>1</v>
      </c>
      <c r="B34" s="69"/>
      <c r="C34" s="69"/>
      <c r="D34" s="69"/>
      <c r="E34" s="69"/>
    </row>
    <row r="35" spans="1:5" ht="15" customHeight="1" x14ac:dyDescent="0.2">
      <c r="A35" s="91" t="s">
        <v>61</v>
      </c>
      <c r="B35" s="69"/>
      <c r="C35" s="69"/>
      <c r="D35" s="69"/>
      <c r="E35" s="70" t="s">
        <v>62</v>
      </c>
    </row>
    <row r="36" spans="1:5" ht="15" customHeight="1" x14ac:dyDescent="0.25">
      <c r="A36" s="78"/>
      <c r="B36" s="68"/>
      <c r="C36" s="69"/>
      <c r="D36" s="69"/>
      <c r="E36" s="92"/>
    </row>
    <row r="37" spans="1:5" ht="15" customHeight="1" x14ac:dyDescent="0.2">
      <c r="B37" s="81" t="s">
        <v>38</v>
      </c>
      <c r="C37" s="81" t="s">
        <v>39</v>
      </c>
      <c r="D37" s="93" t="s">
        <v>40</v>
      </c>
      <c r="E37" s="45" t="s">
        <v>41</v>
      </c>
    </row>
    <row r="38" spans="1:5" ht="15" customHeight="1" x14ac:dyDescent="0.2">
      <c r="B38" s="94">
        <v>32133058</v>
      </c>
      <c r="C38" s="73"/>
      <c r="D38" s="74" t="s">
        <v>56</v>
      </c>
      <c r="E38" s="75">
        <v>2194811.25</v>
      </c>
    </row>
    <row r="39" spans="1:5" ht="15" customHeight="1" x14ac:dyDescent="0.2">
      <c r="B39" s="94">
        <v>32533058</v>
      </c>
      <c r="C39" s="73"/>
      <c r="D39" s="74" t="s">
        <v>56</v>
      </c>
      <c r="E39" s="75">
        <v>12437263.75</v>
      </c>
    </row>
    <row r="40" spans="1:5" ht="15" customHeight="1" x14ac:dyDescent="0.2">
      <c r="B40" s="95"/>
      <c r="C40" s="84" t="s">
        <v>43</v>
      </c>
      <c r="D40" s="96"/>
      <c r="E40" s="97">
        <f>SUM(E38:E39)</f>
        <v>14632075</v>
      </c>
    </row>
    <row r="41" spans="1:5" ht="15" customHeight="1" x14ac:dyDescent="0.25">
      <c r="A41" s="36"/>
      <c r="B41" s="77"/>
      <c r="C41" s="77"/>
      <c r="D41" s="77"/>
      <c r="E41" s="77"/>
    </row>
    <row r="42" spans="1:5" ht="15" customHeight="1" x14ac:dyDescent="0.25">
      <c r="A42" s="68" t="s">
        <v>17</v>
      </c>
      <c r="B42" s="69"/>
      <c r="C42" s="69"/>
      <c r="D42" s="69"/>
      <c r="E42" s="78"/>
    </row>
    <row r="43" spans="1:5" ht="15" customHeight="1" x14ac:dyDescent="0.2">
      <c r="A43" s="91" t="s">
        <v>61</v>
      </c>
      <c r="B43" s="69"/>
      <c r="C43" s="69"/>
      <c r="D43" s="69"/>
      <c r="E43" s="70" t="s">
        <v>62</v>
      </c>
    </row>
    <row r="44" spans="1:5" ht="15" customHeight="1" x14ac:dyDescent="0.25">
      <c r="A44" s="78"/>
      <c r="B44" s="68"/>
      <c r="C44" s="69"/>
      <c r="D44" s="69"/>
      <c r="E44" s="92"/>
    </row>
    <row r="45" spans="1:5" ht="15" customHeight="1" x14ac:dyDescent="0.2">
      <c r="B45" s="81" t="s">
        <v>38</v>
      </c>
      <c r="C45" s="81" t="s">
        <v>39</v>
      </c>
      <c r="D45" s="93" t="s">
        <v>40</v>
      </c>
      <c r="E45" s="81" t="s">
        <v>41</v>
      </c>
    </row>
    <row r="46" spans="1:5" ht="15" customHeight="1" x14ac:dyDescent="0.2">
      <c r="B46" s="94">
        <v>32133058</v>
      </c>
      <c r="C46" s="73"/>
      <c r="D46" s="89" t="s">
        <v>57</v>
      </c>
      <c r="E46" s="75">
        <v>2194811.25</v>
      </c>
    </row>
    <row r="47" spans="1:5" ht="15" customHeight="1" x14ac:dyDescent="0.2">
      <c r="B47" s="94">
        <v>32533058</v>
      </c>
      <c r="C47" s="73"/>
      <c r="D47" s="89" t="s">
        <v>57</v>
      </c>
      <c r="E47" s="75">
        <v>12437263.75</v>
      </c>
    </row>
    <row r="48" spans="1:5" ht="15" customHeight="1" x14ac:dyDescent="0.2">
      <c r="B48" s="95"/>
      <c r="C48" s="84" t="s">
        <v>43</v>
      </c>
      <c r="D48" s="96"/>
      <c r="E48" s="97">
        <f>SUM(E46:E47)</f>
        <v>14632075</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6" t="s">
        <v>252</v>
      </c>
    </row>
    <row r="55" spans="1:5" ht="15" customHeight="1" x14ac:dyDescent="0.2">
      <c r="A55" s="234" t="s">
        <v>96</v>
      </c>
      <c r="B55" s="234"/>
      <c r="C55" s="234"/>
      <c r="D55" s="234"/>
      <c r="E55" s="234"/>
    </row>
    <row r="56" spans="1:5" ht="15" customHeight="1" x14ac:dyDescent="0.2">
      <c r="A56" s="234"/>
      <c r="B56" s="234"/>
      <c r="C56" s="234"/>
      <c r="D56" s="234"/>
      <c r="E56" s="234"/>
    </row>
    <row r="57" spans="1:5" ht="15" customHeight="1" x14ac:dyDescent="0.2">
      <c r="A57" s="233" t="s">
        <v>253</v>
      </c>
      <c r="B57" s="233"/>
      <c r="C57" s="233"/>
      <c r="D57" s="233"/>
      <c r="E57" s="233"/>
    </row>
    <row r="58" spans="1:5" ht="15" customHeight="1" x14ac:dyDescent="0.2">
      <c r="A58" s="233"/>
      <c r="B58" s="233"/>
      <c r="C58" s="233"/>
      <c r="D58" s="233"/>
      <c r="E58" s="233"/>
    </row>
    <row r="59" spans="1:5" ht="15" customHeight="1" x14ac:dyDescent="0.2">
      <c r="A59" s="233"/>
      <c r="B59" s="233"/>
      <c r="C59" s="233"/>
      <c r="D59" s="233"/>
      <c r="E59" s="233"/>
    </row>
    <row r="60" spans="1:5" ht="15" customHeight="1" x14ac:dyDescent="0.2">
      <c r="A60" s="233"/>
      <c r="B60" s="233"/>
      <c r="C60" s="233"/>
      <c r="D60" s="233"/>
      <c r="E60" s="233"/>
    </row>
    <row r="61" spans="1:5" ht="15" customHeight="1" x14ac:dyDescent="0.2">
      <c r="A61" s="233"/>
      <c r="B61" s="233"/>
      <c r="C61" s="233"/>
      <c r="D61" s="233"/>
      <c r="E61" s="233"/>
    </row>
    <row r="62" spans="1:5" ht="15" customHeight="1" x14ac:dyDescent="0.2">
      <c r="A62" s="233"/>
      <c r="B62" s="233"/>
      <c r="C62" s="233"/>
      <c r="D62" s="233"/>
      <c r="E62" s="233"/>
    </row>
    <row r="63" spans="1:5" ht="15" customHeight="1" x14ac:dyDescent="0.2">
      <c r="A63" s="233"/>
      <c r="B63" s="233"/>
      <c r="C63" s="233"/>
      <c r="D63" s="233"/>
      <c r="E63" s="233"/>
    </row>
    <row r="64" spans="1:5" ht="15" customHeight="1" x14ac:dyDescent="0.2">
      <c r="A64" s="233"/>
      <c r="B64" s="233"/>
      <c r="C64" s="233"/>
      <c r="D64" s="233"/>
      <c r="E64" s="233"/>
    </row>
    <row r="65" spans="1:5" ht="15" customHeight="1" x14ac:dyDescent="0.2">
      <c r="A65" s="233"/>
      <c r="B65" s="233"/>
      <c r="C65" s="233"/>
      <c r="D65" s="233"/>
      <c r="E65" s="233"/>
    </row>
    <row r="66" spans="1:5" ht="15" customHeight="1" x14ac:dyDescent="0.2">
      <c r="A66" s="90"/>
      <c r="B66" s="90"/>
      <c r="C66" s="90"/>
      <c r="D66" s="90"/>
      <c r="E66" s="90"/>
    </row>
    <row r="67" spans="1:5" ht="15" customHeight="1" x14ac:dyDescent="0.25">
      <c r="A67" s="68" t="s">
        <v>17</v>
      </c>
      <c r="B67" s="69"/>
      <c r="C67" s="69"/>
      <c r="D67" s="71"/>
      <c r="E67" s="71"/>
    </row>
    <row r="68" spans="1:5" ht="15" customHeight="1" x14ac:dyDescent="0.2">
      <c r="A68" s="91" t="s">
        <v>98</v>
      </c>
      <c r="B68" s="69"/>
      <c r="C68" s="69"/>
      <c r="D68" s="69"/>
      <c r="E68" s="70" t="s">
        <v>99</v>
      </c>
    </row>
    <row r="69" spans="1:5" ht="15" customHeight="1" x14ac:dyDescent="0.2">
      <c r="A69" s="78"/>
      <c r="B69" s="79"/>
      <c r="C69" s="69"/>
      <c r="D69" s="78"/>
      <c r="E69" s="80"/>
    </row>
    <row r="70" spans="1:5" ht="15" customHeight="1" x14ac:dyDescent="0.2">
      <c r="A70" s="58"/>
      <c r="B70" s="58"/>
      <c r="C70" s="81" t="s">
        <v>39</v>
      </c>
      <c r="D70" s="104" t="s">
        <v>46</v>
      </c>
      <c r="E70" s="81" t="s">
        <v>41</v>
      </c>
    </row>
    <row r="71" spans="1:5" ht="15" customHeight="1" x14ac:dyDescent="0.2">
      <c r="A71" s="105"/>
      <c r="B71" s="106"/>
      <c r="C71" s="83">
        <v>2212</v>
      </c>
      <c r="D71" s="107" t="s">
        <v>100</v>
      </c>
      <c r="E71" s="75">
        <v>-950000</v>
      </c>
    </row>
    <row r="72" spans="1:5" ht="15" customHeight="1" x14ac:dyDescent="0.2">
      <c r="A72" s="105"/>
      <c r="B72" s="106"/>
      <c r="C72" s="83">
        <v>2212</v>
      </c>
      <c r="D72" s="107" t="s">
        <v>100</v>
      </c>
      <c r="E72" s="75">
        <f>165491+783000</f>
        <v>948491</v>
      </c>
    </row>
    <row r="73" spans="1:5" ht="15" customHeight="1" x14ac:dyDescent="0.2">
      <c r="A73" s="108"/>
      <c r="B73" s="69"/>
      <c r="C73" s="84" t="s">
        <v>43</v>
      </c>
      <c r="D73" s="85"/>
      <c r="E73" s="86">
        <f>SUM(E71:E72)</f>
        <v>-1509</v>
      </c>
    </row>
    <row r="74" spans="1:5" ht="15" customHeight="1" x14ac:dyDescent="0.2"/>
    <row r="75" spans="1:5" ht="15" customHeight="1" x14ac:dyDescent="0.25">
      <c r="A75" s="68" t="s">
        <v>17</v>
      </c>
      <c r="B75" s="69"/>
      <c r="C75" s="69"/>
      <c r="D75" s="69"/>
      <c r="E75" s="69"/>
    </row>
    <row r="76" spans="1:5" ht="15" customHeight="1" x14ac:dyDescent="0.2">
      <c r="A76" s="91" t="s">
        <v>36</v>
      </c>
      <c r="B76" s="69"/>
      <c r="C76" s="69"/>
      <c r="D76" s="69"/>
      <c r="E76" s="70" t="s">
        <v>37</v>
      </c>
    </row>
    <row r="77" spans="1:5" ht="15" customHeight="1" x14ac:dyDescent="0.25">
      <c r="A77" s="78"/>
      <c r="B77" s="68"/>
      <c r="C77" s="69"/>
      <c r="D77" s="69"/>
      <c r="E77" s="92"/>
    </row>
    <row r="78" spans="1:5" ht="15" customHeight="1" x14ac:dyDescent="0.2">
      <c r="A78" s="58"/>
      <c r="B78" s="57"/>
      <c r="C78" s="81" t="s">
        <v>39</v>
      </c>
      <c r="D78" s="104" t="s">
        <v>46</v>
      </c>
      <c r="E78" s="81" t="s">
        <v>41</v>
      </c>
    </row>
    <row r="79" spans="1:5" ht="15" customHeight="1" x14ac:dyDescent="0.2">
      <c r="A79" s="124"/>
      <c r="B79" s="125"/>
      <c r="C79" s="83">
        <v>6409</v>
      </c>
      <c r="D79" s="63" t="s">
        <v>69</v>
      </c>
      <c r="E79" s="75">
        <v>-948491</v>
      </c>
    </row>
    <row r="80" spans="1:5" ht="15" customHeight="1" x14ac:dyDescent="0.2">
      <c r="A80" s="124"/>
      <c r="B80" s="125"/>
      <c r="C80" s="83">
        <v>6409</v>
      </c>
      <c r="D80" s="63" t="s">
        <v>69</v>
      </c>
      <c r="E80" s="75">
        <v>950000</v>
      </c>
    </row>
    <row r="81" spans="1:5" ht="15" customHeight="1" x14ac:dyDescent="0.2">
      <c r="A81" s="108"/>
      <c r="B81" s="121"/>
      <c r="C81" s="84" t="s">
        <v>43</v>
      </c>
      <c r="D81" s="85"/>
      <c r="E81" s="86">
        <f>SUM(E79:E80)</f>
        <v>1509</v>
      </c>
    </row>
    <row r="82" spans="1:5" ht="15" customHeight="1" x14ac:dyDescent="0.2"/>
    <row r="83" spans="1:5" ht="15" customHeight="1" x14ac:dyDescent="0.2"/>
    <row r="84" spans="1:5" ht="15" customHeight="1" x14ac:dyDescent="0.25">
      <c r="A84" s="36" t="s">
        <v>254</v>
      </c>
    </row>
    <row r="85" spans="1:5" ht="15" customHeight="1" x14ac:dyDescent="0.2">
      <c r="A85" s="236" t="s">
        <v>33</v>
      </c>
      <c r="B85" s="236"/>
      <c r="C85" s="236"/>
      <c r="D85" s="236"/>
      <c r="E85" s="236"/>
    </row>
    <row r="86" spans="1:5" ht="15" customHeight="1" x14ac:dyDescent="0.2">
      <c r="A86" s="234" t="s">
        <v>255</v>
      </c>
      <c r="B86" s="234"/>
      <c r="C86" s="234"/>
      <c r="D86" s="234"/>
      <c r="E86" s="234"/>
    </row>
    <row r="87" spans="1:5" ht="15" customHeight="1" x14ac:dyDescent="0.2">
      <c r="A87" s="233" t="s">
        <v>256</v>
      </c>
      <c r="B87" s="233"/>
      <c r="C87" s="233"/>
      <c r="D87" s="233"/>
      <c r="E87" s="233"/>
    </row>
    <row r="88" spans="1:5" ht="15" customHeight="1" x14ac:dyDescent="0.2">
      <c r="A88" s="233"/>
      <c r="B88" s="233"/>
      <c r="C88" s="233"/>
      <c r="D88" s="233"/>
      <c r="E88" s="233"/>
    </row>
    <row r="89" spans="1:5" ht="15" customHeight="1" x14ac:dyDescent="0.2">
      <c r="A89" s="233"/>
      <c r="B89" s="233"/>
      <c r="C89" s="233"/>
      <c r="D89" s="233"/>
      <c r="E89" s="233"/>
    </row>
    <row r="90" spans="1:5" ht="15" customHeight="1" x14ac:dyDescent="0.2">
      <c r="A90" s="233"/>
      <c r="B90" s="233"/>
      <c r="C90" s="233"/>
      <c r="D90" s="233"/>
      <c r="E90" s="233"/>
    </row>
    <row r="91" spans="1:5" ht="15" customHeight="1" x14ac:dyDescent="0.2">
      <c r="A91" s="233"/>
      <c r="B91" s="233"/>
      <c r="C91" s="233"/>
      <c r="D91" s="233"/>
      <c r="E91" s="233"/>
    </row>
    <row r="92" spans="1:5" ht="15" customHeight="1" x14ac:dyDescent="0.2">
      <c r="A92" s="233"/>
      <c r="B92" s="233"/>
      <c r="C92" s="233"/>
      <c r="D92" s="233"/>
      <c r="E92" s="233"/>
    </row>
    <row r="93" spans="1:5" ht="15" customHeight="1" x14ac:dyDescent="0.2">
      <c r="A93" s="233"/>
      <c r="B93" s="233"/>
      <c r="C93" s="233"/>
      <c r="D93" s="233"/>
      <c r="E93" s="233"/>
    </row>
    <row r="94" spans="1:5" ht="15" customHeight="1" x14ac:dyDescent="0.2">
      <c r="A94" s="109"/>
      <c r="B94" s="109"/>
      <c r="C94" s="109"/>
      <c r="D94" s="109"/>
      <c r="E94" s="109"/>
    </row>
    <row r="95" spans="1:5" ht="15" customHeight="1" x14ac:dyDescent="0.25">
      <c r="A95" s="68" t="s">
        <v>1</v>
      </c>
      <c r="B95" s="69"/>
      <c r="C95" s="69"/>
      <c r="D95" s="69"/>
      <c r="E95" s="69"/>
    </row>
    <row r="96" spans="1:5" ht="15" customHeight="1" x14ac:dyDescent="0.2">
      <c r="A96" s="40" t="s">
        <v>81</v>
      </c>
      <c r="B96" s="71"/>
      <c r="C96" s="71"/>
      <c r="D96" s="71"/>
      <c r="E96" s="71" t="s">
        <v>82</v>
      </c>
    </row>
    <row r="97" spans="1:5" ht="15" customHeight="1" x14ac:dyDescent="0.25">
      <c r="A97" s="78"/>
      <c r="B97" s="68"/>
      <c r="C97" s="69"/>
      <c r="D97" s="69"/>
      <c r="E97" s="92"/>
    </row>
    <row r="98" spans="1:5" ht="15" customHeight="1" x14ac:dyDescent="0.2">
      <c r="B98" s="81" t="s">
        <v>38</v>
      </c>
      <c r="C98" s="81" t="s">
        <v>39</v>
      </c>
      <c r="D98" s="93" t="s">
        <v>40</v>
      </c>
      <c r="E98" s="81" t="s">
        <v>41</v>
      </c>
    </row>
    <row r="99" spans="1:5" ht="15" customHeight="1" x14ac:dyDescent="0.2">
      <c r="B99" s="94">
        <v>33113233</v>
      </c>
      <c r="C99" s="73"/>
      <c r="D99" s="74" t="s">
        <v>56</v>
      </c>
      <c r="E99" s="75">
        <v>76838</v>
      </c>
    </row>
    <row r="100" spans="1:5" ht="15" customHeight="1" x14ac:dyDescent="0.2">
      <c r="B100" s="94">
        <v>33513233</v>
      </c>
      <c r="C100" s="73"/>
      <c r="D100" s="74" t="s">
        <v>56</v>
      </c>
      <c r="E100" s="75">
        <v>435415.32</v>
      </c>
    </row>
    <row r="101" spans="1:5" ht="15" customHeight="1" x14ac:dyDescent="0.2">
      <c r="B101" s="95"/>
      <c r="C101" s="84" t="s">
        <v>43</v>
      </c>
      <c r="D101" s="96"/>
      <c r="E101" s="97">
        <f>SUM(E99:E100)</f>
        <v>512253.32</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68" t="s">
        <v>17</v>
      </c>
      <c r="B106" s="69"/>
      <c r="C106" s="69"/>
      <c r="D106" s="69"/>
      <c r="E106" s="78"/>
    </row>
    <row r="107" spans="1:5" ht="15" customHeight="1" x14ac:dyDescent="0.2">
      <c r="A107" s="40" t="s">
        <v>81</v>
      </c>
      <c r="B107" s="71"/>
      <c r="C107" s="71"/>
      <c r="D107" s="71"/>
      <c r="E107" s="71" t="s">
        <v>82</v>
      </c>
    </row>
    <row r="108" spans="1:5" ht="15" customHeight="1" x14ac:dyDescent="0.25">
      <c r="A108" s="78"/>
      <c r="B108" s="68"/>
      <c r="C108" s="69"/>
      <c r="D108" s="69"/>
      <c r="E108" s="92"/>
    </row>
    <row r="109" spans="1:5" ht="15" customHeight="1" x14ac:dyDescent="0.2">
      <c r="B109" s="58"/>
      <c r="C109" s="43" t="s">
        <v>39</v>
      </c>
      <c r="D109" s="44" t="s">
        <v>46</v>
      </c>
      <c r="E109" s="45" t="s">
        <v>41</v>
      </c>
    </row>
    <row r="110" spans="1:5" ht="15" customHeight="1" x14ac:dyDescent="0.2">
      <c r="B110" s="150"/>
      <c r="C110" s="117">
        <v>4399</v>
      </c>
      <c r="D110" s="63" t="s">
        <v>47</v>
      </c>
      <c r="E110" s="118">
        <v>312000</v>
      </c>
    </row>
    <row r="111" spans="1:5" ht="15" customHeight="1" x14ac:dyDescent="0.2">
      <c r="B111" s="108"/>
      <c r="C111" s="51" t="s">
        <v>43</v>
      </c>
      <c r="D111" s="52"/>
      <c r="E111" s="53">
        <f>SUM(E110:E110)</f>
        <v>312000</v>
      </c>
    </row>
    <row r="112" spans="1:5" ht="15" customHeight="1" x14ac:dyDescent="0.2"/>
    <row r="113" spans="1:5" ht="15" customHeight="1" x14ac:dyDescent="0.25">
      <c r="A113" s="38" t="s">
        <v>17</v>
      </c>
      <c r="B113" s="39"/>
      <c r="C113" s="39"/>
      <c r="D113" s="39"/>
      <c r="E113" s="39"/>
    </row>
    <row r="114" spans="1:5" ht="15" customHeight="1" x14ac:dyDescent="0.2">
      <c r="A114" s="40" t="s">
        <v>189</v>
      </c>
      <c r="E114" t="s">
        <v>105</v>
      </c>
    </row>
    <row r="115" spans="1:5" ht="15" customHeight="1" x14ac:dyDescent="0.25">
      <c r="A115" s="38"/>
      <c r="B115" s="71"/>
      <c r="C115" s="39"/>
      <c r="D115" s="39"/>
      <c r="E115" s="42"/>
    </row>
    <row r="116" spans="1:5" ht="15" customHeight="1" x14ac:dyDescent="0.2">
      <c r="A116" s="58"/>
      <c r="B116" s="58"/>
      <c r="C116" s="43" t="s">
        <v>39</v>
      </c>
      <c r="D116" s="104" t="s">
        <v>46</v>
      </c>
      <c r="E116" s="45" t="s">
        <v>41</v>
      </c>
    </row>
    <row r="117" spans="1:5" ht="15" customHeight="1" x14ac:dyDescent="0.2">
      <c r="A117" s="150"/>
      <c r="B117" s="125"/>
      <c r="C117" s="117">
        <v>6172</v>
      </c>
      <c r="D117" s="63" t="s">
        <v>142</v>
      </c>
      <c r="E117" s="118">
        <v>200253.32</v>
      </c>
    </row>
    <row r="118" spans="1:5" ht="15" customHeight="1" x14ac:dyDescent="0.2">
      <c r="A118" s="124"/>
      <c r="B118" s="125"/>
      <c r="C118" s="51" t="s">
        <v>43</v>
      </c>
      <c r="D118" s="52"/>
      <c r="E118" s="53">
        <f>SUM(E117:E117)</f>
        <v>200253.32</v>
      </c>
    </row>
    <row r="119" spans="1:5" ht="15" customHeight="1" x14ac:dyDescent="0.2"/>
    <row r="120" spans="1:5" ht="15" customHeight="1" x14ac:dyDescent="0.2"/>
    <row r="121" spans="1:5" ht="15" customHeight="1" x14ac:dyDescent="0.25">
      <c r="A121" s="36" t="s">
        <v>257</v>
      </c>
    </row>
    <row r="122" spans="1:5" ht="15" customHeight="1" x14ac:dyDescent="0.2">
      <c r="A122" s="234" t="s">
        <v>161</v>
      </c>
      <c r="B122" s="234"/>
      <c r="C122" s="234"/>
      <c r="D122" s="234"/>
      <c r="E122" s="234"/>
    </row>
    <row r="123" spans="1:5" ht="15" customHeight="1" x14ac:dyDescent="0.2">
      <c r="A123" s="233" t="s">
        <v>258</v>
      </c>
      <c r="B123" s="233"/>
      <c r="C123" s="233"/>
      <c r="D123" s="233"/>
      <c r="E123" s="233"/>
    </row>
    <row r="124" spans="1:5" ht="15" customHeight="1" x14ac:dyDescent="0.2">
      <c r="A124" s="233"/>
      <c r="B124" s="233"/>
      <c r="C124" s="233"/>
      <c r="D124" s="233"/>
      <c r="E124" s="233"/>
    </row>
    <row r="125" spans="1:5" ht="15" customHeight="1" x14ac:dyDescent="0.2">
      <c r="A125" s="233"/>
      <c r="B125" s="233"/>
      <c r="C125" s="233"/>
      <c r="D125" s="233"/>
      <c r="E125" s="233"/>
    </row>
    <row r="126" spans="1:5" ht="15" customHeight="1" x14ac:dyDescent="0.2">
      <c r="A126" s="233"/>
      <c r="B126" s="233"/>
      <c r="C126" s="233"/>
      <c r="D126" s="233"/>
      <c r="E126" s="233"/>
    </row>
    <row r="127" spans="1:5" ht="15" customHeight="1" x14ac:dyDescent="0.2">
      <c r="A127" s="233"/>
      <c r="B127" s="233"/>
      <c r="C127" s="233"/>
      <c r="D127" s="233"/>
      <c r="E127" s="233"/>
    </row>
    <row r="128" spans="1:5" ht="15" customHeight="1" x14ac:dyDescent="0.2">
      <c r="A128" s="233"/>
      <c r="B128" s="233"/>
      <c r="C128" s="233"/>
      <c r="D128" s="233"/>
      <c r="E128" s="233"/>
    </row>
    <row r="129" spans="1:5" ht="15" customHeight="1" x14ac:dyDescent="0.2">
      <c r="A129" s="233"/>
      <c r="B129" s="233"/>
      <c r="C129" s="233"/>
      <c r="D129" s="233"/>
      <c r="E129" s="233"/>
    </row>
    <row r="130" spans="1:5" ht="15" customHeight="1" x14ac:dyDescent="0.2">
      <c r="A130" s="233"/>
      <c r="B130" s="233"/>
      <c r="C130" s="233"/>
      <c r="D130" s="233"/>
      <c r="E130" s="233"/>
    </row>
    <row r="131" spans="1:5" ht="15" customHeight="1" x14ac:dyDescent="0.2"/>
    <row r="132" spans="1:5" ht="15" customHeight="1" x14ac:dyDescent="0.25">
      <c r="A132" s="68" t="s">
        <v>1</v>
      </c>
      <c r="B132" s="99"/>
      <c r="C132" s="69"/>
      <c r="D132" s="69"/>
      <c r="E132" s="69"/>
    </row>
    <row r="133" spans="1:5" ht="15" customHeight="1" x14ac:dyDescent="0.2">
      <c r="A133" s="91" t="s">
        <v>61</v>
      </c>
      <c r="B133" s="99"/>
      <c r="C133" s="69"/>
      <c r="D133" s="69"/>
      <c r="E133" s="70" t="s">
        <v>62</v>
      </c>
    </row>
    <row r="134" spans="1:5" ht="15" customHeight="1" x14ac:dyDescent="0.25">
      <c r="A134" s="78"/>
      <c r="B134" s="155"/>
      <c r="C134" s="69"/>
      <c r="D134" s="69"/>
      <c r="E134" s="92"/>
    </row>
    <row r="135" spans="1:5" ht="15" customHeight="1" x14ac:dyDescent="0.2">
      <c r="B135" s="81" t="s">
        <v>38</v>
      </c>
      <c r="C135" s="81" t="s">
        <v>39</v>
      </c>
      <c r="D135" s="93" t="s">
        <v>40</v>
      </c>
      <c r="E135" s="81" t="s">
        <v>41</v>
      </c>
    </row>
    <row r="136" spans="1:5" ht="15" customHeight="1" x14ac:dyDescent="0.2">
      <c r="B136" s="137">
        <v>33050</v>
      </c>
      <c r="C136" s="73"/>
      <c r="D136" s="74" t="s">
        <v>56</v>
      </c>
      <c r="E136" s="75">
        <v>-3</v>
      </c>
    </row>
    <row r="137" spans="1:5" ht="15" customHeight="1" x14ac:dyDescent="0.2">
      <c r="B137" s="95"/>
      <c r="C137" s="84" t="s">
        <v>43</v>
      </c>
      <c r="D137" s="96"/>
      <c r="E137" s="97">
        <f>SUM(E136:E136)</f>
        <v>-3</v>
      </c>
    </row>
    <row r="138" spans="1:5" ht="15" customHeight="1" x14ac:dyDescent="0.25">
      <c r="A138" s="36"/>
      <c r="B138" s="156"/>
      <c r="C138" s="77"/>
      <c r="D138" s="77"/>
      <c r="E138" s="77"/>
    </row>
    <row r="139" spans="1:5" ht="15" customHeight="1" x14ac:dyDescent="0.25">
      <c r="A139" s="38" t="s">
        <v>17</v>
      </c>
      <c r="B139" s="122"/>
      <c r="C139" s="39"/>
      <c r="D139" s="39"/>
      <c r="E139" s="71"/>
    </row>
    <row r="140" spans="1:5" ht="15" customHeight="1" x14ac:dyDescent="0.2">
      <c r="A140" s="40" t="s">
        <v>61</v>
      </c>
      <c r="B140" s="122"/>
      <c r="C140" s="39"/>
      <c r="D140" s="39"/>
      <c r="E140" s="41" t="s">
        <v>62</v>
      </c>
    </row>
    <row r="141" spans="1:5" ht="15" customHeight="1" x14ac:dyDescent="0.2">
      <c r="A141" s="40"/>
      <c r="B141" s="122"/>
      <c r="C141" s="39"/>
      <c r="D141" s="39"/>
      <c r="E141" s="41"/>
    </row>
    <row r="142" spans="1:5" ht="15" customHeight="1" x14ac:dyDescent="0.2">
      <c r="C142" s="43" t="s">
        <v>39</v>
      </c>
      <c r="D142" s="44" t="s">
        <v>46</v>
      </c>
      <c r="E142" s="45" t="s">
        <v>41</v>
      </c>
    </row>
    <row r="143" spans="1:5" ht="15" customHeight="1" x14ac:dyDescent="0.2">
      <c r="C143" s="117">
        <v>3113</v>
      </c>
      <c r="D143" s="123" t="s">
        <v>94</v>
      </c>
      <c r="E143" s="135">
        <v>-3</v>
      </c>
    </row>
    <row r="144" spans="1:5" ht="15" customHeight="1" x14ac:dyDescent="0.2">
      <c r="C144" s="51" t="s">
        <v>43</v>
      </c>
      <c r="D144" s="52"/>
      <c r="E144" s="53">
        <f>SUM(E143:E143)</f>
        <v>-3</v>
      </c>
    </row>
    <row r="145" spans="1:5" ht="15" customHeight="1" x14ac:dyDescent="0.2"/>
    <row r="146" spans="1:5" ht="15" customHeight="1" x14ac:dyDescent="0.2"/>
    <row r="147" spans="1:5" ht="15" customHeight="1" x14ac:dyDescent="0.25">
      <c r="A147" s="36" t="s">
        <v>259</v>
      </c>
    </row>
    <row r="148" spans="1:5" ht="15" customHeight="1" x14ac:dyDescent="0.2">
      <c r="A148" s="234" t="s">
        <v>161</v>
      </c>
      <c r="B148" s="234"/>
      <c r="C148" s="234"/>
      <c r="D148" s="234"/>
      <c r="E148" s="234"/>
    </row>
    <row r="149" spans="1:5" ht="15" customHeight="1" x14ac:dyDescent="0.2">
      <c r="A149" s="233" t="s">
        <v>260</v>
      </c>
      <c r="B149" s="233"/>
      <c r="C149" s="233"/>
      <c r="D149" s="233"/>
      <c r="E149" s="233"/>
    </row>
    <row r="150" spans="1:5" ht="15" customHeight="1" x14ac:dyDescent="0.2">
      <c r="A150" s="233"/>
      <c r="B150" s="233"/>
      <c r="C150" s="233"/>
      <c r="D150" s="233"/>
      <c r="E150" s="233"/>
    </row>
    <row r="151" spans="1:5" ht="15" customHeight="1" x14ac:dyDescent="0.2">
      <c r="A151" s="233"/>
      <c r="B151" s="233"/>
      <c r="C151" s="233"/>
      <c r="D151" s="233"/>
      <c r="E151" s="233"/>
    </row>
    <row r="152" spans="1:5" ht="15" customHeight="1" x14ac:dyDescent="0.2">
      <c r="A152" s="233"/>
      <c r="B152" s="233"/>
      <c r="C152" s="233"/>
      <c r="D152" s="233"/>
      <c r="E152" s="233"/>
    </row>
    <row r="153" spans="1:5" ht="15" customHeight="1" x14ac:dyDescent="0.2">
      <c r="A153" s="233"/>
      <c r="B153" s="233"/>
      <c r="C153" s="233"/>
      <c r="D153" s="233"/>
      <c r="E153" s="233"/>
    </row>
    <row r="154" spans="1:5" ht="15" customHeight="1" x14ac:dyDescent="0.2">
      <c r="A154" s="233"/>
      <c r="B154" s="233"/>
      <c r="C154" s="233"/>
      <c r="D154" s="233"/>
      <c r="E154" s="233"/>
    </row>
    <row r="155" spans="1:5" ht="15" customHeight="1" x14ac:dyDescent="0.2">
      <c r="A155" s="233"/>
      <c r="B155" s="233"/>
      <c r="C155" s="233"/>
      <c r="D155" s="233"/>
      <c r="E155" s="233"/>
    </row>
    <row r="156" spans="1:5" ht="15" customHeight="1" x14ac:dyDescent="0.2"/>
    <row r="157" spans="1:5" ht="15" customHeight="1" x14ac:dyDescent="0.2"/>
    <row r="158" spans="1:5" ht="15" customHeight="1" x14ac:dyDescent="0.25">
      <c r="A158" s="68" t="s">
        <v>1</v>
      </c>
      <c r="B158" s="99"/>
      <c r="C158" s="69"/>
      <c r="D158" s="69"/>
      <c r="E158" s="69"/>
    </row>
    <row r="159" spans="1:5" ht="15" customHeight="1" x14ac:dyDescent="0.2">
      <c r="A159" s="91" t="s">
        <v>61</v>
      </c>
      <c r="B159" s="99"/>
      <c r="C159" s="69"/>
      <c r="D159" s="69"/>
      <c r="E159" s="70" t="s">
        <v>62</v>
      </c>
    </row>
    <row r="160" spans="1:5" ht="15" customHeight="1" x14ac:dyDescent="0.25">
      <c r="A160" s="78"/>
      <c r="B160" s="155"/>
      <c r="C160" s="69"/>
      <c r="D160" s="69"/>
      <c r="E160" s="92"/>
    </row>
    <row r="161" spans="1:5" ht="15" customHeight="1" x14ac:dyDescent="0.2">
      <c r="B161" s="81" t="s">
        <v>38</v>
      </c>
      <c r="C161" s="81" t="s">
        <v>39</v>
      </c>
      <c r="D161" s="93" t="s">
        <v>40</v>
      </c>
      <c r="E161" s="81" t="s">
        <v>41</v>
      </c>
    </row>
    <row r="162" spans="1:5" ht="15" customHeight="1" x14ac:dyDescent="0.2">
      <c r="B162" s="137">
        <v>33049</v>
      </c>
      <c r="C162" s="73"/>
      <c r="D162" s="74" t="s">
        <v>56</v>
      </c>
      <c r="E162" s="75">
        <v>-4.4000000000000004</v>
      </c>
    </row>
    <row r="163" spans="1:5" ht="15" customHeight="1" x14ac:dyDescent="0.2">
      <c r="B163" s="95"/>
      <c r="C163" s="84" t="s">
        <v>43</v>
      </c>
      <c r="D163" s="96"/>
      <c r="E163" s="97">
        <f>SUM(E162:E162)</f>
        <v>-4.4000000000000004</v>
      </c>
    </row>
    <row r="164" spans="1:5" ht="15" customHeight="1" x14ac:dyDescent="0.25">
      <c r="A164" s="36"/>
      <c r="B164" s="156"/>
      <c r="C164" s="77"/>
      <c r="D164" s="77"/>
      <c r="E164" s="77"/>
    </row>
    <row r="165" spans="1:5" ht="15" customHeight="1" x14ac:dyDescent="0.25">
      <c r="A165" s="38" t="s">
        <v>17</v>
      </c>
      <c r="B165" s="122"/>
      <c r="C165" s="39"/>
      <c r="D165" s="39"/>
      <c r="E165" s="71"/>
    </row>
    <row r="166" spans="1:5" ht="15" customHeight="1" x14ac:dyDescent="0.2">
      <c r="A166" s="40" t="s">
        <v>61</v>
      </c>
      <c r="B166" s="122"/>
      <c r="C166" s="39"/>
      <c r="D166" s="39"/>
      <c r="E166" s="41" t="s">
        <v>62</v>
      </c>
    </row>
    <row r="167" spans="1:5" ht="15" customHeight="1" x14ac:dyDescent="0.2">
      <c r="A167" s="40"/>
      <c r="B167" s="122"/>
      <c r="C167" s="39"/>
      <c r="D167" s="39"/>
      <c r="E167" s="41"/>
    </row>
    <row r="168" spans="1:5" ht="15" customHeight="1" x14ac:dyDescent="0.2">
      <c r="B168" s="81" t="s">
        <v>38</v>
      </c>
      <c r="C168" s="81" t="s">
        <v>39</v>
      </c>
      <c r="D168" s="93" t="s">
        <v>40</v>
      </c>
      <c r="E168" s="81" t="s">
        <v>41</v>
      </c>
    </row>
    <row r="169" spans="1:5" ht="15" customHeight="1" x14ac:dyDescent="0.2">
      <c r="B169" s="137">
        <v>33049</v>
      </c>
      <c r="C169" s="73"/>
      <c r="D169" s="74" t="s">
        <v>57</v>
      </c>
      <c r="E169" s="75">
        <v>-4.4000000000000004</v>
      </c>
    </row>
    <row r="170" spans="1:5" ht="15" customHeight="1" x14ac:dyDescent="0.2">
      <c r="B170" s="95"/>
      <c r="C170" s="84" t="s">
        <v>43</v>
      </c>
      <c r="D170" s="96"/>
      <c r="E170" s="97">
        <f>SUM(E169:E169)</f>
        <v>-4.4000000000000004</v>
      </c>
    </row>
    <row r="171" spans="1:5" ht="15" customHeight="1" x14ac:dyDescent="0.2"/>
    <row r="172" spans="1:5" ht="15" customHeight="1" x14ac:dyDescent="0.2"/>
    <row r="173" spans="1:5" ht="15" customHeight="1" x14ac:dyDescent="0.25">
      <c r="A173" s="36" t="s">
        <v>261</v>
      </c>
    </row>
    <row r="174" spans="1:5" ht="15" customHeight="1" x14ac:dyDescent="0.2">
      <c r="A174" s="237" t="s">
        <v>262</v>
      </c>
      <c r="B174" s="237"/>
      <c r="C174" s="237"/>
      <c r="D174" s="237"/>
      <c r="E174" s="237"/>
    </row>
    <row r="175" spans="1:5" ht="15" customHeight="1" x14ac:dyDescent="0.2">
      <c r="A175" s="237"/>
      <c r="B175" s="237"/>
      <c r="C175" s="237"/>
      <c r="D175" s="237"/>
      <c r="E175" s="237"/>
    </row>
    <row r="176" spans="1:5" ht="15" customHeight="1" x14ac:dyDescent="0.2">
      <c r="A176" s="233" t="s">
        <v>263</v>
      </c>
      <c r="B176" s="233"/>
      <c r="C176" s="233"/>
      <c r="D176" s="233"/>
      <c r="E176" s="233"/>
    </row>
    <row r="177" spans="1:5" ht="15" customHeight="1" x14ac:dyDescent="0.2">
      <c r="A177" s="233"/>
      <c r="B177" s="233"/>
      <c r="C177" s="233"/>
      <c r="D177" s="233"/>
      <c r="E177" s="233"/>
    </row>
    <row r="178" spans="1:5" ht="15" customHeight="1" x14ac:dyDescent="0.2">
      <c r="A178" s="233"/>
      <c r="B178" s="233"/>
      <c r="C178" s="233"/>
      <c r="D178" s="233"/>
      <c r="E178" s="233"/>
    </row>
    <row r="179" spans="1:5" ht="15" customHeight="1" x14ac:dyDescent="0.2">
      <c r="A179" s="233"/>
      <c r="B179" s="233"/>
      <c r="C179" s="233"/>
      <c r="D179" s="233"/>
      <c r="E179" s="233"/>
    </row>
    <row r="180" spans="1:5" ht="15" customHeight="1" x14ac:dyDescent="0.2">
      <c r="A180" s="39"/>
      <c r="B180" s="133"/>
      <c r="C180" s="115"/>
      <c r="D180" s="39"/>
      <c r="E180" s="176"/>
    </row>
    <row r="181" spans="1:5" ht="15" customHeight="1" x14ac:dyDescent="0.25">
      <c r="A181" s="38" t="s">
        <v>17</v>
      </c>
      <c r="B181" s="122"/>
      <c r="C181" s="39"/>
      <c r="D181" s="39"/>
      <c r="E181" s="71"/>
    </row>
    <row r="182" spans="1:5" ht="15" customHeight="1" x14ac:dyDescent="0.2">
      <c r="A182" s="40" t="s">
        <v>104</v>
      </c>
      <c r="B182" s="122"/>
      <c r="C182" s="39"/>
      <c r="D182" s="39"/>
      <c r="E182" s="41" t="s">
        <v>105</v>
      </c>
    </row>
    <row r="183" spans="1:5" ht="15" customHeight="1" x14ac:dyDescent="0.2">
      <c r="A183" s="40"/>
      <c r="B183" s="163"/>
      <c r="C183" s="39"/>
      <c r="D183" s="39"/>
      <c r="E183" s="42"/>
    </row>
    <row r="184" spans="1:5" ht="15" customHeight="1" x14ac:dyDescent="0.2">
      <c r="A184" s="57"/>
      <c r="B184" s="57"/>
      <c r="C184" s="43" t="s">
        <v>39</v>
      </c>
      <c r="D184" s="44" t="s">
        <v>46</v>
      </c>
      <c r="E184" s="81" t="s">
        <v>41</v>
      </c>
    </row>
    <row r="185" spans="1:5" ht="15" customHeight="1" x14ac:dyDescent="0.2">
      <c r="A185" s="60"/>
      <c r="B185" s="60"/>
      <c r="C185" s="83">
        <v>6172</v>
      </c>
      <c r="D185" s="63" t="s">
        <v>47</v>
      </c>
      <c r="E185" s="118">
        <v>-20000</v>
      </c>
    </row>
    <row r="186" spans="1:5" ht="15" customHeight="1" x14ac:dyDescent="0.2">
      <c r="A186" s="60"/>
      <c r="B186" s="60"/>
      <c r="C186" s="83"/>
      <c r="D186" s="63" t="s">
        <v>100</v>
      </c>
      <c r="E186" s="118">
        <v>20000</v>
      </c>
    </row>
    <row r="187" spans="1:5" ht="15" customHeight="1" x14ac:dyDescent="0.2">
      <c r="A187" s="124"/>
      <c r="B187" s="124"/>
      <c r="C187" s="51" t="s">
        <v>43</v>
      </c>
      <c r="D187" s="52"/>
      <c r="E187" s="53">
        <f>SUM(E185:E186)</f>
        <v>0</v>
      </c>
    </row>
    <row r="188" spans="1:5" ht="15" customHeight="1" x14ac:dyDescent="0.2"/>
    <row r="189" spans="1:5" ht="15" customHeight="1" x14ac:dyDescent="0.2"/>
    <row r="190" spans="1:5" ht="15" customHeight="1" x14ac:dyDescent="0.2"/>
    <row r="191" spans="1:5" ht="15" customHeight="1" x14ac:dyDescent="0.2"/>
    <row r="192" spans="1:5"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row r="324" spans="2:2" ht="15" customHeight="1" x14ac:dyDescent="0.2"/>
    <row r="325" spans="2:2" ht="15" customHeight="1" x14ac:dyDescent="0.2"/>
    <row r="326" spans="2:2" ht="15" customHeight="1" x14ac:dyDescent="0.2"/>
    <row r="327" spans="2:2" ht="15" customHeight="1" x14ac:dyDescent="0.2"/>
    <row r="328" spans="2:2" ht="15" customHeight="1" x14ac:dyDescent="0.2"/>
    <row r="329" spans="2:2" ht="15" customHeight="1" x14ac:dyDescent="0.2"/>
    <row r="330" spans="2:2" ht="15" customHeight="1" x14ac:dyDescent="0.2"/>
    <row r="331" spans="2:2" ht="15" customHeight="1" x14ac:dyDescent="0.2"/>
    <row r="332" spans="2:2" ht="15" customHeight="1" x14ac:dyDescent="0.2"/>
    <row r="333" spans="2:2" ht="15" customHeight="1" x14ac:dyDescent="0.2"/>
    <row r="334" spans="2:2" ht="15" customHeight="1" x14ac:dyDescent="0.2"/>
    <row r="335" spans="2:2" ht="15" customHeight="1" x14ac:dyDescent="0.2">
      <c r="B335" s="151"/>
    </row>
    <row r="336" spans="2:2"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sheetData>
  <mergeCells count="17">
    <mergeCell ref="A123:E130"/>
    <mergeCell ref="A148:E148"/>
    <mergeCell ref="A149:E155"/>
    <mergeCell ref="A174:E175"/>
    <mergeCell ref="A176:E179"/>
    <mergeCell ref="A122:E122"/>
    <mergeCell ref="A2:E2"/>
    <mergeCell ref="A3:E3"/>
    <mergeCell ref="A4:E8"/>
    <mergeCell ref="A26:E26"/>
    <mergeCell ref="A27:E27"/>
    <mergeCell ref="A28:E32"/>
    <mergeCell ref="A55:E56"/>
    <mergeCell ref="A57:E65"/>
    <mergeCell ref="A85:E85"/>
    <mergeCell ref="A86:E86"/>
    <mergeCell ref="A87:E93"/>
  </mergeCells>
  <pageMargins left="0.98425196850393704" right="0.98425196850393704" top="0.98425196850393704" bottom="0.98425196850393704" header="0.51181102362204722" footer="0.51181102362204722"/>
  <pageSetup paperSize="9" scale="92" firstPageNumber="37" orientation="portrait" useFirstPageNumber="1" r:id="rId1"/>
  <headerFooter alignWithMargins="0">
    <oddHeader>&amp;C&amp;"Arial,Kurzíva"Příloha č. 3: Rozpočtové změny č. 406/15 - 412/15 schválené Radou Olomouckého kraje 10.8.2015</oddHeader>
    <oddFooter xml:space="preserve">&amp;L&amp;"Arial,Kurzíva"Zastupitelstvo OK 25.9.2015
4.1. - Rozpočet Olomouckého kraje 2015 - rozpočtové změny 
Příloha č.3: Rozpočtové změny č. 406/15 - 412/15 schválené Radou Olomouckého kraje 10.8.2015&amp;R&amp;"Arial,Kurzíva"Strana &amp;P (celkem 84)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zoomScale="92" zoomScaleNormal="92" zoomScaleSheetLayoutView="92" workbookViewId="0"/>
  </sheetViews>
  <sheetFormatPr defaultRowHeight="12.75" x14ac:dyDescent="0.2"/>
  <cols>
    <col min="1" max="1" width="9.7109375" customWidth="1"/>
    <col min="2" max="2" width="12.5703125" customWidth="1"/>
    <col min="3" max="3" width="8.28515625" customWidth="1"/>
    <col min="4" max="4" width="39.140625" customWidth="1"/>
    <col min="5" max="5" width="19.140625" customWidth="1"/>
  </cols>
  <sheetData>
    <row r="1" spans="1:5" ht="15" customHeight="1" x14ac:dyDescent="0.25">
      <c r="A1" s="36" t="s">
        <v>269</v>
      </c>
    </row>
    <row r="2" spans="1:5" ht="15" customHeight="1" x14ac:dyDescent="0.2">
      <c r="A2" s="236" t="s">
        <v>33</v>
      </c>
      <c r="B2" s="236"/>
      <c r="C2" s="236"/>
      <c r="D2" s="236"/>
      <c r="E2" s="236"/>
    </row>
    <row r="3" spans="1:5" ht="15" customHeight="1" x14ac:dyDescent="0.2">
      <c r="A3" s="234" t="s">
        <v>59</v>
      </c>
      <c r="B3" s="234"/>
      <c r="C3" s="234"/>
      <c r="D3" s="234"/>
      <c r="E3" s="234"/>
    </row>
    <row r="4" spans="1:5" ht="15" customHeight="1" x14ac:dyDescent="0.2">
      <c r="A4" s="233" t="s">
        <v>270</v>
      </c>
      <c r="B4" s="233"/>
      <c r="C4" s="233"/>
      <c r="D4" s="233"/>
      <c r="E4" s="233"/>
    </row>
    <row r="5" spans="1:5" ht="15" customHeight="1" x14ac:dyDescent="0.2">
      <c r="A5" s="233"/>
      <c r="B5" s="233"/>
      <c r="C5" s="233"/>
      <c r="D5" s="233"/>
      <c r="E5" s="233"/>
    </row>
    <row r="6" spans="1:5" ht="15" customHeight="1" x14ac:dyDescent="0.2">
      <c r="A6" s="233"/>
      <c r="B6" s="233"/>
      <c r="C6" s="233"/>
      <c r="D6" s="233"/>
      <c r="E6" s="233"/>
    </row>
    <row r="7" spans="1:5" ht="15" customHeight="1" x14ac:dyDescent="0.2">
      <c r="A7" s="233"/>
      <c r="B7" s="233"/>
      <c r="C7" s="233"/>
      <c r="D7" s="233"/>
      <c r="E7" s="233"/>
    </row>
    <row r="8" spans="1:5" ht="15" customHeight="1" x14ac:dyDescent="0.2">
      <c r="A8" s="90"/>
      <c r="B8" s="90"/>
      <c r="C8" s="90"/>
      <c r="D8" s="90"/>
      <c r="E8" s="90"/>
    </row>
    <row r="9" spans="1:5" ht="15" customHeight="1" x14ac:dyDescent="0.25">
      <c r="A9" s="68" t="s">
        <v>1</v>
      </c>
      <c r="B9" s="69"/>
      <c r="C9" s="69"/>
      <c r="D9" s="69"/>
      <c r="E9" s="69"/>
    </row>
    <row r="10" spans="1:5" ht="15" customHeight="1" x14ac:dyDescent="0.2">
      <c r="A10" s="91" t="s">
        <v>61</v>
      </c>
      <c r="B10" s="69"/>
      <c r="C10" s="69"/>
      <c r="D10" s="69"/>
      <c r="E10" s="70" t="s">
        <v>62</v>
      </c>
    </row>
    <row r="11" spans="1:5" ht="15" customHeight="1" x14ac:dyDescent="0.25">
      <c r="A11" s="78"/>
      <c r="B11" s="68"/>
      <c r="C11" s="69"/>
      <c r="D11" s="69"/>
      <c r="E11" s="92"/>
    </row>
    <row r="12" spans="1:5" ht="15" customHeight="1" x14ac:dyDescent="0.2">
      <c r="B12" s="81" t="s">
        <v>38</v>
      </c>
      <c r="C12" s="81" t="s">
        <v>39</v>
      </c>
      <c r="D12" s="93" t="s">
        <v>40</v>
      </c>
      <c r="E12" s="45" t="s">
        <v>41</v>
      </c>
    </row>
    <row r="13" spans="1:5" ht="15" customHeight="1" x14ac:dyDescent="0.2">
      <c r="B13" s="94">
        <v>32133058</v>
      </c>
      <c r="C13" s="73"/>
      <c r="D13" s="74" t="s">
        <v>56</v>
      </c>
      <c r="E13" s="75">
        <v>1158896.1000000001</v>
      </c>
    </row>
    <row r="14" spans="1:5" ht="15" customHeight="1" x14ac:dyDescent="0.2">
      <c r="B14" s="94">
        <v>32533058</v>
      </c>
      <c r="C14" s="73"/>
      <c r="D14" s="74" t="s">
        <v>56</v>
      </c>
      <c r="E14" s="75">
        <v>6567077.9000000004</v>
      </c>
    </row>
    <row r="15" spans="1:5" ht="15" customHeight="1" x14ac:dyDescent="0.2">
      <c r="B15" s="95"/>
      <c r="C15" s="84" t="s">
        <v>43</v>
      </c>
      <c r="D15" s="96"/>
      <c r="E15" s="97">
        <f>SUM(E13:E14)</f>
        <v>7725974</v>
      </c>
    </row>
    <row r="16" spans="1:5" ht="15" customHeight="1" x14ac:dyDescent="0.25">
      <c r="A16" s="36"/>
      <c r="B16" s="77"/>
      <c r="C16" s="77"/>
      <c r="D16" s="77"/>
      <c r="E16" s="77"/>
    </row>
    <row r="17" spans="1:5" ht="15" customHeight="1" x14ac:dyDescent="0.25">
      <c r="A17" s="68" t="s">
        <v>17</v>
      </c>
      <c r="B17" s="69"/>
      <c r="C17" s="69"/>
      <c r="D17" s="69"/>
      <c r="E17" s="78"/>
    </row>
    <row r="18" spans="1:5" ht="15" customHeight="1" x14ac:dyDescent="0.2">
      <c r="A18" s="91" t="s">
        <v>61</v>
      </c>
      <c r="B18" s="69"/>
      <c r="C18" s="69"/>
      <c r="D18" s="69"/>
      <c r="E18" s="70" t="s">
        <v>62</v>
      </c>
    </row>
    <row r="19" spans="1:5" ht="15" customHeight="1" x14ac:dyDescent="0.25">
      <c r="A19" s="78"/>
      <c r="B19" s="68"/>
      <c r="C19" s="69"/>
      <c r="D19" s="69"/>
      <c r="E19" s="92"/>
    </row>
    <row r="20" spans="1:5" ht="15" customHeight="1" x14ac:dyDescent="0.2">
      <c r="B20" s="81" t="s">
        <v>38</v>
      </c>
      <c r="C20" s="81" t="s">
        <v>39</v>
      </c>
      <c r="D20" s="93" t="s">
        <v>40</v>
      </c>
      <c r="E20" s="81" t="s">
        <v>41</v>
      </c>
    </row>
    <row r="21" spans="1:5" ht="15" customHeight="1" x14ac:dyDescent="0.2">
      <c r="B21" s="94">
        <v>32133058</v>
      </c>
      <c r="C21" s="73"/>
      <c r="D21" s="89" t="s">
        <v>57</v>
      </c>
      <c r="E21" s="75">
        <v>1158896.1000000001</v>
      </c>
    </row>
    <row r="22" spans="1:5" ht="15" customHeight="1" x14ac:dyDescent="0.2">
      <c r="B22" s="94">
        <v>32533058</v>
      </c>
      <c r="C22" s="73"/>
      <c r="D22" s="89" t="s">
        <v>57</v>
      </c>
      <c r="E22" s="75">
        <v>6567077.9000000004</v>
      </c>
    </row>
    <row r="23" spans="1:5" ht="15" customHeight="1" x14ac:dyDescent="0.2">
      <c r="B23" s="95"/>
      <c r="C23" s="84" t="s">
        <v>43</v>
      </c>
      <c r="D23" s="96"/>
      <c r="E23" s="97">
        <f>SUM(E21:E22)</f>
        <v>7725974</v>
      </c>
    </row>
    <row r="24" spans="1:5" ht="15" customHeight="1" x14ac:dyDescent="0.2"/>
    <row r="25" spans="1:5" ht="15" customHeight="1" x14ac:dyDescent="0.2"/>
    <row r="26" spans="1:5" ht="15" customHeight="1" x14ac:dyDescent="0.25">
      <c r="A26" s="36" t="s">
        <v>271</v>
      </c>
    </row>
    <row r="27" spans="1:5" ht="15" customHeight="1" x14ac:dyDescent="0.2">
      <c r="A27" s="234" t="s">
        <v>33</v>
      </c>
      <c r="B27" s="234"/>
      <c r="C27" s="234"/>
      <c r="D27" s="234"/>
      <c r="E27" s="234"/>
    </row>
    <row r="28" spans="1:5" ht="15" customHeight="1" x14ac:dyDescent="0.2">
      <c r="A28" s="234" t="s">
        <v>272</v>
      </c>
      <c r="B28" s="234"/>
      <c r="C28" s="234"/>
      <c r="D28" s="234"/>
      <c r="E28" s="234"/>
    </row>
    <row r="29" spans="1:5" ht="15" customHeight="1" x14ac:dyDescent="0.2">
      <c r="A29" s="235" t="s">
        <v>273</v>
      </c>
      <c r="B29" s="235"/>
      <c r="C29" s="235"/>
      <c r="D29" s="235"/>
      <c r="E29" s="235"/>
    </row>
    <row r="30" spans="1:5" ht="15" customHeight="1" x14ac:dyDescent="0.2">
      <c r="A30" s="235"/>
      <c r="B30" s="235"/>
      <c r="C30" s="235"/>
      <c r="D30" s="235"/>
      <c r="E30" s="235"/>
    </row>
    <row r="31" spans="1:5" ht="15" customHeight="1" x14ac:dyDescent="0.2">
      <c r="A31" s="235"/>
      <c r="B31" s="235"/>
      <c r="C31" s="235"/>
      <c r="D31" s="235"/>
      <c r="E31" s="235"/>
    </row>
    <row r="32" spans="1:5" ht="15" customHeight="1" x14ac:dyDescent="0.2">
      <c r="A32" s="235"/>
      <c r="B32" s="235"/>
      <c r="C32" s="235"/>
      <c r="D32" s="235"/>
      <c r="E32" s="235"/>
    </row>
    <row r="33" spans="1:5" ht="15" customHeight="1" x14ac:dyDescent="0.2">
      <c r="A33" s="37"/>
      <c r="B33" s="178"/>
      <c r="C33" s="37"/>
      <c r="D33" s="37"/>
      <c r="E33" s="37"/>
    </row>
    <row r="34" spans="1:5" ht="15" customHeight="1" x14ac:dyDescent="0.25">
      <c r="A34" s="38" t="s">
        <v>1</v>
      </c>
      <c r="B34" s="122"/>
      <c r="C34" s="39"/>
      <c r="D34" s="39"/>
      <c r="E34" s="39"/>
    </row>
    <row r="35" spans="1:5" ht="15" customHeight="1" x14ac:dyDescent="0.2">
      <c r="A35" s="40" t="s">
        <v>36</v>
      </c>
      <c r="B35" s="122"/>
      <c r="C35" s="39"/>
      <c r="D35" s="39"/>
      <c r="E35" s="41" t="s">
        <v>37</v>
      </c>
    </row>
    <row r="36" spans="1:5" ht="15" customHeight="1" x14ac:dyDescent="0.25">
      <c r="A36" s="71"/>
      <c r="B36" s="101"/>
      <c r="C36" s="39"/>
      <c r="D36" s="39"/>
      <c r="E36" s="42"/>
    </row>
    <row r="37" spans="1:5" ht="15" customHeight="1" x14ac:dyDescent="0.2">
      <c r="B37" s="43" t="s">
        <v>38</v>
      </c>
      <c r="C37" s="43" t="s">
        <v>39</v>
      </c>
      <c r="D37" s="44" t="s">
        <v>40</v>
      </c>
      <c r="E37" s="45" t="s">
        <v>41</v>
      </c>
    </row>
    <row r="38" spans="1:5" ht="15" customHeight="1" x14ac:dyDescent="0.2">
      <c r="B38" s="162">
        <v>29517</v>
      </c>
      <c r="C38" s="102"/>
      <c r="D38" s="103" t="s">
        <v>274</v>
      </c>
      <c r="E38" s="49">
        <v>1545000</v>
      </c>
    </row>
    <row r="39" spans="1:5" ht="15" customHeight="1" x14ac:dyDescent="0.2">
      <c r="B39" s="76"/>
      <c r="C39" s="51" t="s">
        <v>43</v>
      </c>
      <c r="D39" s="52"/>
      <c r="E39" s="53">
        <f>SUM(E38:E38)</f>
        <v>1545000</v>
      </c>
    </row>
    <row r="40" spans="1:5" ht="15" customHeight="1" x14ac:dyDescent="0.2">
      <c r="A40" s="71"/>
      <c r="B40" s="163"/>
      <c r="C40" s="71"/>
      <c r="D40" s="71"/>
      <c r="E40" s="71"/>
    </row>
    <row r="41" spans="1:5" ht="15" customHeight="1" x14ac:dyDescent="0.25">
      <c r="A41" s="38" t="s">
        <v>17</v>
      </c>
      <c r="B41" s="122"/>
      <c r="C41" s="39"/>
      <c r="D41" s="39"/>
      <c r="E41" s="39"/>
    </row>
    <row r="42" spans="1:5" ht="15" customHeight="1" x14ac:dyDescent="0.2">
      <c r="A42" s="40" t="s">
        <v>51</v>
      </c>
      <c r="B42" s="163"/>
      <c r="C42" s="71"/>
      <c r="D42" s="71"/>
      <c r="E42" s="71" t="s">
        <v>52</v>
      </c>
    </row>
    <row r="43" spans="1:5" ht="15" customHeight="1" x14ac:dyDescent="0.2">
      <c r="A43" s="71"/>
      <c r="B43" s="164"/>
      <c r="C43" s="39"/>
      <c r="D43" s="71"/>
      <c r="E43" s="56"/>
    </row>
    <row r="44" spans="1:5" ht="15" customHeight="1" x14ac:dyDescent="0.2">
      <c r="B44" s="58"/>
      <c r="C44" s="43" t="s">
        <v>39</v>
      </c>
      <c r="D44" s="82" t="s">
        <v>46</v>
      </c>
      <c r="E44" s="45" t="s">
        <v>41</v>
      </c>
    </row>
    <row r="45" spans="1:5" ht="15" customHeight="1" x14ac:dyDescent="0.2">
      <c r="B45" s="119"/>
      <c r="C45" s="83">
        <v>1037</v>
      </c>
      <c r="D45" s="63" t="s">
        <v>93</v>
      </c>
      <c r="E45" s="49">
        <v>1545000</v>
      </c>
    </row>
    <row r="46" spans="1:5" ht="15" customHeight="1" x14ac:dyDescent="0.2">
      <c r="B46" s="121"/>
      <c r="C46" s="51" t="s">
        <v>43</v>
      </c>
      <c r="D46" s="65"/>
      <c r="E46" s="66">
        <f>SUM(E45:E45)</f>
        <v>1545000</v>
      </c>
    </row>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6" t="s">
        <v>275</v>
      </c>
    </row>
    <row r="55" spans="1:5" ht="15" customHeight="1" x14ac:dyDescent="0.2">
      <c r="A55" s="234" t="s">
        <v>33</v>
      </c>
      <c r="B55" s="234"/>
      <c r="C55" s="234"/>
      <c r="D55" s="234"/>
      <c r="E55" s="234"/>
    </row>
    <row r="56" spans="1:5" ht="15" customHeight="1" x14ac:dyDescent="0.2">
      <c r="A56" s="234" t="s">
        <v>255</v>
      </c>
      <c r="B56" s="234"/>
      <c r="C56" s="234"/>
      <c r="D56" s="234"/>
      <c r="E56" s="234"/>
    </row>
    <row r="57" spans="1:5" ht="15" customHeight="1" x14ac:dyDescent="0.2">
      <c r="A57" s="233" t="s">
        <v>276</v>
      </c>
      <c r="B57" s="233"/>
      <c r="C57" s="233"/>
      <c r="D57" s="233"/>
      <c r="E57" s="233"/>
    </row>
    <row r="58" spans="1:5" ht="15" customHeight="1" x14ac:dyDescent="0.2">
      <c r="A58" s="233"/>
      <c r="B58" s="233"/>
      <c r="C58" s="233"/>
      <c r="D58" s="233"/>
      <c r="E58" s="233"/>
    </row>
    <row r="59" spans="1:5" ht="15" customHeight="1" x14ac:dyDescent="0.2">
      <c r="A59" s="233"/>
      <c r="B59" s="233"/>
      <c r="C59" s="233"/>
      <c r="D59" s="233"/>
      <c r="E59" s="233"/>
    </row>
    <row r="60" spans="1:5" ht="15" customHeight="1" x14ac:dyDescent="0.2">
      <c r="A60" s="233"/>
      <c r="B60" s="233"/>
      <c r="C60" s="233"/>
      <c r="D60" s="233"/>
      <c r="E60" s="233"/>
    </row>
    <row r="61" spans="1:5" ht="15" customHeight="1" x14ac:dyDescent="0.2">
      <c r="A61" s="233"/>
      <c r="B61" s="233"/>
      <c r="C61" s="233"/>
      <c r="D61" s="233"/>
      <c r="E61" s="233"/>
    </row>
    <row r="62" spans="1:5" ht="15" customHeight="1" x14ac:dyDescent="0.2">
      <c r="A62" s="37"/>
      <c r="B62" s="37"/>
      <c r="C62" s="37"/>
      <c r="D62" s="37"/>
      <c r="E62" s="37"/>
    </row>
    <row r="63" spans="1:5" ht="15" customHeight="1" x14ac:dyDescent="0.25">
      <c r="A63" s="38" t="s">
        <v>1</v>
      </c>
      <c r="B63" s="39"/>
      <c r="C63" s="39"/>
      <c r="D63" s="39"/>
      <c r="E63" s="39"/>
    </row>
    <row r="64" spans="1:5" ht="15" customHeight="1" x14ac:dyDescent="0.2">
      <c r="A64" s="40" t="s">
        <v>36</v>
      </c>
      <c r="B64" s="39"/>
      <c r="C64" s="39"/>
      <c r="D64" s="39"/>
      <c r="E64" s="41" t="s">
        <v>37</v>
      </c>
    </row>
    <row r="65" spans="1:5" ht="15" customHeight="1" x14ac:dyDescent="0.25">
      <c r="A65" s="54"/>
      <c r="B65" s="38"/>
      <c r="C65" s="39"/>
      <c r="D65" s="39"/>
      <c r="E65" s="42"/>
    </row>
    <row r="66" spans="1:5" ht="15" customHeight="1" x14ac:dyDescent="0.2">
      <c r="B66" s="43" t="s">
        <v>38</v>
      </c>
      <c r="C66" s="43" t="s">
        <v>39</v>
      </c>
      <c r="D66" s="44" t="s">
        <v>40</v>
      </c>
      <c r="E66" s="45" t="s">
        <v>41</v>
      </c>
    </row>
    <row r="67" spans="1:5" ht="15" customHeight="1" x14ac:dyDescent="0.2">
      <c r="B67" s="94">
        <v>33513233</v>
      </c>
      <c r="C67" s="47"/>
      <c r="D67" s="87" t="s">
        <v>56</v>
      </c>
      <c r="E67" s="75">
        <v>20183.36</v>
      </c>
    </row>
    <row r="68" spans="1:5" ht="15" customHeight="1" x14ac:dyDescent="0.2">
      <c r="B68" s="94">
        <v>33113233</v>
      </c>
      <c r="C68" s="47"/>
      <c r="D68" s="87" t="s">
        <v>56</v>
      </c>
      <c r="E68" s="75">
        <v>3561.78</v>
      </c>
    </row>
    <row r="69" spans="1:5" ht="15" customHeight="1" x14ac:dyDescent="0.2">
      <c r="B69" s="168"/>
      <c r="C69" s="51" t="s">
        <v>43</v>
      </c>
      <c r="D69" s="52"/>
      <c r="E69" s="53">
        <f>SUM(E67:E68)</f>
        <v>23745.14</v>
      </c>
    </row>
    <row r="70" spans="1:5" ht="15" customHeight="1" x14ac:dyDescent="0.2">
      <c r="A70" s="54"/>
      <c r="B70" s="54"/>
      <c r="C70" s="54"/>
      <c r="D70" s="54"/>
      <c r="E70" s="54"/>
    </row>
    <row r="71" spans="1:5" ht="15" customHeight="1" x14ac:dyDescent="0.25">
      <c r="A71" s="38" t="s">
        <v>17</v>
      </c>
      <c r="B71" s="39"/>
      <c r="C71" s="39"/>
      <c r="D71" s="39"/>
      <c r="E71" s="39"/>
    </row>
    <row r="72" spans="1:5" ht="15" customHeight="1" x14ac:dyDescent="0.2">
      <c r="A72" s="40" t="s">
        <v>81</v>
      </c>
      <c r="B72" s="54"/>
      <c r="C72" s="54"/>
      <c r="D72" s="54"/>
      <c r="E72" s="54" t="s">
        <v>82</v>
      </c>
    </row>
    <row r="73" spans="1:5" ht="15" customHeight="1" x14ac:dyDescent="0.2">
      <c r="A73" s="54"/>
      <c r="B73" s="55"/>
      <c r="C73" s="39"/>
      <c r="D73" s="54"/>
      <c r="E73" s="56"/>
    </row>
    <row r="74" spans="1:5" ht="15" customHeight="1" x14ac:dyDescent="0.2">
      <c r="B74" s="81" t="s">
        <v>38</v>
      </c>
      <c r="C74" s="43" t="s">
        <v>39</v>
      </c>
      <c r="D74" s="88" t="s">
        <v>40</v>
      </c>
      <c r="E74" s="45" t="s">
        <v>41</v>
      </c>
    </row>
    <row r="75" spans="1:5" ht="15" customHeight="1" x14ac:dyDescent="0.2">
      <c r="B75" s="94">
        <v>33513233</v>
      </c>
      <c r="C75" s="83"/>
      <c r="D75" s="89" t="s">
        <v>57</v>
      </c>
      <c r="E75" s="75">
        <v>20183.36</v>
      </c>
    </row>
    <row r="76" spans="1:5" ht="15" customHeight="1" x14ac:dyDescent="0.2">
      <c r="B76" s="94">
        <v>33113233</v>
      </c>
      <c r="C76" s="83"/>
      <c r="D76" s="89" t="s">
        <v>57</v>
      </c>
      <c r="E76" s="75">
        <v>3561.78</v>
      </c>
    </row>
    <row r="77" spans="1:5" ht="15" customHeight="1" x14ac:dyDescent="0.2">
      <c r="B77" s="168"/>
      <c r="C77" s="51" t="s">
        <v>43</v>
      </c>
      <c r="D77" s="65"/>
      <c r="E77" s="66">
        <f>SUM(E75:E76)</f>
        <v>23745.14</v>
      </c>
    </row>
    <row r="78" spans="1:5" ht="15" customHeight="1" x14ac:dyDescent="0.2"/>
    <row r="79" spans="1:5" ht="15" customHeight="1" x14ac:dyDescent="0.2"/>
    <row r="80" spans="1:5" ht="15" customHeight="1" x14ac:dyDescent="0.25">
      <c r="A80" s="36" t="s">
        <v>277</v>
      </c>
    </row>
    <row r="81" spans="1:5" ht="15" customHeight="1" x14ac:dyDescent="0.2">
      <c r="A81" s="236" t="s">
        <v>33</v>
      </c>
      <c r="B81" s="236"/>
      <c r="C81" s="236"/>
      <c r="D81" s="236"/>
      <c r="E81" s="236"/>
    </row>
    <row r="82" spans="1:5" ht="15" customHeight="1" x14ac:dyDescent="0.2">
      <c r="A82" s="234" t="s">
        <v>255</v>
      </c>
      <c r="B82" s="234"/>
      <c r="C82" s="234"/>
      <c r="D82" s="234"/>
      <c r="E82" s="234"/>
    </row>
    <row r="83" spans="1:5" ht="15" customHeight="1" x14ac:dyDescent="0.2">
      <c r="A83" s="233" t="s">
        <v>278</v>
      </c>
      <c r="B83" s="233"/>
      <c r="C83" s="233"/>
      <c r="D83" s="233"/>
      <c r="E83" s="233"/>
    </row>
    <row r="84" spans="1:5" ht="15" customHeight="1" x14ac:dyDescent="0.2">
      <c r="A84" s="233"/>
      <c r="B84" s="233"/>
      <c r="C84" s="233"/>
      <c r="D84" s="233"/>
      <c r="E84" s="233"/>
    </row>
    <row r="85" spans="1:5" ht="15" customHeight="1" x14ac:dyDescent="0.2">
      <c r="A85" s="233"/>
      <c r="B85" s="233"/>
      <c r="C85" s="233"/>
      <c r="D85" s="233"/>
      <c r="E85" s="233"/>
    </row>
    <row r="86" spans="1:5" ht="15" customHeight="1" x14ac:dyDescent="0.2">
      <c r="A86" s="233"/>
      <c r="B86" s="233"/>
      <c r="C86" s="233"/>
      <c r="D86" s="233"/>
      <c r="E86" s="233"/>
    </row>
    <row r="87" spans="1:5" ht="15" customHeight="1" x14ac:dyDescent="0.2">
      <c r="A87" s="109"/>
      <c r="B87" s="109"/>
      <c r="C87" s="109"/>
      <c r="D87" s="109"/>
      <c r="E87" s="109"/>
    </row>
    <row r="88" spans="1:5" ht="15" customHeight="1" x14ac:dyDescent="0.25">
      <c r="A88" s="68" t="s">
        <v>1</v>
      </c>
      <c r="B88" s="69"/>
      <c r="C88" s="69"/>
      <c r="D88" s="69"/>
      <c r="E88" s="69"/>
    </row>
    <row r="89" spans="1:5" ht="15" customHeight="1" x14ac:dyDescent="0.2">
      <c r="A89" s="91" t="s">
        <v>36</v>
      </c>
      <c r="B89" s="71"/>
      <c r="C89" s="71"/>
      <c r="D89" s="71"/>
      <c r="E89" s="71" t="s">
        <v>37</v>
      </c>
    </row>
    <row r="90" spans="1:5" ht="15" customHeight="1" x14ac:dyDescent="0.25">
      <c r="A90" s="78"/>
      <c r="B90" s="68"/>
      <c r="C90" s="69"/>
      <c r="D90" s="69"/>
      <c r="E90" s="92"/>
    </row>
    <row r="91" spans="1:5" ht="15" customHeight="1" x14ac:dyDescent="0.2">
      <c r="B91" s="81" t="s">
        <v>38</v>
      </c>
      <c r="C91" s="81" t="s">
        <v>39</v>
      </c>
      <c r="D91" s="93" t="s">
        <v>40</v>
      </c>
      <c r="E91" s="81" t="s">
        <v>41</v>
      </c>
    </row>
    <row r="92" spans="1:5" ht="15" customHeight="1" x14ac:dyDescent="0.2">
      <c r="B92" s="137">
        <v>13305</v>
      </c>
      <c r="C92" s="73"/>
      <c r="D92" s="74" t="s">
        <v>56</v>
      </c>
      <c r="E92" s="75">
        <v>60918000</v>
      </c>
    </row>
    <row r="93" spans="1:5" ht="15" customHeight="1" x14ac:dyDescent="0.2">
      <c r="B93" s="95"/>
      <c r="C93" s="84" t="s">
        <v>43</v>
      </c>
      <c r="D93" s="96"/>
      <c r="E93" s="97">
        <f>SUM(E92:E92)</f>
        <v>60918000</v>
      </c>
    </row>
    <row r="94" spans="1:5" ht="15" customHeight="1" x14ac:dyDescent="0.2"/>
    <row r="95" spans="1:5" ht="15" customHeight="1" x14ac:dyDescent="0.25">
      <c r="A95" s="68" t="s">
        <v>17</v>
      </c>
      <c r="B95" s="69"/>
      <c r="C95" s="69"/>
      <c r="D95" s="69"/>
      <c r="E95" s="78"/>
    </row>
    <row r="96" spans="1:5" ht="15" customHeight="1" x14ac:dyDescent="0.2">
      <c r="A96" s="40" t="s">
        <v>81</v>
      </c>
      <c r="B96" s="71"/>
      <c r="C96" s="71"/>
      <c r="D96" s="71"/>
      <c r="E96" s="71" t="s">
        <v>82</v>
      </c>
    </row>
    <row r="97" spans="1:5" ht="15" customHeight="1" x14ac:dyDescent="0.25">
      <c r="A97" s="78"/>
      <c r="B97" s="68"/>
      <c r="C97" s="69"/>
      <c r="D97" s="69"/>
      <c r="E97" s="92"/>
    </row>
    <row r="98" spans="1:5" ht="15" customHeight="1" x14ac:dyDescent="0.2">
      <c r="B98" s="81" t="s">
        <v>38</v>
      </c>
      <c r="C98" s="43" t="s">
        <v>39</v>
      </c>
      <c r="D98" s="44" t="s">
        <v>46</v>
      </c>
      <c r="E98" s="45" t="s">
        <v>41</v>
      </c>
    </row>
    <row r="99" spans="1:5" ht="15" customHeight="1" x14ac:dyDescent="0.2">
      <c r="B99" s="137">
        <v>13305</v>
      </c>
      <c r="C99" s="117"/>
      <c r="D99" s="89" t="s">
        <v>117</v>
      </c>
      <c r="E99" s="75">
        <v>60918000</v>
      </c>
    </row>
    <row r="100" spans="1:5" ht="15" customHeight="1" x14ac:dyDescent="0.2">
      <c r="B100" s="95"/>
      <c r="C100" s="51" t="s">
        <v>43</v>
      </c>
      <c r="D100" s="52"/>
      <c r="E100" s="53">
        <f>SUM(E99:E99)</f>
        <v>60918000</v>
      </c>
    </row>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279</v>
      </c>
    </row>
    <row r="107" spans="1:5" ht="15" customHeight="1" x14ac:dyDescent="0.2">
      <c r="A107" s="234" t="s">
        <v>33</v>
      </c>
      <c r="B107" s="234"/>
      <c r="C107" s="234"/>
      <c r="D107" s="234"/>
      <c r="E107" s="234"/>
    </row>
    <row r="108" spans="1:5" ht="15" customHeight="1" x14ac:dyDescent="0.2">
      <c r="A108" s="234" t="s">
        <v>255</v>
      </c>
      <c r="B108" s="234"/>
      <c r="C108" s="234"/>
      <c r="D108" s="234"/>
      <c r="E108" s="234"/>
    </row>
    <row r="109" spans="1:5" ht="15" customHeight="1" x14ac:dyDescent="0.2">
      <c r="A109" s="233" t="s">
        <v>280</v>
      </c>
      <c r="B109" s="233"/>
      <c r="C109" s="233"/>
      <c r="D109" s="233"/>
      <c r="E109" s="233"/>
    </row>
    <row r="110" spans="1:5" ht="15" customHeight="1" x14ac:dyDescent="0.2">
      <c r="A110" s="233"/>
      <c r="B110" s="233"/>
      <c r="C110" s="233"/>
      <c r="D110" s="233"/>
      <c r="E110" s="233"/>
    </row>
    <row r="111" spans="1:5" ht="15" customHeight="1" x14ac:dyDescent="0.2">
      <c r="A111" s="233"/>
      <c r="B111" s="233"/>
      <c r="C111" s="233"/>
      <c r="D111" s="233"/>
      <c r="E111" s="233"/>
    </row>
    <row r="112" spans="1:5" ht="15" customHeight="1" x14ac:dyDescent="0.2">
      <c r="A112" s="233"/>
      <c r="B112" s="233"/>
      <c r="C112" s="233"/>
      <c r="D112" s="233"/>
      <c r="E112" s="233"/>
    </row>
    <row r="113" spans="1:5" ht="15" customHeight="1" x14ac:dyDescent="0.2">
      <c r="A113" s="233"/>
      <c r="B113" s="233"/>
      <c r="C113" s="233"/>
      <c r="D113" s="233"/>
      <c r="E113" s="233"/>
    </row>
    <row r="114" spans="1:5" ht="15" customHeight="1" x14ac:dyDescent="0.2">
      <c r="A114" s="37"/>
      <c r="B114" s="37"/>
      <c r="C114" s="37"/>
      <c r="D114" s="37"/>
      <c r="E114" s="37"/>
    </row>
    <row r="115" spans="1:5" ht="15" customHeight="1" x14ac:dyDescent="0.25">
      <c r="A115" s="38" t="s">
        <v>1</v>
      </c>
      <c r="B115" s="39"/>
      <c r="C115" s="39"/>
      <c r="D115" s="39"/>
      <c r="E115" s="39"/>
    </row>
    <row r="116" spans="1:5" ht="15" customHeight="1" x14ac:dyDescent="0.2">
      <c r="A116" s="40" t="s">
        <v>36</v>
      </c>
      <c r="B116" s="39"/>
      <c r="C116" s="39"/>
      <c r="D116" s="39"/>
      <c r="E116" s="41" t="s">
        <v>37</v>
      </c>
    </row>
    <row r="117" spans="1:5" ht="15" customHeight="1" x14ac:dyDescent="0.25">
      <c r="A117" s="71"/>
      <c r="B117" s="38"/>
      <c r="C117" s="39"/>
      <c r="D117" s="39"/>
      <c r="E117" s="42"/>
    </row>
    <row r="118" spans="1:5" ht="15" customHeight="1" x14ac:dyDescent="0.2">
      <c r="B118" s="43" t="s">
        <v>38</v>
      </c>
      <c r="C118" s="43" t="s">
        <v>39</v>
      </c>
      <c r="D118" s="44" t="s">
        <v>40</v>
      </c>
      <c r="E118" s="45" t="s">
        <v>41</v>
      </c>
    </row>
    <row r="119" spans="1:5" ht="15" customHeight="1" x14ac:dyDescent="0.2">
      <c r="B119" s="162">
        <v>13307</v>
      </c>
      <c r="C119" s="102"/>
      <c r="D119" s="87" t="s">
        <v>56</v>
      </c>
      <c r="E119" s="75">
        <v>4000000</v>
      </c>
    </row>
    <row r="120" spans="1:5" ht="15" customHeight="1" x14ac:dyDescent="0.2">
      <c r="B120" s="76"/>
      <c r="C120" s="51" t="s">
        <v>43</v>
      </c>
      <c r="D120" s="52"/>
      <c r="E120" s="53">
        <f>SUM(E119:E119)</f>
        <v>4000000</v>
      </c>
    </row>
    <row r="121" spans="1:5" ht="15" customHeight="1" x14ac:dyDescent="0.2"/>
    <row r="122" spans="1:5" ht="15" customHeight="1" x14ac:dyDescent="0.25">
      <c r="A122" s="68" t="s">
        <v>17</v>
      </c>
      <c r="B122" s="69"/>
      <c r="C122" s="69"/>
      <c r="D122" s="69"/>
      <c r="E122" s="69"/>
    </row>
    <row r="123" spans="1:5" ht="15" customHeight="1" x14ac:dyDescent="0.2">
      <c r="A123" s="91" t="s">
        <v>36</v>
      </c>
      <c r="B123" s="69"/>
      <c r="C123" s="69"/>
      <c r="D123" s="69"/>
      <c r="E123" s="70" t="s">
        <v>37</v>
      </c>
    </row>
    <row r="124" spans="1:5" ht="15" customHeight="1" x14ac:dyDescent="0.25">
      <c r="A124" s="68"/>
      <c r="B124" s="78"/>
      <c r="C124" s="69"/>
      <c r="D124" s="69"/>
      <c r="E124" s="92"/>
    </row>
    <row r="125" spans="1:5" ht="15" customHeight="1" x14ac:dyDescent="0.2">
      <c r="B125" s="58"/>
      <c r="C125" s="81" t="s">
        <v>39</v>
      </c>
      <c r="D125" s="82" t="s">
        <v>46</v>
      </c>
      <c r="E125" s="45" t="s">
        <v>41</v>
      </c>
    </row>
    <row r="126" spans="1:5" ht="15" customHeight="1" x14ac:dyDescent="0.2">
      <c r="B126" s="119"/>
      <c r="C126" s="147">
        <v>4324</v>
      </c>
      <c r="D126" s="161" t="s">
        <v>69</v>
      </c>
      <c r="E126" s="75">
        <v>4000000</v>
      </c>
    </row>
    <row r="127" spans="1:5" ht="15" customHeight="1" x14ac:dyDescent="0.2">
      <c r="B127" s="121"/>
      <c r="C127" s="84" t="s">
        <v>43</v>
      </c>
      <c r="D127" s="96"/>
      <c r="E127" s="97">
        <f>SUM(E126:E126)</f>
        <v>4000000</v>
      </c>
    </row>
    <row r="128" spans="1:5" ht="15" customHeight="1" x14ac:dyDescent="0.2"/>
    <row r="129" spans="1:5" ht="15" customHeight="1" x14ac:dyDescent="0.2"/>
    <row r="130" spans="1:5" ht="15" customHeight="1" x14ac:dyDescent="0.25">
      <c r="A130" s="36" t="s">
        <v>281</v>
      </c>
    </row>
    <row r="131" spans="1:5" ht="15" customHeight="1" x14ac:dyDescent="0.2">
      <c r="A131" s="234" t="s">
        <v>33</v>
      </c>
      <c r="B131" s="234"/>
      <c r="C131" s="234"/>
      <c r="D131" s="234"/>
      <c r="E131" s="234"/>
    </row>
    <row r="132" spans="1:5" ht="15" customHeight="1" x14ac:dyDescent="0.2">
      <c r="A132" s="234" t="s">
        <v>282</v>
      </c>
      <c r="B132" s="234"/>
      <c r="C132" s="234"/>
      <c r="D132" s="234"/>
      <c r="E132" s="234"/>
    </row>
    <row r="133" spans="1:5" ht="15" customHeight="1" x14ac:dyDescent="0.2">
      <c r="A133" s="235" t="s">
        <v>283</v>
      </c>
      <c r="B133" s="235"/>
      <c r="C133" s="235"/>
      <c r="D133" s="235"/>
      <c r="E133" s="235"/>
    </row>
    <row r="134" spans="1:5" ht="15" customHeight="1" x14ac:dyDescent="0.2">
      <c r="A134" s="235"/>
      <c r="B134" s="235"/>
      <c r="C134" s="235"/>
      <c r="D134" s="235"/>
      <c r="E134" s="235"/>
    </row>
    <row r="135" spans="1:5" ht="15" customHeight="1" x14ac:dyDescent="0.2">
      <c r="A135" s="235"/>
      <c r="B135" s="235"/>
      <c r="C135" s="235"/>
      <c r="D135" s="235"/>
      <c r="E135" s="235"/>
    </row>
    <row r="136" spans="1:5" ht="15" customHeight="1" x14ac:dyDescent="0.2">
      <c r="A136" s="235"/>
      <c r="B136" s="235"/>
      <c r="C136" s="235"/>
      <c r="D136" s="235"/>
      <c r="E136" s="235"/>
    </row>
    <row r="137" spans="1:5" ht="15" customHeight="1" x14ac:dyDescent="0.2">
      <c r="A137" s="235"/>
      <c r="B137" s="235"/>
      <c r="C137" s="235"/>
      <c r="D137" s="235"/>
      <c r="E137" s="235"/>
    </row>
    <row r="138" spans="1:5" ht="15" customHeight="1" x14ac:dyDescent="0.2">
      <c r="A138" s="37"/>
      <c r="B138" s="37"/>
      <c r="C138" s="37"/>
      <c r="D138" s="37"/>
      <c r="E138" s="37"/>
    </row>
    <row r="139" spans="1:5" ht="15" customHeight="1" x14ac:dyDescent="0.25">
      <c r="A139" s="38" t="s">
        <v>1</v>
      </c>
      <c r="B139" s="39"/>
      <c r="C139" s="39"/>
      <c r="D139" s="39"/>
      <c r="E139" s="39"/>
    </row>
    <row r="140" spans="1:5" ht="15" customHeight="1" x14ac:dyDescent="0.2">
      <c r="A140" s="40" t="s">
        <v>36</v>
      </c>
      <c r="B140" s="39"/>
      <c r="C140" s="39"/>
      <c r="D140" s="39"/>
      <c r="E140" s="41" t="s">
        <v>37</v>
      </c>
    </row>
    <row r="141" spans="1:5" ht="15" customHeight="1" x14ac:dyDescent="0.25">
      <c r="B141" s="38"/>
      <c r="C141" s="39"/>
      <c r="D141" s="39"/>
      <c r="E141" s="42"/>
    </row>
    <row r="142" spans="1:5" ht="15" customHeight="1" x14ac:dyDescent="0.2">
      <c r="B142" s="81" t="s">
        <v>38</v>
      </c>
      <c r="C142" s="43" t="s">
        <v>39</v>
      </c>
      <c r="D142" s="44" t="s">
        <v>40</v>
      </c>
      <c r="E142" s="45" t="s">
        <v>41</v>
      </c>
    </row>
    <row r="143" spans="1:5" ht="15" customHeight="1" x14ac:dyDescent="0.2">
      <c r="B143" s="137">
        <v>34013</v>
      </c>
      <c r="C143" s="102"/>
      <c r="D143" s="74" t="s">
        <v>56</v>
      </c>
      <c r="E143" s="49">
        <v>16000</v>
      </c>
    </row>
    <row r="144" spans="1:5" ht="15" customHeight="1" x14ac:dyDescent="0.2">
      <c r="B144" s="95"/>
      <c r="C144" s="51" t="s">
        <v>43</v>
      </c>
      <c r="D144" s="52"/>
      <c r="E144" s="53">
        <f>SUM(E143:E143)</f>
        <v>16000</v>
      </c>
    </row>
    <row r="145" spans="1:5" ht="15" customHeight="1" x14ac:dyDescent="0.2">
      <c r="A145" s="71"/>
      <c r="B145" s="71"/>
      <c r="C145" s="71"/>
      <c r="D145" s="71"/>
    </row>
    <row r="146" spans="1:5" ht="15" customHeight="1" x14ac:dyDescent="0.25">
      <c r="A146" s="38" t="s">
        <v>17</v>
      </c>
      <c r="B146" s="39"/>
      <c r="C146" s="39"/>
      <c r="D146" s="39"/>
      <c r="E146" s="39"/>
    </row>
    <row r="147" spans="1:5" ht="15" customHeight="1" x14ac:dyDescent="0.2">
      <c r="A147" s="40" t="s">
        <v>86</v>
      </c>
      <c r="B147" s="39"/>
      <c r="C147" s="39"/>
      <c r="D147" s="39"/>
      <c r="E147" s="41" t="s">
        <v>87</v>
      </c>
    </row>
    <row r="148" spans="1:5" ht="15" customHeight="1" x14ac:dyDescent="0.2">
      <c r="A148" s="71"/>
      <c r="B148" s="55"/>
      <c r="C148" s="39"/>
      <c r="E148" s="56"/>
    </row>
    <row r="149" spans="1:5" ht="15" customHeight="1" x14ac:dyDescent="0.2">
      <c r="B149" s="43" t="s">
        <v>38</v>
      </c>
      <c r="C149" s="43" t="s">
        <v>39</v>
      </c>
      <c r="D149" s="88" t="s">
        <v>40</v>
      </c>
      <c r="E149" s="45" t="s">
        <v>41</v>
      </c>
    </row>
    <row r="150" spans="1:5" ht="15" customHeight="1" x14ac:dyDescent="0.2">
      <c r="B150" s="137">
        <v>34013</v>
      </c>
      <c r="C150" s="83"/>
      <c r="D150" s="89" t="s">
        <v>57</v>
      </c>
      <c r="E150" s="49">
        <v>16000</v>
      </c>
    </row>
    <row r="151" spans="1:5" ht="15" customHeight="1" x14ac:dyDescent="0.2">
      <c r="B151" s="50"/>
      <c r="C151" s="51" t="s">
        <v>43</v>
      </c>
      <c r="D151" s="65"/>
      <c r="E151" s="66">
        <f>SUM(E150:E150)</f>
        <v>16000</v>
      </c>
    </row>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6" t="s">
        <v>284</v>
      </c>
    </row>
    <row r="159" spans="1:5" ht="15" customHeight="1" x14ac:dyDescent="0.2">
      <c r="A159" s="234" t="s">
        <v>33</v>
      </c>
      <c r="B159" s="234"/>
      <c r="C159" s="234"/>
      <c r="D159" s="234"/>
      <c r="E159" s="234"/>
    </row>
    <row r="160" spans="1:5" ht="15" customHeight="1" x14ac:dyDescent="0.2">
      <c r="A160" s="235" t="s">
        <v>285</v>
      </c>
      <c r="B160" s="235"/>
      <c r="C160" s="235"/>
      <c r="D160" s="235"/>
      <c r="E160" s="235"/>
    </row>
    <row r="161" spans="1:5" ht="15" customHeight="1" x14ac:dyDescent="0.2">
      <c r="A161" s="235"/>
      <c r="B161" s="235"/>
      <c r="C161" s="235"/>
      <c r="D161" s="235"/>
      <c r="E161" s="235"/>
    </row>
    <row r="162" spans="1:5" ht="15" customHeight="1" x14ac:dyDescent="0.2">
      <c r="A162" s="235"/>
      <c r="B162" s="235"/>
      <c r="C162" s="235"/>
      <c r="D162" s="235"/>
      <c r="E162" s="235"/>
    </row>
    <row r="163" spans="1:5" ht="15" customHeight="1" x14ac:dyDescent="0.2">
      <c r="A163" s="235"/>
      <c r="B163" s="235"/>
      <c r="C163" s="235"/>
      <c r="D163" s="235"/>
      <c r="E163" s="235"/>
    </row>
    <row r="164" spans="1:5" ht="15" customHeight="1" x14ac:dyDescent="0.2">
      <c r="A164" s="235"/>
      <c r="B164" s="235"/>
      <c r="C164" s="235"/>
      <c r="D164" s="235"/>
      <c r="E164" s="235"/>
    </row>
    <row r="165" spans="1:5" ht="15" customHeight="1" x14ac:dyDescent="0.2">
      <c r="A165" s="235"/>
      <c r="B165" s="235"/>
      <c r="C165" s="235"/>
      <c r="D165" s="235"/>
      <c r="E165" s="235"/>
    </row>
    <row r="166" spans="1:5" ht="15" customHeight="1" x14ac:dyDescent="0.2">
      <c r="A166" s="235"/>
      <c r="B166" s="235"/>
      <c r="C166" s="235"/>
      <c r="D166" s="235"/>
      <c r="E166" s="235"/>
    </row>
    <row r="167" spans="1:5" ht="15" customHeight="1" x14ac:dyDescent="0.2">
      <c r="A167" s="235"/>
      <c r="B167" s="235"/>
      <c r="C167" s="235"/>
      <c r="D167" s="235"/>
      <c r="E167" s="235"/>
    </row>
    <row r="168" spans="1:5" ht="15" customHeight="1" x14ac:dyDescent="0.2">
      <c r="A168" s="235"/>
      <c r="B168" s="235"/>
      <c r="C168" s="235"/>
      <c r="D168" s="235"/>
      <c r="E168" s="235"/>
    </row>
    <row r="169" spans="1:5" ht="15" customHeight="1" x14ac:dyDescent="0.2">
      <c r="A169" s="67"/>
      <c r="B169" s="98"/>
      <c r="C169" s="67"/>
      <c r="D169" s="67"/>
      <c r="E169" s="67"/>
    </row>
    <row r="170" spans="1:5" ht="15" customHeight="1" x14ac:dyDescent="0.25">
      <c r="A170" s="68" t="s">
        <v>1</v>
      </c>
      <c r="B170" s="99"/>
      <c r="C170" s="69"/>
      <c r="D170" s="69"/>
      <c r="E170" s="69"/>
    </row>
    <row r="171" spans="1:5" ht="15" customHeight="1" x14ac:dyDescent="0.2">
      <c r="A171" s="91" t="s">
        <v>98</v>
      </c>
      <c r="B171" s="69"/>
      <c r="C171" s="69"/>
      <c r="D171" s="69"/>
      <c r="E171" s="70" t="s">
        <v>147</v>
      </c>
    </row>
    <row r="172" spans="1:5" ht="15" customHeight="1" x14ac:dyDescent="0.25">
      <c r="A172" s="71"/>
      <c r="B172" s="101"/>
      <c r="C172" s="39"/>
      <c r="D172" s="39"/>
      <c r="E172" s="42"/>
    </row>
    <row r="173" spans="1:5" ht="15" customHeight="1" x14ac:dyDescent="0.2">
      <c r="B173" s="57"/>
      <c r="C173" s="43" t="s">
        <v>39</v>
      </c>
      <c r="D173" s="44" t="s">
        <v>40</v>
      </c>
      <c r="E173" s="45" t="s">
        <v>41</v>
      </c>
    </row>
    <row r="174" spans="1:5" ht="15" customHeight="1" x14ac:dyDescent="0.2">
      <c r="B174" s="150"/>
      <c r="C174" s="117"/>
      <c r="D174" s="103" t="s">
        <v>286</v>
      </c>
      <c r="E174" s="75">
        <v>4000000</v>
      </c>
    </row>
    <row r="175" spans="1:5" ht="15" customHeight="1" x14ac:dyDescent="0.2">
      <c r="B175" s="121"/>
      <c r="C175" s="51" t="s">
        <v>43</v>
      </c>
      <c r="D175" s="52"/>
      <c r="E175" s="53">
        <f>SUM(E174:E174)</f>
        <v>4000000</v>
      </c>
    </row>
    <row r="176" spans="1:5" ht="15" customHeight="1" x14ac:dyDescent="0.2"/>
    <row r="177" spans="1:5" ht="15" customHeight="1" x14ac:dyDescent="0.25">
      <c r="A177" s="38" t="s">
        <v>17</v>
      </c>
    </row>
    <row r="178" spans="1:5" ht="15" customHeight="1" x14ac:dyDescent="0.2">
      <c r="A178" s="91" t="s">
        <v>98</v>
      </c>
      <c r="B178" s="69"/>
      <c r="C178" s="69"/>
      <c r="D178" s="69"/>
      <c r="E178" s="70" t="s">
        <v>147</v>
      </c>
    </row>
    <row r="179" spans="1:5" ht="15" customHeight="1" x14ac:dyDescent="0.2"/>
    <row r="180" spans="1:5" ht="15" customHeight="1" x14ac:dyDescent="0.2">
      <c r="B180" s="43" t="s">
        <v>172</v>
      </c>
      <c r="C180" s="43" t="s">
        <v>39</v>
      </c>
      <c r="D180" s="44" t="s">
        <v>46</v>
      </c>
      <c r="E180" s="81" t="s">
        <v>41</v>
      </c>
    </row>
    <row r="181" spans="1:5" ht="15" customHeight="1" x14ac:dyDescent="0.2">
      <c r="B181" s="132">
        <v>25</v>
      </c>
      <c r="C181" s="83"/>
      <c r="D181" s="107" t="s">
        <v>100</v>
      </c>
      <c r="E181" s="49">
        <v>-3000000</v>
      </c>
    </row>
    <row r="182" spans="1:5" ht="15" customHeight="1" x14ac:dyDescent="0.2">
      <c r="B182" s="132">
        <v>14</v>
      </c>
      <c r="C182" s="83"/>
      <c r="D182" s="107" t="s">
        <v>100</v>
      </c>
      <c r="E182" s="49">
        <v>3000000</v>
      </c>
    </row>
    <row r="183" spans="1:5" ht="15" customHeight="1" x14ac:dyDescent="0.2">
      <c r="B183" s="132">
        <v>14</v>
      </c>
      <c r="C183" s="83"/>
      <c r="D183" s="107" t="s">
        <v>100</v>
      </c>
      <c r="E183" s="49">
        <v>3000000</v>
      </c>
    </row>
    <row r="184" spans="1:5" ht="15" customHeight="1" x14ac:dyDescent="0.2">
      <c r="B184" s="132">
        <v>10</v>
      </c>
      <c r="C184" s="83"/>
      <c r="D184" s="63" t="s">
        <v>47</v>
      </c>
      <c r="E184" s="49">
        <v>1000000</v>
      </c>
    </row>
    <row r="185" spans="1:5" ht="15" customHeight="1" x14ac:dyDescent="0.2">
      <c r="B185" s="132"/>
      <c r="C185" s="51" t="s">
        <v>43</v>
      </c>
      <c r="D185" s="52"/>
      <c r="E185" s="53">
        <f>SUM(E181:E184)</f>
        <v>4000000</v>
      </c>
    </row>
    <row r="186" spans="1:5" ht="15" customHeight="1" x14ac:dyDescent="0.2"/>
    <row r="187" spans="1:5" ht="15" customHeight="1" x14ac:dyDescent="0.2"/>
    <row r="188" spans="1:5" ht="15" customHeight="1" x14ac:dyDescent="0.25">
      <c r="A188" s="36" t="s">
        <v>287</v>
      </c>
    </row>
    <row r="189" spans="1:5" ht="15" customHeight="1" x14ac:dyDescent="0.2">
      <c r="A189" s="234" t="s">
        <v>33</v>
      </c>
      <c r="B189" s="234"/>
      <c r="C189" s="234"/>
      <c r="D189" s="234"/>
      <c r="E189" s="234"/>
    </row>
    <row r="190" spans="1:5" ht="15" customHeight="1" x14ac:dyDescent="0.2">
      <c r="A190" s="234" t="s">
        <v>64</v>
      </c>
      <c r="B190" s="234"/>
      <c r="C190" s="234"/>
      <c r="D190" s="234"/>
      <c r="E190" s="234"/>
    </row>
    <row r="191" spans="1:5" ht="15" customHeight="1" x14ac:dyDescent="0.2">
      <c r="A191" s="235" t="s">
        <v>288</v>
      </c>
      <c r="B191" s="235"/>
      <c r="C191" s="235"/>
      <c r="D191" s="235"/>
      <c r="E191" s="235"/>
    </row>
    <row r="192" spans="1:5" ht="15" customHeight="1" x14ac:dyDescent="0.2">
      <c r="A192" s="235"/>
      <c r="B192" s="235"/>
      <c r="C192" s="235"/>
      <c r="D192" s="235"/>
      <c r="E192" s="235"/>
    </row>
    <row r="193" spans="1:5" ht="15" customHeight="1" x14ac:dyDescent="0.2">
      <c r="A193" s="235"/>
      <c r="B193" s="235"/>
      <c r="C193" s="235"/>
      <c r="D193" s="235"/>
      <c r="E193" s="235"/>
    </row>
    <row r="194" spans="1:5" ht="15" customHeight="1" x14ac:dyDescent="0.2">
      <c r="A194" s="235"/>
      <c r="B194" s="235"/>
      <c r="C194" s="235"/>
      <c r="D194" s="235"/>
      <c r="E194" s="235"/>
    </row>
    <row r="195" spans="1:5" ht="15" customHeight="1" x14ac:dyDescent="0.2">
      <c r="A195" s="235"/>
      <c r="B195" s="235"/>
      <c r="C195" s="235"/>
      <c r="D195" s="235"/>
      <c r="E195" s="235"/>
    </row>
    <row r="196" spans="1:5" ht="15" customHeight="1" x14ac:dyDescent="0.2">
      <c r="A196" s="235"/>
      <c r="B196" s="235"/>
      <c r="C196" s="235"/>
      <c r="D196" s="235"/>
      <c r="E196" s="235"/>
    </row>
    <row r="197" spans="1:5" ht="15" customHeight="1" x14ac:dyDescent="0.2">
      <c r="A197" s="67"/>
      <c r="B197" s="98"/>
      <c r="C197" s="67"/>
      <c r="D197" s="67"/>
      <c r="E197" s="67"/>
    </row>
    <row r="198" spans="1:5" ht="15" customHeight="1" x14ac:dyDescent="0.25">
      <c r="A198" s="68" t="s">
        <v>1</v>
      </c>
      <c r="B198" s="99"/>
      <c r="C198" s="69"/>
      <c r="D198" s="69"/>
      <c r="E198" s="69"/>
    </row>
    <row r="199" spans="1:5" ht="15" customHeight="1" x14ac:dyDescent="0.2">
      <c r="A199" s="91" t="s">
        <v>98</v>
      </c>
      <c r="B199" s="69"/>
      <c r="C199" s="69"/>
      <c r="D199" s="69"/>
      <c r="E199" s="70" t="s">
        <v>99</v>
      </c>
    </row>
    <row r="200" spans="1:5" ht="15" customHeight="1" x14ac:dyDescent="0.25">
      <c r="A200" s="71"/>
      <c r="B200" s="101"/>
      <c r="C200" s="39"/>
      <c r="D200" s="39"/>
      <c r="E200" s="42"/>
    </row>
    <row r="201" spans="1:5" ht="15" customHeight="1" x14ac:dyDescent="0.2">
      <c r="B201" s="43" t="s">
        <v>38</v>
      </c>
      <c r="C201" s="43" t="s">
        <v>39</v>
      </c>
      <c r="D201" s="44" t="s">
        <v>40</v>
      </c>
      <c r="E201" s="45" t="s">
        <v>41</v>
      </c>
    </row>
    <row r="202" spans="1:5" ht="15" customHeight="1" x14ac:dyDescent="0.2">
      <c r="B202" s="94">
        <v>38587505</v>
      </c>
      <c r="C202" s="102"/>
      <c r="D202" s="103" t="s">
        <v>165</v>
      </c>
      <c r="E202" s="75">
        <v>3463829.39</v>
      </c>
    </row>
    <row r="203" spans="1:5" ht="15" customHeight="1" x14ac:dyDescent="0.2">
      <c r="B203" s="76"/>
      <c r="C203" s="51" t="s">
        <v>43</v>
      </c>
      <c r="D203" s="52"/>
      <c r="E203" s="53">
        <f>SUM(E202:E202)</f>
        <v>3463829.39</v>
      </c>
    </row>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68" t="s">
        <v>17</v>
      </c>
      <c r="B210" s="69"/>
      <c r="C210" s="69"/>
      <c r="D210" s="69"/>
      <c r="E210" s="69"/>
    </row>
    <row r="211" spans="1:5" ht="15" customHeight="1" x14ac:dyDescent="0.2">
      <c r="A211" s="91" t="s">
        <v>36</v>
      </c>
      <c r="B211" s="69"/>
      <c r="C211" s="69"/>
      <c r="D211" s="69"/>
      <c r="E211" s="70" t="s">
        <v>37</v>
      </c>
    </row>
    <row r="212" spans="1:5" ht="15" customHeight="1" x14ac:dyDescent="0.25">
      <c r="A212" s="78"/>
      <c r="B212" s="68"/>
      <c r="C212" s="69"/>
      <c r="D212" s="69"/>
      <c r="E212" s="92"/>
    </row>
    <row r="213" spans="1:5" ht="15" customHeight="1" x14ac:dyDescent="0.2">
      <c r="A213" s="58"/>
      <c r="B213" s="57"/>
      <c r="C213" s="81" t="s">
        <v>39</v>
      </c>
      <c r="D213" s="104" t="s">
        <v>46</v>
      </c>
      <c r="E213" s="81" t="s">
        <v>41</v>
      </c>
    </row>
    <row r="214" spans="1:5" ht="15" customHeight="1" x14ac:dyDescent="0.2">
      <c r="A214" s="124"/>
      <c r="B214" s="125"/>
      <c r="C214" s="83">
        <v>6409</v>
      </c>
      <c r="D214" s="63" t="s">
        <v>69</v>
      </c>
      <c r="E214" s="75">
        <v>3463829.39</v>
      </c>
    </row>
    <row r="215" spans="1:5" ht="15" customHeight="1" x14ac:dyDescent="0.2">
      <c r="A215" s="108"/>
      <c r="B215" s="121"/>
      <c r="C215" s="84" t="s">
        <v>43</v>
      </c>
      <c r="D215" s="85"/>
      <c r="E215" s="86">
        <f>SUM(E214:E214)</f>
        <v>3463829.39</v>
      </c>
    </row>
    <row r="216" spans="1:5" ht="15" customHeight="1" x14ac:dyDescent="0.2"/>
    <row r="217" spans="1:5" ht="15" customHeight="1" x14ac:dyDescent="0.2"/>
    <row r="218" spans="1:5" ht="15" customHeight="1" x14ac:dyDescent="0.25">
      <c r="A218" s="36" t="s">
        <v>289</v>
      </c>
    </row>
    <row r="219" spans="1:5" ht="15" customHeight="1" x14ac:dyDescent="0.2">
      <c r="A219" s="234" t="s">
        <v>33</v>
      </c>
      <c r="B219" s="234"/>
      <c r="C219" s="234"/>
      <c r="D219" s="234"/>
      <c r="E219" s="234"/>
    </row>
    <row r="220" spans="1:5" ht="15" customHeight="1" x14ac:dyDescent="0.2">
      <c r="A220" s="234" t="s">
        <v>64</v>
      </c>
      <c r="B220" s="234"/>
      <c r="C220" s="234"/>
      <c r="D220" s="234"/>
      <c r="E220" s="234"/>
    </row>
    <row r="221" spans="1:5" ht="15" customHeight="1" x14ac:dyDescent="0.2">
      <c r="A221" s="235" t="s">
        <v>290</v>
      </c>
      <c r="B221" s="235"/>
      <c r="C221" s="235"/>
      <c r="D221" s="235"/>
      <c r="E221" s="235"/>
    </row>
    <row r="222" spans="1:5" ht="15" customHeight="1" x14ac:dyDescent="0.2">
      <c r="A222" s="235"/>
      <c r="B222" s="235"/>
      <c r="C222" s="235"/>
      <c r="D222" s="235"/>
      <c r="E222" s="235"/>
    </row>
    <row r="223" spans="1:5" ht="15" customHeight="1" x14ac:dyDescent="0.2">
      <c r="A223" s="235"/>
      <c r="B223" s="235"/>
      <c r="C223" s="235"/>
      <c r="D223" s="235"/>
      <c r="E223" s="235"/>
    </row>
    <row r="224" spans="1:5" ht="15" customHeight="1" x14ac:dyDescent="0.2">
      <c r="A224" s="235"/>
      <c r="B224" s="235"/>
      <c r="C224" s="235"/>
      <c r="D224" s="235"/>
      <c r="E224" s="235"/>
    </row>
    <row r="225" spans="1:5" ht="15" customHeight="1" x14ac:dyDescent="0.2">
      <c r="A225" s="235"/>
      <c r="B225" s="235"/>
      <c r="C225" s="235"/>
      <c r="D225" s="235"/>
      <c r="E225" s="235"/>
    </row>
    <row r="226" spans="1:5" ht="15" customHeight="1" x14ac:dyDescent="0.2">
      <c r="A226" s="235"/>
      <c r="B226" s="235"/>
      <c r="C226" s="235"/>
      <c r="D226" s="235"/>
      <c r="E226" s="235"/>
    </row>
    <row r="227" spans="1:5" ht="15" customHeight="1" x14ac:dyDescent="0.2">
      <c r="A227" s="67"/>
      <c r="B227" s="98"/>
      <c r="C227" s="67"/>
      <c r="D227" s="67"/>
      <c r="E227" s="67"/>
    </row>
    <row r="228" spans="1:5" ht="15" customHeight="1" x14ac:dyDescent="0.25">
      <c r="A228" s="68" t="s">
        <v>1</v>
      </c>
      <c r="B228" s="99"/>
      <c r="C228" s="69"/>
      <c r="D228" s="69"/>
      <c r="E228" s="69"/>
    </row>
    <row r="229" spans="1:5" ht="15" customHeight="1" x14ac:dyDescent="0.2">
      <c r="A229" s="91" t="s">
        <v>98</v>
      </c>
      <c r="B229" s="69"/>
      <c r="C229" s="69"/>
      <c r="D229" s="69"/>
      <c r="E229" s="70" t="s">
        <v>99</v>
      </c>
    </row>
    <row r="230" spans="1:5" ht="15" customHeight="1" x14ac:dyDescent="0.25">
      <c r="A230" s="71"/>
      <c r="B230" s="101"/>
      <c r="C230" s="39"/>
      <c r="D230" s="39"/>
      <c r="E230" s="42"/>
    </row>
    <row r="231" spans="1:5" ht="15" customHeight="1" x14ac:dyDescent="0.2">
      <c r="B231" s="43" t="s">
        <v>38</v>
      </c>
      <c r="C231" s="43" t="s">
        <v>39</v>
      </c>
      <c r="D231" s="44" t="s">
        <v>40</v>
      </c>
      <c r="E231" s="45" t="s">
        <v>41</v>
      </c>
    </row>
    <row r="232" spans="1:5" ht="15" customHeight="1" x14ac:dyDescent="0.2">
      <c r="B232" s="94">
        <v>38587505</v>
      </c>
      <c r="C232" s="102"/>
      <c r="D232" s="103" t="s">
        <v>165</v>
      </c>
      <c r="E232" s="75">
        <v>1032634.07</v>
      </c>
    </row>
    <row r="233" spans="1:5" ht="15" customHeight="1" x14ac:dyDescent="0.2">
      <c r="B233" s="76"/>
      <c r="C233" s="51" t="s">
        <v>43</v>
      </c>
      <c r="D233" s="52"/>
      <c r="E233" s="53">
        <f>SUM(E232:E232)</f>
        <v>1032634.07</v>
      </c>
    </row>
    <row r="234" spans="1:5" ht="15" customHeight="1" x14ac:dyDescent="0.2"/>
    <row r="235" spans="1:5" ht="15" customHeight="1" x14ac:dyDescent="0.25">
      <c r="A235" s="68" t="s">
        <v>17</v>
      </c>
      <c r="B235" s="69"/>
      <c r="C235" s="69"/>
      <c r="D235" s="69"/>
      <c r="E235" s="69"/>
    </row>
    <row r="236" spans="1:5" ht="15" customHeight="1" x14ac:dyDescent="0.2">
      <c r="A236" s="91" t="s">
        <v>36</v>
      </c>
      <c r="B236" s="69"/>
      <c r="C236" s="69"/>
      <c r="D236" s="69"/>
      <c r="E236" s="70" t="s">
        <v>37</v>
      </c>
    </row>
    <row r="237" spans="1:5" ht="15" customHeight="1" x14ac:dyDescent="0.25">
      <c r="A237" s="78"/>
      <c r="B237" s="68"/>
      <c r="C237" s="69"/>
      <c r="D237" s="69"/>
      <c r="E237" s="92"/>
    </row>
    <row r="238" spans="1:5" ht="15" customHeight="1" x14ac:dyDescent="0.2">
      <c r="A238" s="58"/>
      <c r="B238" s="57"/>
      <c r="C238" s="81" t="s">
        <v>39</v>
      </c>
      <c r="D238" s="104" t="s">
        <v>46</v>
      </c>
      <c r="E238" s="81" t="s">
        <v>41</v>
      </c>
    </row>
    <row r="239" spans="1:5" ht="15" customHeight="1" x14ac:dyDescent="0.2">
      <c r="A239" s="124"/>
      <c r="B239" s="125"/>
      <c r="C239" s="83">
        <v>6409</v>
      </c>
      <c r="D239" s="63" t="s">
        <v>69</v>
      </c>
      <c r="E239" s="75">
        <v>1032634.07</v>
      </c>
    </row>
    <row r="240" spans="1:5" ht="15" customHeight="1" x14ac:dyDescent="0.2">
      <c r="A240" s="108"/>
      <c r="B240" s="121"/>
      <c r="C240" s="84" t="s">
        <v>43</v>
      </c>
      <c r="D240" s="85"/>
      <c r="E240" s="86">
        <f>SUM(E239:E239)</f>
        <v>1032634.07</v>
      </c>
    </row>
    <row r="241" spans="1:5" ht="15" customHeight="1" x14ac:dyDescent="0.2"/>
    <row r="242" spans="1:5" ht="15" customHeight="1" x14ac:dyDescent="0.2"/>
    <row r="243" spans="1:5" ht="15" customHeight="1" x14ac:dyDescent="0.25">
      <c r="A243" s="36" t="s">
        <v>291</v>
      </c>
    </row>
    <row r="244" spans="1:5" ht="15" customHeight="1" x14ac:dyDescent="0.2">
      <c r="A244" s="234" t="s">
        <v>33</v>
      </c>
      <c r="B244" s="234"/>
      <c r="C244" s="234"/>
      <c r="D244" s="234"/>
      <c r="E244" s="234"/>
    </row>
    <row r="245" spans="1:5" ht="15" customHeight="1" x14ac:dyDescent="0.2">
      <c r="A245" s="234" t="s">
        <v>64</v>
      </c>
      <c r="B245" s="234"/>
      <c r="C245" s="234"/>
      <c r="D245" s="234"/>
      <c r="E245" s="234"/>
    </row>
    <row r="246" spans="1:5" ht="15" customHeight="1" x14ac:dyDescent="0.2">
      <c r="A246" s="235" t="s">
        <v>292</v>
      </c>
      <c r="B246" s="235"/>
      <c r="C246" s="235"/>
      <c r="D246" s="235"/>
      <c r="E246" s="235"/>
    </row>
    <row r="247" spans="1:5" ht="15" customHeight="1" x14ac:dyDescent="0.2">
      <c r="A247" s="235"/>
      <c r="B247" s="235"/>
      <c r="C247" s="235"/>
      <c r="D247" s="235"/>
      <c r="E247" s="235"/>
    </row>
    <row r="248" spans="1:5" ht="15" customHeight="1" x14ac:dyDescent="0.2">
      <c r="A248" s="235"/>
      <c r="B248" s="235"/>
      <c r="C248" s="235"/>
      <c r="D248" s="235"/>
      <c r="E248" s="235"/>
    </row>
    <row r="249" spans="1:5" ht="15" customHeight="1" x14ac:dyDescent="0.2">
      <c r="A249" s="235"/>
      <c r="B249" s="235"/>
      <c r="C249" s="235"/>
      <c r="D249" s="235"/>
      <c r="E249" s="235"/>
    </row>
    <row r="250" spans="1:5" ht="15" customHeight="1" x14ac:dyDescent="0.2">
      <c r="A250" s="235"/>
      <c r="B250" s="235"/>
      <c r="C250" s="235"/>
      <c r="D250" s="235"/>
      <c r="E250" s="235"/>
    </row>
    <row r="251" spans="1:5" ht="15" customHeight="1" x14ac:dyDescent="0.2">
      <c r="A251" s="235"/>
      <c r="B251" s="235"/>
      <c r="C251" s="235"/>
      <c r="D251" s="235"/>
      <c r="E251" s="235"/>
    </row>
    <row r="252" spans="1:5" ht="15" customHeight="1" x14ac:dyDescent="0.2">
      <c r="A252" s="67"/>
      <c r="B252" s="98"/>
      <c r="C252" s="67"/>
      <c r="D252" s="67"/>
      <c r="E252" s="67"/>
    </row>
    <row r="253" spans="1:5" ht="15" customHeight="1" x14ac:dyDescent="0.25">
      <c r="A253" s="68" t="s">
        <v>1</v>
      </c>
      <c r="B253" s="99"/>
      <c r="C253" s="69"/>
      <c r="D253" s="69"/>
      <c r="E253" s="69"/>
    </row>
    <row r="254" spans="1:5" ht="15" customHeight="1" x14ac:dyDescent="0.2">
      <c r="A254" s="91" t="s">
        <v>98</v>
      </c>
      <c r="B254" s="69"/>
      <c r="C254" s="69"/>
      <c r="D254" s="69"/>
      <c r="E254" s="70" t="s">
        <v>99</v>
      </c>
    </row>
    <row r="255" spans="1:5" ht="15" customHeight="1" x14ac:dyDescent="0.25">
      <c r="A255" s="71"/>
      <c r="B255" s="101"/>
      <c r="C255" s="39"/>
      <c r="D255" s="39"/>
      <c r="E255" s="42"/>
    </row>
    <row r="256" spans="1:5" ht="15" customHeight="1" x14ac:dyDescent="0.2">
      <c r="B256" s="43" t="s">
        <v>38</v>
      </c>
      <c r="C256" s="43" t="s">
        <v>39</v>
      </c>
      <c r="D256" s="44" t="s">
        <v>40</v>
      </c>
      <c r="E256" s="45" t="s">
        <v>41</v>
      </c>
    </row>
    <row r="257" spans="1:5" ht="15" customHeight="1" x14ac:dyDescent="0.2">
      <c r="B257" s="94">
        <v>38587505</v>
      </c>
      <c r="C257" s="102"/>
      <c r="D257" s="103" t="s">
        <v>165</v>
      </c>
      <c r="E257" s="75">
        <v>9654472.9700000007</v>
      </c>
    </row>
    <row r="258" spans="1:5" ht="15" customHeight="1" x14ac:dyDescent="0.2">
      <c r="B258" s="76"/>
      <c r="C258" s="51" t="s">
        <v>43</v>
      </c>
      <c r="D258" s="52"/>
      <c r="E258" s="53">
        <f>SUM(E257:E257)</f>
        <v>9654472.9700000007</v>
      </c>
    </row>
    <row r="259" spans="1:5" ht="15" customHeight="1" x14ac:dyDescent="0.2"/>
    <row r="260" spans="1:5" ht="15" customHeight="1" x14ac:dyDescent="0.2"/>
    <row r="261" spans="1:5" ht="15" customHeight="1" x14ac:dyDescent="0.25">
      <c r="A261" s="68" t="s">
        <v>17</v>
      </c>
      <c r="B261" s="69"/>
      <c r="C261" s="69"/>
      <c r="D261" s="69"/>
      <c r="E261" s="69"/>
    </row>
    <row r="262" spans="1:5" ht="15" customHeight="1" x14ac:dyDescent="0.2">
      <c r="A262" s="91" t="s">
        <v>36</v>
      </c>
      <c r="B262" s="69"/>
      <c r="C262" s="69"/>
      <c r="D262" s="69"/>
      <c r="E262" s="70" t="s">
        <v>37</v>
      </c>
    </row>
    <row r="263" spans="1:5" ht="15" customHeight="1" x14ac:dyDescent="0.25">
      <c r="A263" s="78"/>
      <c r="B263" s="68"/>
      <c r="C263" s="69"/>
      <c r="D263" s="69"/>
      <c r="E263" s="92"/>
    </row>
    <row r="264" spans="1:5" ht="15" customHeight="1" x14ac:dyDescent="0.2">
      <c r="A264" s="58"/>
      <c r="B264" s="57"/>
      <c r="C264" s="81" t="s">
        <v>39</v>
      </c>
      <c r="D264" s="104" t="s">
        <v>46</v>
      </c>
      <c r="E264" s="81" t="s">
        <v>41</v>
      </c>
    </row>
    <row r="265" spans="1:5" ht="15" customHeight="1" x14ac:dyDescent="0.2">
      <c r="A265" s="124"/>
      <c r="B265" s="125"/>
      <c r="C265" s="83">
        <v>6409</v>
      </c>
      <c r="D265" s="63" t="s">
        <v>69</v>
      </c>
      <c r="E265" s="75">
        <v>9654472.9700000007</v>
      </c>
    </row>
    <row r="266" spans="1:5" ht="15" customHeight="1" x14ac:dyDescent="0.2">
      <c r="A266" s="108"/>
      <c r="B266" s="121"/>
      <c r="C266" s="84" t="s">
        <v>43</v>
      </c>
      <c r="D266" s="85"/>
      <c r="E266" s="86">
        <f>SUM(E265:E265)</f>
        <v>9654472.9700000007</v>
      </c>
    </row>
    <row r="267" spans="1:5" ht="15" customHeight="1" x14ac:dyDescent="0.2"/>
    <row r="268" spans="1:5" ht="15" customHeight="1" x14ac:dyDescent="0.2"/>
    <row r="269" spans="1:5" ht="15" customHeight="1" x14ac:dyDescent="0.25">
      <c r="A269" s="36" t="s">
        <v>293</v>
      </c>
    </row>
    <row r="270" spans="1:5" ht="15" customHeight="1" x14ac:dyDescent="0.2">
      <c r="A270" s="234" t="s">
        <v>33</v>
      </c>
      <c r="B270" s="234"/>
      <c r="C270" s="234"/>
      <c r="D270" s="234"/>
      <c r="E270" s="234"/>
    </row>
    <row r="271" spans="1:5" ht="15" customHeight="1" x14ac:dyDescent="0.2">
      <c r="A271" s="234" t="s">
        <v>64</v>
      </c>
      <c r="B271" s="234"/>
      <c r="C271" s="234"/>
      <c r="D271" s="234"/>
      <c r="E271" s="234"/>
    </row>
    <row r="272" spans="1:5" ht="15" customHeight="1" x14ac:dyDescent="0.2">
      <c r="A272" s="235" t="s">
        <v>294</v>
      </c>
      <c r="B272" s="235"/>
      <c r="C272" s="235"/>
      <c r="D272" s="235"/>
      <c r="E272" s="235"/>
    </row>
    <row r="273" spans="1:5" ht="15" customHeight="1" x14ac:dyDescent="0.2">
      <c r="A273" s="235"/>
      <c r="B273" s="235"/>
      <c r="C273" s="235"/>
      <c r="D273" s="235"/>
      <c r="E273" s="235"/>
    </row>
    <row r="274" spans="1:5" ht="15" customHeight="1" x14ac:dyDescent="0.2">
      <c r="A274" s="235"/>
      <c r="B274" s="235"/>
      <c r="C274" s="235"/>
      <c r="D274" s="235"/>
      <c r="E274" s="235"/>
    </row>
    <row r="275" spans="1:5" ht="15" customHeight="1" x14ac:dyDescent="0.2">
      <c r="A275" s="235"/>
      <c r="B275" s="235"/>
      <c r="C275" s="235"/>
      <c r="D275" s="235"/>
      <c r="E275" s="235"/>
    </row>
    <row r="276" spans="1:5" ht="15" customHeight="1" x14ac:dyDescent="0.2">
      <c r="A276" s="235"/>
      <c r="B276" s="235"/>
      <c r="C276" s="235"/>
      <c r="D276" s="235"/>
      <c r="E276" s="235"/>
    </row>
    <row r="277" spans="1:5" ht="15" customHeight="1" x14ac:dyDescent="0.2">
      <c r="A277" s="235"/>
      <c r="B277" s="235"/>
      <c r="C277" s="235"/>
      <c r="D277" s="235"/>
      <c r="E277" s="235"/>
    </row>
    <row r="278" spans="1:5" ht="15" customHeight="1" x14ac:dyDescent="0.2">
      <c r="A278" s="67"/>
      <c r="B278" s="98"/>
      <c r="C278" s="67"/>
      <c r="D278" s="67"/>
      <c r="E278" s="67"/>
    </row>
    <row r="279" spans="1:5" ht="15" customHeight="1" x14ac:dyDescent="0.25">
      <c r="A279" s="68" t="s">
        <v>1</v>
      </c>
      <c r="B279" s="99"/>
      <c r="C279" s="69"/>
      <c r="D279" s="69"/>
      <c r="E279" s="69"/>
    </row>
    <row r="280" spans="1:5" ht="15" customHeight="1" x14ac:dyDescent="0.2">
      <c r="A280" s="91" t="s">
        <v>98</v>
      </c>
      <c r="B280" s="69"/>
      <c r="C280" s="69"/>
      <c r="D280" s="69"/>
      <c r="E280" s="70" t="s">
        <v>99</v>
      </c>
    </row>
    <row r="281" spans="1:5" ht="15" customHeight="1" x14ac:dyDescent="0.25">
      <c r="A281" s="71"/>
      <c r="B281" s="101"/>
      <c r="C281" s="39"/>
      <c r="D281" s="39"/>
      <c r="E281" s="42"/>
    </row>
    <row r="282" spans="1:5" ht="15" customHeight="1" x14ac:dyDescent="0.2">
      <c r="B282" s="43" t="s">
        <v>38</v>
      </c>
      <c r="C282" s="43" t="s">
        <v>39</v>
      </c>
      <c r="D282" s="44" t="s">
        <v>40</v>
      </c>
      <c r="E282" s="45" t="s">
        <v>41</v>
      </c>
    </row>
    <row r="283" spans="1:5" ht="15" customHeight="1" x14ac:dyDescent="0.2">
      <c r="B283" s="94">
        <v>38587505</v>
      </c>
      <c r="C283" s="102"/>
      <c r="D283" s="103" t="s">
        <v>165</v>
      </c>
      <c r="E283" s="75">
        <v>14000000</v>
      </c>
    </row>
    <row r="284" spans="1:5" ht="15" customHeight="1" x14ac:dyDescent="0.2">
      <c r="B284" s="76"/>
      <c r="C284" s="51" t="s">
        <v>43</v>
      </c>
      <c r="D284" s="52"/>
      <c r="E284" s="53">
        <f>SUM(E283:E283)</f>
        <v>14000000</v>
      </c>
    </row>
    <row r="285" spans="1:5" ht="15" customHeight="1" x14ac:dyDescent="0.2"/>
    <row r="286" spans="1:5" ht="15" customHeight="1" x14ac:dyDescent="0.25">
      <c r="A286" s="68" t="s">
        <v>17</v>
      </c>
      <c r="B286" s="69"/>
      <c r="C286" s="69"/>
      <c r="D286" s="71"/>
      <c r="E286" s="71"/>
    </row>
    <row r="287" spans="1:5" ht="15" customHeight="1" x14ac:dyDescent="0.2">
      <c r="A287" s="91" t="s">
        <v>98</v>
      </c>
      <c r="B287" s="69"/>
      <c r="C287" s="69"/>
      <c r="D287" s="69"/>
      <c r="E287" s="70" t="s">
        <v>99</v>
      </c>
    </row>
    <row r="288" spans="1:5" ht="15" customHeight="1" x14ac:dyDescent="0.2">
      <c r="A288" s="78"/>
      <c r="B288" s="79"/>
      <c r="C288" s="69"/>
      <c r="D288" s="78"/>
      <c r="E288" s="80"/>
    </row>
    <row r="289" spans="1:5" ht="15" customHeight="1" x14ac:dyDescent="0.2">
      <c r="A289" s="58"/>
      <c r="B289" s="58"/>
      <c r="C289" s="81" t="s">
        <v>39</v>
      </c>
      <c r="D289" s="104" t="s">
        <v>46</v>
      </c>
      <c r="E289" s="81" t="s">
        <v>41</v>
      </c>
    </row>
    <row r="290" spans="1:5" ht="15" customHeight="1" x14ac:dyDescent="0.2">
      <c r="A290" s="105"/>
      <c r="B290" s="106"/>
      <c r="C290" s="83">
        <v>2212</v>
      </c>
      <c r="D290" s="107" t="s">
        <v>100</v>
      </c>
      <c r="E290" s="75">
        <v>14000000</v>
      </c>
    </row>
    <row r="291" spans="1:5" ht="15" customHeight="1" x14ac:dyDescent="0.2">
      <c r="A291" s="108"/>
      <c r="B291" s="69"/>
      <c r="C291" s="84" t="s">
        <v>43</v>
      </c>
      <c r="D291" s="85"/>
      <c r="E291" s="86">
        <f>SUM(E290:E290)</f>
        <v>14000000</v>
      </c>
    </row>
    <row r="292" spans="1:5" ht="15" customHeight="1" x14ac:dyDescent="0.2"/>
    <row r="293" spans="1:5" ht="15" customHeight="1" x14ac:dyDescent="0.2"/>
    <row r="294" spans="1:5" ht="15" customHeight="1" x14ac:dyDescent="0.25">
      <c r="A294" s="36" t="s">
        <v>295</v>
      </c>
    </row>
    <row r="295" spans="1:5" ht="15" customHeight="1" x14ac:dyDescent="0.2">
      <c r="A295" s="234" t="s">
        <v>33</v>
      </c>
      <c r="B295" s="234"/>
      <c r="C295" s="234"/>
      <c r="D295" s="234"/>
      <c r="E295" s="234"/>
    </row>
    <row r="296" spans="1:5" ht="15" customHeight="1" x14ac:dyDescent="0.2">
      <c r="A296" s="234" t="s">
        <v>296</v>
      </c>
      <c r="B296" s="234"/>
      <c r="C296" s="234"/>
      <c r="D296" s="234"/>
      <c r="E296" s="234"/>
    </row>
    <row r="297" spans="1:5" ht="15" customHeight="1" x14ac:dyDescent="0.2">
      <c r="A297" s="235" t="s">
        <v>297</v>
      </c>
      <c r="B297" s="235"/>
      <c r="C297" s="235"/>
      <c r="D297" s="235"/>
      <c r="E297" s="235"/>
    </row>
    <row r="298" spans="1:5" ht="15" customHeight="1" x14ac:dyDescent="0.2">
      <c r="A298" s="235"/>
      <c r="B298" s="235"/>
      <c r="C298" s="235"/>
      <c r="D298" s="235"/>
      <c r="E298" s="235"/>
    </row>
    <row r="299" spans="1:5" ht="15" customHeight="1" x14ac:dyDescent="0.2">
      <c r="A299" s="235"/>
      <c r="B299" s="235"/>
      <c r="C299" s="235"/>
      <c r="D299" s="235"/>
      <c r="E299" s="235"/>
    </row>
    <row r="300" spans="1:5" ht="15" customHeight="1" x14ac:dyDescent="0.2">
      <c r="A300" s="235"/>
      <c r="B300" s="235"/>
      <c r="C300" s="235"/>
      <c r="D300" s="235"/>
      <c r="E300" s="235"/>
    </row>
    <row r="301" spans="1:5" ht="15" customHeight="1" x14ac:dyDescent="0.2">
      <c r="A301" s="235"/>
      <c r="B301" s="235"/>
      <c r="C301" s="235"/>
      <c r="D301" s="235"/>
      <c r="E301" s="235"/>
    </row>
    <row r="302" spans="1:5" ht="15" customHeight="1" x14ac:dyDescent="0.2">
      <c r="A302" s="235"/>
      <c r="B302" s="235"/>
      <c r="C302" s="235"/>
      <c r="D302" s="235"/>
      <c r="E302" s="235"/>
    </row>
    <row r="303" spans="1:5" ht="15" customHeight="1" x14ac:dyDescent="0.2">
      <c r="A303" s="235"/>
      <c r="B303" s="235"/>
      <c r="C303" s="235"/>
      <c r="D303" s="235"/>
      <c r="E303" s="235"/>
    </row>
    <row r="304" spans="1:5" ht="15" customHeight="1" x14ac:dyDescent="0.2">
      <c r="A304" s="37"/>
      <c r="B304" s="37"/>
      <c r="C304" s="37"/>
      <c r="D304" s="37"/>
      <c r="E304" s="37"/>
    </row>
    <row r="305" spans="1:5" ht="15" customHeight="1" x14ac:dyDescent="0.25">
      <c r="A305" s="38" t="s">
        <v>1</v>
      </c>
      <c r="B305" s="39"/>
      <c r="C305" s="39"/>
      <c r="D305" s="39"/>
      <c r="E305" s="39"/>
    </row>
    <row r="306" spans="1:5" ht="15" customHeight="1" x14ac:dyDescent="0.2">
      <c r="A306" s="91" t="s">
        <v>98</v>
      </c>
      <c r="B306" s="39"/>
      <c r="C306" s="39"/>
      <c r="D306" s="39"/>
      <c r="E306" s="41" t="s">
        <v>148</v>
      </c>
    </row>
    <row r="307" spans="1:5" ht="15" customHeight="1" x14ac:dyDescent="0.25">
      <c r="B307" s="38"/>
      <c r="C307" s="39"/>
      <c r="D307" s="39"/>
      <c r="E307" s="42"/>
    </row>
    <row r="308" spans="1:5" ht="15" customHeight="1" x14ac:dyDescent="0.2">
      <c r="B308" s="43" t="s">
        <v>38</v>
      </c>
      <c r="C308" s="43" t="s">
        <v>39</v>
      </c>
      <c r="D308" s="44" t="s">
        <v>40</v>
      </c>
      <c r="E308" s="45" t="s">
        <v>41</v>
      </c>
    </row>
    <row r="309" spans="1:5" ht="15" customHeight="1" x14ac:dyDescent="0.2">
      <c r="B309" s="50">
        <v>54190877</v>
      </c>
      <c r="C309" s="117"/>
      <c r="D309" s="63" t="s">
        <v>298</v>
      </c>
      <c r="E309" s="49">
        <v>189423.58</v>
      </c>
    </row>
    <row r="310" spans="1:5" ht="15" customHeight="1" x14ac:dyDescent="0.2">
      <c r="B310" s="50">
        <v>54515835</v>
      </c>
      <c r="C310" s="117"/>
      <c r="D310" s="103" t="s">
        <v>274</v>
      </c>
      <c r="E310" s="49">
        <v>3220200.95</v>
      </c>
    </row>
    <row r="311" spans="1:5" ht="15" customHeight="1" x14ac:dyDescent="0.2">
      <c r="B311" s="50"/>
      <c r="C311" s="51" t="s">
        <v>43</v>
      </c>
      <c r="D311" s="52"/>
      <c r="E311" s="53">
        <f>SUM(E309:E310)</f>
        <v>3409624.5300000003</v>
      </c>
    </row>
    <row r="312" spans="1:5" ht="15" customHeight="1" x14ac:dyDescent="0.25">
      <c r="A312" s="36"/>
    </row>
    <row r="313" spans="1:5" ht="15" customHeight="1" x14ac:dyDescent="0.25">
      <c r="A313" s="36"/>
    </row>
    <row r="314" spans="1:5" ht="15" customHeight="1" x14ac:dyDescent="0.25">
      <c r="A314" s="68" t="s">
        <v>17</v>
      </c>
      <c r="B314" s="69"/>
      <c r="C314" s="69"/>
      <c r="D314" s="71"/>
      <c r="E314" s="71"/>
    </row>
    <row r="315" spans="1:5" ht="15" customHeight="1" x14ac:dyDescent="0.2">
      <c r="A315" s="91" t="s">
        <v>98</v>
      </c>
      <c r="B315" s="69"/>
      <c r="C315" s="69"/>
      <c r="D315" s="69"/>
      <c r="E315" s="41" t="s">
        <v>148</v>
      </c>
    </row>
    <row r="316" spans="1:5" ht="15" customHeight="1" x14ac:dyDescent="0.2">
      <c r="A316" s="78"/>
      <c r="B316" s="79"/>
      <c r="C316" s="69"/>
      <c r="D316" s="78"/>
      <c r="E316" s="80"/>
    </row>
    <row r="317" spans="1:5" ht="15" customHeight="1" x14ac:dyDescent="0.2">
      <c r="A317" s="58"/>
      <c r="B317" s="58"/>
      <c r="C317" s="81" t="s">
        <v>39</v>
      </c>
      <c r="D317" s="104" t="s">
        <v>46</v>
      </c>
      <c r="E317" s="81" t="s">
        <v>41</v>
      </c>
    </row>
    <row r="318" spans="1:5" ht="15" customHeight="1" x14ac:dyDescent="0.2">
      <c r="A318" s="105"/>
      <c r="B318" s="106"/>
      <c r="C318" s="83">
        <v>3122</v>
      </c>
      <c r="D318" s="107" t="s">
        <v>100</v>
      </c>
      <c r="E318" s="75">
        <v>3409624.53</v>
      </c>
    </row>
    <row r="319" spans="1:5" ht="15" customHeight="1" x14ac:dyDescent="0.2">
      <c r="A319" s="108"/>
      <c r="B319" s="69"/>
      <c r="C319" s="84" t="s">
        <v>43</v>
      </c>
      <c r="D319" s="85"/>
      <c r="E319" s="86">
        <f>SUM(E318:E318)</f>
        <v>3409624.53</v>
      </c>
    </row>
    <row r="320" spans="1:5" ht="15" customHeight="1" x14ac:dyDescent="0.25">
      <c r="A320" s="36"/>
    </row>
    <row r="321" spans="1:5" ht="15" customHeight="1" x14ac:dyDescent="0.25">
      <c r="A321" s="36"/>
    </row>
    <row r="322" spans="1:5" ht="15" customHeight="1" x14ac:dyDescent="0.25">
      <c r="A322" s="36" t="s">
        <v>299</v>
      </c>
    </row>
    <row r="323" spans="1:5" ht="15" customHeight="1" x14ac:dyDescent="0.2">
      <c r="A323" s="234" t="s">
        <v>33</v>
      </c>
      <c r="B323" s="234"/>
      <c r="C323" s="234"/>
      <c r="D323" s="234"/>
      <c r="E323" s="234"/>
    </row>
    <row r="324" spans="1:5" ht="15" customHeight="1" x14ac:dyDescent="0.2">
      <c r="A324" s="234" t="s">
        <v>296</v>
      </c>
      <c r="B324" s="234"/>
      <c r="C324" s="234"/>
      <c r="D324" s="234"/>
      <c r="E324" s="234"/>
    </row>
    <row r="325" spans="1:5" ht="15" customHeight="1" x14ac:dyDescent="0.2">
      <c r="A325" s="235" t="s">
        <v>300</v>
      </c>
      <c r="B325" s="235"/>
      <c r="C325" s="235"/>
      <c r="D325" s="235"/>
      <c r="E325" s="235"/>
    </row>
    <row r="326" spans="1:5" ht="15" customHeight="1" x14ac:dyDescent="0.2">
      <c r="A326" s="235"/>
      <c r="B326" s="235"/>
      <c r="C326" s="235"/>
      <c r="D326" s="235"/>
      <c r="E326" s="235"/>
    </row>
    <row r="327" spans="1:5" ht="15" customHeight="1" x14ac:dyDescent="0.2">
      <c r="A327" s="235"/>
      <c r="B327" s="235"/>
      <c r="C327" s="235"/>
      <c r="D327" s="235"/>
      <c r="E327" s="235"/>
    </row>
    <row r="328" spans="1:5" ht="15" customHeight="1" x14ac:dyDescent="0.2">
      <c r="A328" s="235"/>
      <c r="B328" s="235"/>
      <c r="C328" s="235"/>
      <c r="D328" s="235"/>
      <c r="E328" s="235"/>
    </row>
    <row r="329" spans="1:5" ht="15" customHeight="1" x14ac:dyDescent="0.2">
      <c r="A329" s="235"/>
      <c r="B329" s="235"/>
      <c r="C329" s="235"/>
      <c r="D329" s="235"/>
      <c r="E329" s="235"/>
    </row>
    <row r="330" spans="1:5" ht="15" customHeight="1" x14ac:dyDescent="0.2">
      <c r="A330" s="235"/>
      <c r="B330" s="235"/>
      <c r="C330" s="235"/>
      <c r="D330" s="235"/>
      <c r="E330" s="235"/>
    </row>
    <row r="331" spans="1:5" ht="15" customHeight="1" x14ac:dyDescent="0.2">
      <c r="A331" s="235"/>
      <c r="B331" s="235"/>
      <c r="C331" s="235"/>
      <c r="D331" s="235"/>
      <c r="E331" s="235"/>
    </row>
    <row r="332" spans="1:5" ht="15" customHeight="1" x14ac:dyDescent="0.2">
      <c r="A332" s="37"/>
      <c r="B332" s="37"/>
      <c r="C332" s="37"/>
      <c r="D332" s="37"/>
      <c r="E332" s="37"/>
    </row>
    <row r="333" spans="1:5" ht="15" customHeight="1" x14ac:dyDescent="0.25">
      <c r="A333" s="38" t="s">
        <v>1</v>
      </c>
      <c r="B333" s="39"/>
      <c r="C333" s="39"/>
      <c r="D333" s="39"/>
      <c r="E333" s="39"/>
    </row>
    <row r="334" spans="1:5" ht="15" customHeight="1" x14ac:dyDescent="0.2">
      <c r="A334" s="91" t="s">
        <v>98</v>
      </c>
      <c r="B334" s="39"/>
      <c r="C334" s="39"/>
      <c r="D334" s="39"/>
      <c r="E334" s="41" t="s">
        <v>148</v>
      </c>
    </row>
    <row r="335" spans="1:5" ht="15" customHeight="1" x14ac:dyDescent="0.25">
      <c r="B335" s="38"/>
      <c r="C335" s="39"/>
      <c r="D335" s="39"/>
      <c r="E335" s="42"/>
    </row>
    <row r="336" spans="1:5" ht="15" customHeight="1" x14ac:dyDescent="0.2">
      <c r="B336" s="43" t="s">
        <v>38</v>
      </c>
      <c r="C336" s="43" t="s">
        <v>39</v>
      </c>
      <c r="D336" s="44" t="s">
        <v>40</v>
      </c>
      <c r="E336" s="45" t="s">
        <v>41</v>
      </c>
    </row>
    <row r="337" spans="1:5" ht="15" customHeight="1" x14ac:dyDescent="0.2">
      <c r="B337" s="50">
        <v>54190877</v>
      </c>
      <c r="C337" s="117"/>
      <c r="D337" s="63" t="s">
        <v>298</v>
      </c>
      <c r="E337" s="49">
        <v>477419.87</v>
      </c>
    </row>
    <row r="338" spans="1:5" ht="15" customHeight="1" x14ac:dyDescent="0.2">
      <c r="B338" s="50">
        <v>54515835</v>
      </c>
      <c r="C338" s="117"/>
      <c r="D338" s="103" t="s">
        <v>274</v>
      </c>
      <c r="E338" s="49">
        <v>8116137.8700000001</v>
      </c>
    </row>
    <row r="339" spans="1:5" ht="15" customHeight="1" x14ac:dyDescent="0.2">
      <c r="B339" s="50"/>
      <c r="C339" s="51" t="s">
        <v>43</v>
      </c>
      <c r="D339" s="52"/>
      <c r="E339" s="53">
        <f>SUM(E337:E338)</f>
        <v>8593557.7400000002</v>
      </c>
    </row>
    <row r="340" spans="1:5" ht="15" customHeight="1" x14ac:dyDescent="0.25">
      <c r="A340" s="36"/>
    </row>
    <row r="341" spans="1:5" ht="15" customHeight="1" x14ac:dyDescent="0.25">
      <c r="A341" s="68" t="s">
        <v>17</v>
      </c>
      <c r="B341" s="69"/>
      <c r="C341" s="69"/>
      <c r="D341" s="71"/>
      <c r="E341" s="71"/>
    </row>
    <row r="342" spans="1:5" ht="15" customHeight="1" x14ac:dyDescent="0.2">
      <c r="A342" s="91" t="s">
        <v>98</v>
      </c>
      <c r="B342" s="69"/>
      <c r="C342" s="69"/>
      <c r="D342" s="69"/>
      <c r="E342" s="41" t="s">
        <v>148</v>
      </c>
    </row>
    <row r="343" spans="1:5" ht="15" customHeight="1" x14ac:dyDescent="0.2">
      <c r="A343" s="78"/>
      <c r="B343" s="79"/>
      <c r="C343" s="69"/>
      <c r="D343" s="78"/>
      <c r="E343" s="80"/>
    </row>
    <row r="344" spans="1:5" ht="15" customHeight="1" x14ac:dyDescent="0.2">
      <c r="A344" s="58"/>
      <c r="B344" s="58"/>
      <c r="C344" s="81" t="s">
        <v>39</v>
      </c>
      <c r="D344" s="104" t="s">
        <v>46</v>
      </c>
      <c r="E344" s="81" t="s">
        <v>41</v>
      </c>
    </row>
    <row r="345" spans="1:5" ht="15" customHeight="1" x14ac:dyDescent="0.2">
      <c r="A345" s="105"/>
      <c r="B345" s="106"/>
      <c r="C345" s="83">
        <v>3122</v>
      </c>
      <c r="D345" s="107" t="s">
        <v>100</v>
      </c>
      <c r="E345" s="75">
        <v>8593557.7400000002</v>
      </c>
    </row>
    <row r="346" spans="1:5" ht="15" customHeight="1" x14ac:dyDescent="0.2">
      <c r="A346" s="108"/>
      <c r="B346" s="69"/>
      <c r="C346" s="84" t="s">
        <v>43</v>
      </c>
      <c r="D346" s="85"/>
      <c r="E346" s="86">
        <f>SUM(E345:E345)</f>
        <v>8593557.7400000002</v>
      </c>
    </row>
    <row r="347" spans="1:5" ht="15" customHeight="1" x14ac:dyDescent="0.25">
      <c r="A347" s="36"/>
    </row>
    <row r="348" spans="1:5" ht="15" customHeight="1" x14ac:dyDescent="0.25">
      <c r="A348" s="36"/>
    </row>
    <row r="349" spans="1:5" ht="15" customHeight="1" x14ac:dyDescent="0.25">
      <c r="A349" s="36" t="s">
        <v>301</v>
      </c>
    </row>
    <row r="350" spans="1:5" ht="15" customHeight="1" x14ac:dyDescent="0.2">
      <c r="A350" s="234" t="s">
        <v>33</v>
      </c>
      <c r="B350" s="234"/>
      <c r="C350" s="234"/>
      <c r="D350" s="234"/>
      <c r="E350" s="234"/>
    </row>
    <row r="351" spans="1:5" ht="15" customHeight="1" x14ac:dyDescent="0.2">
      <c r="A351" s="234" t="s">
        <v>296</v>
      </c>
      <c r="B351" s="234"/>
      <c r="C351" s="234"/>
      <c r="D351" s="234"/>
      <c r="E351" s="234"/>
    </row>
    <row r="352" spans="1:5" ht="15" customHeight="1" x14ac:dyDescent="0.2">
      <c r="A352" s="235" t="s">
        <v>302</v>
      </c>
      <c r="B352" s="235"/>
      <c r="C352" s="235"/>
      <c r="D352" s="235"/>
      <c r="E352" s="235"/>
    </row>
    <row r="353" spans="1:5" ht="15" customHeight="1" x14ac:dyDescent="0.2">
      <c r="A353" s="235"/>
      <c r="B353" s="235"/>
      <c r="C353" s="235"/>
      <c r="D353" s="235"/>
      <c r="E353" s="235"/>
    </row>
    <row r="354" spans="1:5" ht="15" customHeight="1" x14ac:dyDescent="0.2">
      <c r="A354" s="235"/>
      <c r="B354" s="235"/>
      <c r="C354" s="235"/>
      <c r="D354" s="235"/>
      <c r="E354" s="235"/>
    </row>
    <row r="355" spans="1:5" ht="15" customHeight="1" x14ac:dyDescent="0.2">
      <c r="A355" s="235"/>
      <c r="B355" s="235"/>
      <c r="C355" s="235"/>
      <c r="D355" s="235"/>
      <c r="E355" s="235"/>
    </row>
    <row r="356" spans="1:5" ht="15" customHeight="1" x14ac:dyDescent="0.2">
      <c r="A356" s="235"/>
      <c r="B356" s="235"/>
      <c r="C356" s="235"/>
      <c r="D356" s="235"/>
      <c r="E356" s="235"/>
    </row>
    <row r="357" spans="1:5" ht="15" customHeight="1" x14ac:dyDescent="0.2">
      <c r="A357" s="235"/>
      <c r="B357" s="235"/>
      <c r="C357" s="235"/>
      <c r="D357" s="235"/>
      <c r="E357" s="235"/>
    </row>
    <row r="358" spans="1:5" ht="15" customHeight="1" x14ac:dyDescent="0.2">
      <c r="A358" s="235"/>
      <c r="B358" s="235"/>
      <c r="C358" s="235"/>
      <c r="D358" s="235"/>
      <c r="E358" s="235"/>
    </row>
    <row r="359" spans="1:5" ht="15" customHeight="1" x14ac:dyDescent="0.2">
      <c r="A359" s="37"/>
      <c r="B359" s="37"/>
      <c r="C359" s="37"/>
      <c r="D359" s="37"/>
      <c r="E359" s="37"/>
    </row>
    <row r="360" spans="1:5" ht="15" customHeight="1" x14ac:dyDescent="0.2">
      <c r="A360" s="37"/>
      <c r="B360" s="37"/>
      <c r="C360" s="37"/>
      <c r="D360" s="37"/>
      <c r="E360" s="37"/>
    </row>
    <row r="361" spans="1:5" ht="15" customHeight="1" x14ac:dyDescent="0.2">
      <c r="A361" s="37"/>
      <c r="B361" s="37"/>
      <c r="C361" s="37"/>
      <c r="D361" s="37"/>
      <c r="E361" s="37"/>
    </row>
    <row r="362" spans="1:5" ht="15" customHeight="1" x14ac:dyDescent="0.2">
      <c r="A362" s="37"/>
      <c r="B362" s="37"/>
      <c r="C362" s="37"/>
      <c r="D362" s="37"/>
      <c r="E362" s="37"/>
    </row>
    <row r="363" spans="1:5" ht="15" customHeight="1" x14ac:dyDescent="0.2">
      <c r="A363" s="37"/>
      <c r="B363" s="37"/>
      <c r="C363" s="37"/>
      <c r="D363" s="37"/>
      <c r="E363" s="37"/>
    </row>
    <row r="364" spans="1:5" ht="15" customHeight="1" x14ac:dyDescent="0.2">
      <c r="A364" s="37"/>
      <c r="B364" s="37"/>
      <c r="C364" s="37"/>
      <c r="D364" s="37"/>
      <c r="E364" s="37"/>
    </row>
    <row r="365" spans="1:5" ht="15" customHeight="1" x14ac:dyDescent="0.2">
      <c r="A365" s="37"/>
      <c r="B365" s="37"/>
      <c r="C365" s="37"/>
      <c r="D365" s="37"/>
      <c r="E365" s="37"/>
    </row>
    <row r="366" spans="1:5" ht="15" customHeight="1" x14ac:dyDescent="0.25">
      <c r="A366" s="38" t="s">
        <v>1</v>
      </c>
      <c r="B366" s="39"/>
      <c r="C366" s="39"/>
      <c r="D366" s="39"/>
      <c r="E366" s="39"/>
    </row>
    <row r="367" spans="1:5" ht="15" customHeight="1" x14ac:dyDescent="0.2">
      <c r="A367" s="91" t="s">
        <v>98</v>
      </c>
      <c r="B367" s="39"/>
      <c r="C367" s="39"/>
      <c r="D367" s="39"/>
      <c r="E367" s="41" t="s">
        <v>148</v>
      </c>
    </row>
    <row r="368" spans="1:5" ht="15" customHeight="1" x14ac:dyDescent="0.25">
      <c r="B368" s="38"/>
      <c r="C368" s="39"/>
      <c r="D368" s="39"/>
      <c r="E368" s="42"/>
    </row>
    <row r="369" spans="1:5" ht="15" customHeight="1" x14ac:dyDescent="0.2">
      <c r="B369" s="43" t="s">
        <v>38</v>
      </c>
      <c r="C369" s="43" t="s">
        <v>39</v>
      </c>
      <c r="D369" s="44" t="s">
        <v>40</v>
      </c>
      <c r="E369" s="45" t="s">
        <v>41</v>
      </c>
    </row>
    <row r="370" spans="1:5" ht="15" customHeight="1" x14ac:dyDescent="0.2">
      <c r="B370" s="50">
        <v>54190877</v>
      </c>
      <c r="C370" s="117"/>
      <c r="D370" s="63" t="s">
        <v>298</v>
      </c>
      <c r="E370" s="49">
        <v>1089</v>
      </c>
    </row>
    <row r="371" spans="1:5" ht="15" customHeight="1" x14ac:dyDescent="0.2">
      <c r="B371" s="50">
        <v>54515835</v>
      </c>
      <c r="C371" s="117"/>
      <c r="D371" s="103" t="s">
        <v>274</v>
      </c>
      <c r="E371" s="49">
        <v>18513</v>
      </c>
    </row>
    <row r="372" spans="1:5" ht="15" customHeight="1" x14ac:dyDescent="0.2">
      <c r="B372" s="50"/>
      <c r="C372" s="51" t="s">
        <v>43</v>
      </c>
      <c r="D372" s="52"/>
      <c r="E372" s="53">
        <f>SUM(E370:E371)</f>
        <v>19602</v>
      </c>
    </row>
    <row r="373" spans="1:5" ht="15" customHeight="1" x14ac:dyDescent="0.25">
      <c r="A373" s="36"/>
    </row>
    <row r="374" spans="1:5" ht="15" customHeight="1" x14ac:dyDescent="0.25">
      <c r="A374" s="68" t="s">
        <v>17</v>
      </c>
      <c r="B374" s="69"/>
      <c r="C374" s="69"/>
      <c r="D374" s="71"/>
      <c r="E374" s="71"/>
    </row>
    <row r="375" spans="1:5" ht="15" customHeight="1" x14ac:dyDescent="0.2">
      <c r="A375" s="91" t="s">
        <v>98</v>
      </c>
      <c r="B375" s="69"/>
      <c r="C375" s="69"/>
      <c r="D375" s="69"/>
      <c r="E375" s="41" t="s">
        <v>148</v>
      </c>
    </row>
    <row r="376" spans="1:5" ht="15" customHeight="1" x14ac:dyDescent="0.2">
      <c r="A376" s="78"/>
      <c r="B376" s="79"/>
      <c r="C376" s="69"/>
      <c r="D376" s="78"/>
      <c r="E376" s="80"/>
    </row>
    <row r="377" spans="1:5" ht="15" customHeight="1" x14ac:dyDescent="0.2">
      <c r="A377" s="58"/>
      <c r="B377" s="58"/>
      <c r="C377" s="81" t="s">
        <v>39</v>
      </c>
      <c r="D377" s="104" t="s">
        <v>46</v>
      </c>
      <c r="E377" s="81" t="s">
        <v>41</v>
      </c>
    </row>
    <row r="378" spans="1:5" ht="15" customHeight="1" x14ac:dyDescent="0.2">
      <c r="A378" s="105"/>
      <c r="B378" s="106"/>
      <c r="C378" s="83">
        <v>3122</v>
      </c>
      <c r="D378" s="107" t="s">
        <v>100</v>
      </c>
      <c r="E378" s="75">
        <v>19602</v>
      </c>
    </row>
    <row r="379" spans="1:5" ht="15" customHeight="1" x14ac:dyDescent="0.2">
      <c r="A379" s="108"/>
      <c r="B379" s="69"/>
      <c r="C379" s="84" t="s">
        <v>43</v>
      </c>
      <c r="D379" s="85"/>
      <c r="E379" s="86">
        <f>SUM(E378:E378)</f>
        <v>19602</v>
      </c>
    </row>
    <row r="380" spans="1:5" ht="15" customHeight="1" x14ac:dyDescent="0.25">
      <c r="A380" s="36"/>
    </row>
    <row r="381" spans="1:5" ht="15" customHeight="1" x14ac:dyDescent="0.25">
      <c r="A381" s="36"/>
    </row>
    <row r="382" spans="1:5" ht="15" customHeight="1" x14ac:dyDescent="0.25">
      <c r="A382" s="36" t="s">
        <v>303</v>
      </c>
    </row>
    <row r="383" spans="1:5" ht="15" customHeight="1" x14ac:dyDescent="0.2">
      <c r="A383" s="234" t="s">
        <v>33</v>
      </c>
      <c r="B383" s="234"/>
      <c r="C383" s="234"/>
      <c r="D383" s="234"/>
      <c r="E383" s="234"/>
    </row>
    <row r="384" spans="1:5" ht="15" customHeight="1" x14ac:dyDescent="0.2">
      <c r="A384" s="234" t="s">
        <v>296</v>
      </c>
      <c r="B384" s="234"/>
      <c r="C384" s="234"/>
      <c r="D384" s="234"/>
      <c r="E384" s="234"/>
    </row>
    <row r="385" spans="1:5" ht="15" customHeight="1" x14ac:dyDescent="0.2">
      <c r="A385" s="235" t="s">
        <v>304</v>
      </c>
      <c r="B385" s="235"/>
      <c r="C385" s="235"/>
      <c r="D385" s="235"/>
      <c r="E385" s="235"/>
    </row>
    <row r="386" spans="1:5" ht="15" customHeight="1" x14ac:dyDescent="0.2">
      <c r="A386" s="235"/>
      <c r="B386" s="235"/>
      <c r="C386" s="235"/>
      <c r="D386" s="235"/>
      <c r="E386" s="235"/>
    </row>
    <row r="387" spans="1:5" ht="15" customHeight="1" x14ac:dyDescent="0.2">
      <c r="A387" s="235"/>
      <c r="B387" s="235"/>
      <c r="C387" s="235"/>
      <c r="D387" s="235"/>
      <c r="E387" s="235"/>
    </row>
    <row r="388" spans="1:5" ht="15" customHeight="1" x14ac:dyDescent="0.2">
      <c r="A388" s="235"/>
      <c r="B388" s="235"/>
      <c r="C388" s="235"/>
      <c r="D388" s="235"/>
      <c r="E388" s="235"/>
    </row>
    <row r="389" spans="1:5" ht="15" customHeight="1" x14ac:dyDescent="0.2">
      <c r="A389" s="235"/>
      <c r="B389" s="235"/>
      <c r="C389" s="235"/>
      <c r="D389" s="235"/>
      <c r="E389" s="235"/>
    </row>
    <row r="390" spans="1:5" ht="15" customHeight="1" x14ac:dyDescent="0.2">
      <c r="A390" s="235"/>
      <c r="B390" s="235"/>
      <c r="C390" s="235"/>
      <c r="D390" s="235"/>
      <c r="E390" s="235"/>
    </row>
    <row r="391" spans="1:5" ht="15" customHeight="1" x14ac:dyDescent="0.2">
      <c r="A391" s="235"/>
      <c r="B391" s="235"/>
      <c r="C391" s="235"/>
      <c r="D391" s="235"/>
      <c r="E391" s="235"/>
    </row>
    <row r="392" spans="1:5" ht="15" customHeight="1" x14ac:dyDescent="0.25">
      <c r="A392" s="36"/>
    </row>
    <row r="393" spans="1:5" ht="15" customHeight="1" x14ac:dyDescent="0.25">
      <c r="A393" s="38" t="s">
        <v>1</v>
      </c>
      <c r="B393" s="39"/>
      <c r="C393" s="39"/>
      <c r="D393" s="39"/>
      <c r="E393" s="39"/>
    </row>
    <row r="394" spans="1:5" ht="15" customHeight="1" x14ac:dyDescent="0.2">
      <c r="A394" s="91" t="s">
        <v>98</v>
      </c>
      <c r="B394" s="39"/>
      <c r="C394" s="39"/>
      <c r="D394" s="39"/>
      <c r="E394" s="41" t="s">
        <v>148</v>
      </c>
    </row>
    <row r="395" spans="1:5" ht="15" customHeight="1" x14ac:dyDescent="0.25">
      <c r="B395" s="38"/>
      <c r="C395" s="39"/>
      <c r="D395" s="39"/>
      <c r="E395" s="42"/>
    </row>
    <row r="396" spans="1:5" ht="15" customHeight="1" x14ac:dyDescent="0.2">
      <c r="B396" s="43" t="s">
        <v>38</v>
      </c>
      <c r="C396" s="43" t="s">
        <v>39</v>
      </c>
      <c r="D396" s="44" t="s">
        <v>40</v>
      </c>
      <c r="E396" s="45" t="s">
        <v>41</v>
      </c>
    </row>
    <row r="397" spans="1:5" ht="15" customHeight="1" x14ac:dyDescent="0.2">
      <c r="B397" s="50">
        <v>54190877</v>
      </c>
      <c r="C397" s="117"/>
      <c r="D397" s="63" t="s">
        <v>298</v>
      </c>
      <c r="E397" s="49">
        <v>241187.32</v>
      </c>
    </row>
    <row r="398" spans="1:5" ht="15" customHeight="1" x14ac:dyDescent="0.2">
      <c r="B398" s="50">
        <v>54515835</v>
      </c>
      <c r="C398" s="117"/>
      <c r="D398" s="103" t="s">
        <v>274</v>
      </c>
      <c r="E398" s="49">
        <v>4100184.62</v>
      </c>
    </row>
    <row r="399" spans="1:5" ht="15" customHeight="1" x14ac:dyDescent="0.2">
      <c r="B399" s="50"/>
      <c r="C399" s="51" t="s">
        <v>43</v>
      </c>
      <c r="D399" s="52"/>
      <c r="E399" s="53">
        <f>SUM(E397:E398)</f>
        <v>4341371.9400000004</v>
      </c>
    </row>
    <row r="400" spans="1:5" ht="15" customHeight="1" x14ac:dyDescent="0.25">
      <c r="A400" s="36"/>
    </row>
    <row r="401" spans="1:5" ht="15" customHeight="1" x14ac:dyDescent="0.25">
      <c r="A401" s="68" t="s">
        <v>17</v>
      </c>
      <c r="B401" s="69"/>
      <c r="C401" s="69"/>
      <c r="D401" s="71"/>
      <c r="E401" s="71"/>
    </row>
    <row r="402" spans="1:5" ht="15" customHeight="1" x14ac:dyDescent="0.2">
      <c r="A402" s="91" t="s">
        <v>98</v>
      </c>
      <c r="B402" s="69"/>
      <c r="C402" s="69"/>
      <c r="D402" s="69"/>
      <c r="E402" s="41" t="s">
        <v>148</v>
      </c>
    </row>
    <row r="403" spans="1:5" ht="15" customHeight="1" x14ac:dyDescent="0.2">
      <c r="A403" s="78"/>
      <c r="B403" s="79"/>
      <c r="C403" s="69"/>
      <c r="D403" s="78"/>
      <c r="E403" s="80"/>
    </row>
    <row r="404" spans="1:5" ht="15" customHeight="1" x14ac:dyDescent="0.2">
      <c r="A404" s="58"/>
      <c r="B404" s="58"/>
      <c r="C404" s="81" t="s">
        <v>39</v>
      </c>
      <c r="D404" s="104" t="s">
        <v>46</v>
      </c>
      <c r="E404" s="81" t="s">
        <v>41</v>
      </c>
    </row>
    <row r="405" spans="1:5" ht="15" customHeight="1" x14ac:dyDescent="0.2">
      <c r="A405" s="105"/>
      <c r="B405" s="106"/>
      <c r="C405" s="83">
        <v>4354</v>
      </c>
      <c r="D405" s="107" t="s">
        <v>100</v>
      </c>
      <c r="E405" s="75">
        <v>4341371.9400000004</v>
      </c>
    </row>
    <row r="406" spans="1:5" ht="15" customHeight="1" x14ac:dyDescent="0.2">
      <c r="A406" s="108"/>
      <c r="B406" s="69"/>
      <c r="C406" s="84" t="s">
        <v>43</v>
      </c>
      <c r="D406" s="85"/>
      <c r="E406" s="86">
        <f>SUM(E405:E405)</f>
        <v>4341371.9400000004</v>
      </c>
    </row>
    <row r="407" spans="1:5" ht="15" customHeight="1" x14ac:dyDescent="0.25">
      <c r="A407" s="36"/>
    </row>
    <row r="408" spans="1:5" ht="15" customHeight="1" x14ac:dyDescent="0.25">
      <c r="A408" s="36"/>
    </row>
    <row r="409" spans="1:5" ht="15" customHeight="1" x14ac:dyDescent="0.25">
      <c r="A409" s="36"/>
    </row>
    <row r="410" spans="1:5" ht="15" customHeight="1" x14ac:dyDescent="0.25">
      <c r="A410" s="36"/>
    </row>
    <row r="411" spans="1:5" ht="15" customHeight="1" x14ac:dyDescent="0.25">
      <c r="A411" s="36"/>
    </row>
    <row r="412" spans="1:5" ht="15" customHeight="1" x14ac:dyDescent="0.25">
      <c r="A412" s="36"/>
    </row>
    <row r="413" spans="1:5" ht="15" customHeight="1" x14ac:dyDescent="0.25">
      <c r="A413" s="36"/>
    </row>
    <row r="414" spans="1:5" ht="15" customHeight="1" x14ac:dyDescent="0.25">
      <c r="A414" s="36"/>
    </row>
    <row r="415" spans="1:5" ht="15" customHeight="1" x14ac:dyDescent="0.25">
      <c r="A415" s="36"/>
    </row>
    <row r="416" spans="1:5" ht="15" customHeight="1" x14ac:dyDescent="0.25">
      <c r="A416" s="36"/>
    </row>
    <row r="417" spans="1:5" ht="15" customHeight="1" x14ac:dyDescent="0.25">
      <c r="A417" s="36"/>
    </row>
    <row r="418" spans="1:5" ht="15" customHeight="1" x14ac:dyDescent="0.25">
      <c r="A418" s="36" t="s">
        <v>305</v>
      </c>
    </row>
    <row r="419" spans="1:5" ht="15" customHeight="1" x14ac:dyDescent="0.2">
      <c r="A419" s="237" t="s">
        <v>224</v>
      </c>
      <c r="B419" s="237"/>
      <c r="C419" s="237"/>
      <c r="D419" s="237"/>
      <c r="E419" s="237"/>
    </row>
    <row r="420" spans="1:5" ht="15" customHeight="1" x14ac:dyDescent="0.2">
      <c r="A420" s="234" t="s">
        <v>306</v>
      </c>
      <c r="B420" s="234"/>
      <c r="C420" s="234"/>
      <c r="D420" s="234"/>
      <c r="E420" s="234"/>
    </row>
    <row r="421" spans="1:5" ht="15" customHeight="1" x14ac:dyDescent="0.2">
      <c r="A421" s="235" t="s">
        <v>307</v>
      </c>
      <c r="B421" s="235"/>
      <c r="C421" s="235"/>
      <c r="D421" s="235"/>
      <c r="E421" s="235"/>
    </row>
    <row r="422" spans="1:5" ht="15" customHeight="1" x14ac:dyDescent="0.2">
      <c r="A422" s="235"/>
      <c r="B422" s="235"/>
      <c r="C422" s="235"/>
      <c r="D422" s="235"/>
      <c r="E422" s="235"/>
    </row>
    <row r="423" spans="1:5" ht="15" customHeight="1" x14ac:dyDescent="0.2">
      <c r="A423" s="235"/>
      <c r="B423" s="235"/>
      <c r="C423" s="235"/>
      <c r="D423" s="235"/>
      <c r="E423" s="235"/>
    </row>
    <row r="424" spans="1:5" ht="15" customHeight="1" x14ac:dyDescent="0.2">
      <c r="A424" s="235"/>
      <c r="B424" s="235"/>
      <c r="C424" s="235"/>
      <c r="D424" s="235"/>
      <c r="E424" s="235"/>
    </row>
    <row r="425" spans="1:5" ht="15" customHeight="1" x14ac:dyDescent="0.2">
      <c r="A425" s="235"/>
      <c r="B425" s="235"/>
      <c r="C425" s="235"/>
      <c r="D425" s="235"/>
      <c r="E425" s="235"/>
    </row>
    <row r="426" spans="1:5" ht="15" customHeight="1" x14ac:dyDescent="0.2">
      <c r="A426" s="235"/>
      <c r="B426" s="235"/>
      <c r="C426" s="235"/>
      <c r="D426" s="235"/>
      <c r="E426" s="235"/>
    </row>
    <row r="427" spans="1:5" ht="15" customHeight="1" x14ac:dyDescent="0.2">
      <c r="A427" s="235"/>
      <c r="B427" s="235"/>
      <c r="C427" s="235"/>
      <c r="D427" s="235"/>
      <c r="E427" s="235"/>
    </row>
    <row r="428" spans="1:5" ht="15" customHeight="1" x14ac:dyDescent="0.2"/>
    <row r="429" spans="1:5" ht="15" customHeight="1" x14ac:dyDescent="0.25">
      <c r="A429" s="68" t="s">
        <v>1</v>
      </c>
      <c r="B429" s="39"/>
      <c r="C429" s="39"/>
      <c r="D429" s="39"/>
      <c r="E429" s="39"/>
    </row>
    <row r="430" spans="1:5" ht="15" customHeight="1" x14ac:dyDescent="0.2">
      <c r="A430" s="100" t="s">
        <v>66</v>
      </c>
      <c r="B430" s="39"/>
      <c r="C430" s="39"/>
      <c r="D430" s="39"/>
      <c r="E430" s="41" t="s">
        <v>308</v>
      </c>
    </row>
    <row r="431" spans="1:5" ht="15" customHeight="1" x14ac:dyDescent="0.25">
      <c r="A431" s="38"/>
      <c r="B431" s="71"/>
      <c r="C431" s="39"/>
      <c r="D431" s="39"/>
      <c r="E431" s="42"/>
    </row>
    <row r="432" spans="1:5" ht="15" customHeight="1" x14ac:dyDescent="0.2">
      <c r="B432" s="117" t="s">
        <v>38</v>
      </c>
      <c r="C432" s="43" t="s">
        <v>39</v>
      </c>
      <c r="D432" s="44" t="s">
        <v>40</v>
      </c>
      <c r="E432" s="43" t="s">
        <v>41</v>
      </c>
    </row>
    <row r="433" spans="1:5" ht="15" customHeight="1" x14ac:dyDescent="0.2">
      <c r="B433" s="179">
        <v>33514013</v>
      </c>
      <c r="C433" s="117"/>
      <c r="D433" s="87" t="s">
        <v>56</v>
      </c>
      <c r="E433" s="180">
        <v>128186</v>
      </c>
    </row>
    <row r="434" spans="1:5" ht="15" customHeight="1" x14ac:dyDescent="0.2">
      <c r="B434" s="162"/>
      <c r="C434" s="51" t="s">
        <v>43</v>
      </c>
      <c r="D434" s="52"/>
      <c r="E434" s="53">
        <f>SUM(E433:E433)</f>
        <v>128186</v>
      </c>
    </row>
    <row r="435" spans="1:5" ht="15" customHeight="1" x14ac:dyDescent="0.2">
      <c r="A435" s="71"/>
      <c r="B435" s="119"/>
      <c r="C435" s="115"/>
      <c r="D435" s="39"/>
      <c r="E435" s="116"/>
    </row>
    <row r="436" spans="1:5" ht="15" customHeight="1" x14ac:dyDescent="0.25">
      <c r="A436" s="38" t="s">
        <v>17</v>
      </c>
      <c r="B436" s="39"/>
      <c r="C436" s="39"/>
      <c r="D436" s="39"/>
      <c r="E436" s="39"/>
    </row>
    <row r="437" spans="1:5" ht="15" customHeight="1" x14ac:dyDescent="0.2">
      <c r="A437" s="100" t="s">
        <v>66</v>
      </c>
      <c r="B437" s="39"/>
      <c r="C437" s="39"/>
      <c r="D437" s="39"/>
      <c r="E437" s="41" t="s">
        <v>308</v>
      </c>
    </row>
    <row r="438" spans="1:5" ht="15" customHeight="1" x14ac:dyDescent="0.25">
      <c r="A438" s="38"/>
      <c r="B438" s="71"/>
      <c r="C438" s="39"/>
      <c r="D438" s="39"/>
      <c r="E438" s="42"/>
    </row>
    <row r="439" spans="1:5" ht="15" customHeight="1" x14ac:dyDescent="0.2">
      <c r="A439" s="133"/>
      <c r="B439" s="57"/>
      <c r="C439" s="43" t="s">
        <v>39</v>
      </c>
      <c r="D439" s="44" t="s">
        <v>46</v>
      </c>
      <c r="E439" s="43" t="s">
        <v>41</v>
      </c>
    </row>
    <row r="440" spans="1:5" ht="15" customHeight="1" x14ac:dyDescent="0.2">
      <c r="A440" s="105"/>
      <c r="B440" s="106"/>
      <c r="C440" s="117">
        <v>6172</v>
      </c>
      <c r="D440" s="63" t="s">
        <v>47</v>
      </c>
      <c r="E440" s="180">
        <v>128186</v>
      </c>
    </row>
    <row r="441" spans="1:5" ht="15" customHeight="1" x14ac:dyDescent="0.2">
      <c r="A441" s="119"/>
      <c r="B441" s="119"/>
      <c r="C441" s="51" t="s">
        <v>43</v>
      </c>
      <c r="D441" s="52"/>
      <c r="E441" s="53">
        <f>SUM(E440:E440)</f>
        <v>128186</v>
      </c>
    </row>
    <row r="442" spans="1:5" ht="15" customHeight="1" x14ac:dyDescent="0.2"/>
    <row r="443" spans="1:5" ht="15" customHeight="1" x14ac:dyDescent="0.2"/>
    <row r="444" spans="1:5" ht="15" customHeight="1" x14ac:dyDescent="0.25">
      <c r="A444" s="36" t="s">
        <v>309</v>
      </c>
    </row>
    <row r="445" spans="1:5" ht="15" customHeight="1" x14ac:dyDescent="0.2">
      <c r="A445" s="234" t="s">
        <v>33</v>
      </c>
      <c r="B445" s="234"/>
      <c r="C445" s="234"/>
      <c r="D445" s="234"/>
      <c r="E445" s="234"/>
    </row>
    <row r="446" spans="1:5" ht="15" customHeight="1" x14ac:dyDescent="0.2">
      <c r="A446" s="233" t="s">
        <v>310</v>
      </c>
      <c r="B446" s="233"/>
      <c r="C446" s="233"/>
      <c r="D446" s="233"/>
      <c r="E446" s="233"/>
    </row>
    <row r="447" spans="1:5" ht="15" customHeight="1" x14ac:dyDescent="0.2">
      <c r="A447" s="233"/>
      <c r="B447" s="233"/>
      <c r="C447" s="233"/>
      <c r="D447" s="233"/>
      <c r="E447" s="233"/>
    </row>
    <row r="448" spans="1:5" ht="15" customHeight="1" x14ac:dyDescent="0.2">
      <c r="A448" s="233"/>
      <c r="B448" s="233"/>
      <c r="C448" s="233"/>
      <c r="D448" s="233"/>
      <c r="E448" s="233"/>
    </row>
    <row r="449" spans="1:5" ht="15" customHeight="1" x14ac:dyDescent="0.2">
      <c r="A449" s="233"/>
      <c r="B449" s="233"/>
      <c r="C449" s="233"/>
      <c r="D449" s="233"/>
      <c r="E449" s="233"/>
    </row>
    <row r="450" spans="1:5" ht="15" customHeight="1" x14ac:dyDescent="0.2">
      <c r="A450" s="233"/>
      <c r="B450" s="233"/>
      <c r="C450" s="233"/>
      <c r="D450" s="233"/>
      <c r="E450" s="233"/>
    </row>
    <row r="451" spans="1:5" ht="15" customHeight="1" x14ac:dyDescent="0.2">
      <c r="A451" s="233"/>
      <c r="B451" s="233"/>
      <c r="C451" s="233"/>
      <c r="D451" s="233"/>
      <c r="E451" s="233"/>
    </row>
    <row r="452" spans="1:5" ht="15" customHeight="1" x14ac:dyDescent="0.2">
      <c r="A452" s="233"/>
      <c r="B452" s="233"/>
      <c r="C452" s="233"/>
      <c r="D452" s="233"/>
      <c r="E452" s="233"/>
    </row>
    <row r="453" spans="1:5" ht="15" customHeight="1" x14ac:dyDescent="0.2">
      <c r="A453" s="233"/>
      <c r="B453" s="233"/>
      <c r="C453" s="233"/>
      <c r="D453" s="233"/>
      <c r="E453" s="233"/>
    </row>
    <row r="454" spans="1:5" ht="15" customHeight="1" x14ac:dyDescent="0.2">
      <c r="A454" s="233"/>
      <c r="B454" s="233"/>
      <c r="C454" s="233"/>
      <c r="D454" s="233"/>
      <c r="E454" s="233"/>
    </row>
    <row r="455" spans="1:5" ht="15" customHeight="1" x14ac:dyDescent="0.2"/>
    <row r="456" spans="1:5" ht="15" customHeight="1" x14ac:dyDescent="0.25">
      <c r="A456" s="68" t="s">
        <v>1</v>
      </c>
      <c r="B456" s="39"/>
      <c r="C456" s="39"/>
      <c r="D456" s="39"/>
      <c r="E456" s="39"/>
    </row>
    <row r="457" spans="1:5" ht="15" customHeight="1" x14ac:dyDescent="0.2">
      <c r="A457" s="100" t="s">
        <v>66</v>
      </c>
      <c r="B457" s="39"/>
      <c r="C457" s="39"/>
      <c r="D457" s="39"/>
      <c r="E457" s="41" t="s">
        <v>311</v>
      </c>
    </row>
    <row r="458" spans="1:5" ht="15" customHeight="1" x14ac:dyDescent="0.2"/>
    <row r="459" spans="1:5" ht="15" customHeight="1" x14ac:dyDescent="0.2">
      <c r="C459" s="43" t="s">
        <v>39</v>
      </c>
      <c r="D459" s="44" t="s">
        <v>40</v>
      </c>
      <c r="E459" s="45" t="s">
        <v>41</v>
      </c>
    </row>
    <row r="460" spans="1:5" ht="15" customHeight="1" x14ac:dyDescent="0.2">
      <c r="C460" s="117">
        <v>6402</v>
      </c>
      <c r="D460" s="63" t="s">
        <v>138</v>
      </c>
      <c r="E460" s="135">
        <f>16967.7+420.4+37257.48</f>
        <v>54645.58</v>
      </c>
    </row>
    <row r="461" spans="1:5" ht="15" customHeight="1" x14ac:dyDescent="0.2">
      <c r="C461" s="117">
        <v>6402</v>
      </c>
      <c r="D461" s="103" t="s">
        <v>136</v>
      </c>
      <c r="E461" s="135">
        <f>38866+3987+644447.82+34+3078.61+113+1553+6655+500+4819+34126.77+248088.59+6400+4500</f>
        <v>997168.78999999992</v>
      </c>
    </row>
    <row r="462" spans="1:5" ht="15" customHeight="1" x14ac:dyDescent="0.2">
      <c r="C462" s="51" t="s">
        <v>43</v>
      </c>
      <c r="D462" s="52"/>
      <c r="E462" s="53">
        <f>SUM(E460:E461)</f>
        <v>1051814.3699999999</v>
      </c>
    </row>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68" t="s">
        <v>1</v>
      </c>
      <c r="B470" s="39"/>
      <c r="C470" s="39"/>
      <c r="D470" s="39"/>
      <c r="E470" s="39"/>
    </row>
    <row r="471" spans="1:5" ht="15" customHeight="1" x14ac:dyDescent="0.2">
      <c r="A471" s="100" t="s">
        <v>66</v>
      </c>
      <c r="B471" s="39"/>
      <c r="C471" s="39"/>
      <c r="D471" s="39"/>
      <c r="E471" s="41" t="s">
        <v>312</v>
      </c>
    </row>
    <row r="472" spans="1:5" ht="15" customHeight="1" x14ac:dyDescent="0.2"/>
    <row r="473" spans="1:5" ht="15" customHeight="1" x14ac:dyDescent="0.2">
      <c r="C473" s="43" t="s">
        <v>39</v>
      </c>
      <c r="D473" s="44" t="s">
        <v>40</v>
      </c>
      <c r="E473" s="45" t="s">
        <v>41</v>
      </c>
    </row>
    <row r="474" spans="1:5" ht="15" customHeight="1" x14ac:dyDescent="0.2">
      <c r="C474" s="117">
        <v>6402</v>
      </c>
      <c r="D474" s="63" t="s">
        <v>138</v>
      </c>
      <c r="E474" s="135">
        <v>3423.37</v>
      </c>
    </row>
    <row r="475" spans="1:5" ht="15" customHeight="1" x14ac:dyDescent="0.2">
      <c r="C475" s="117">
        <v>6402</v>
      </c>
      <c r="D475" s="103" t="s">
        <v>136</v>
      </c>
      <c r="E475" s="135">
        <f>52549.34+173505.81</f>
        <v>226055.15</v>
      </c>
    </row>
    <row r="476" spans="1:5" ht="15" customHeight="1" x14ac:dyDescent="0.2">
      <c r="C476" s="117">
        <v>3299</v>
      </c>
      <c r="D476" s="89" t="s">
        <v>226</v>
      </c>
      <c r="E476" s="135">
        <v>-16380</v>
      </c>
    </row>
    <row r="477" spans="1:5" ht="15" customHeight="1" x14ac:dyDescent="0.2">
      <c r="C477" s="51" t="s">
        <v>43</v>
      </c>
      <c r="D477" s="52"/>
      <c r="E477" s="53">
        <f>SUM(E474:E476)</f>
        <v>213098.52</v>
      </c>
    </row>
    <row r="478" spans="1:5" ht="15" customHeight="1" x14ac:dyDescent="0.2"/>
    <row r="479" spans="1:5" ht="15" customHeight="1" x14ac:dyDescent="0.25">
      <c r="A479" s="38" t="s">
        <v>17</v>
      </c>
      <c r="B479" s="39"/>
      <c r="C479" s="39"/>
      <c r="D479" s="39"/>
      <c r="E479" s="71"/>
    </row>
    <row r="480" spans="1:5" ht="15" customHeight="1" x14ac:dyDescent="0.2">
      <c r="A480" s="100" t="s">
        <v>66</v>
      </c>
      <c r="B480" s="39"/>
      <c r="C480" s="39"/>
      <c r="D480" s="39"/>
      <c r="E480" s="41" t="s">
        <v>311</v>
      </c>
    </row>
    <row r="481" spans="1:5" ht="15" customHeight="1" x14ac:dyDescent="0.2">
      <c r="A481" s="71"/>
      <c r="B481" s="55"/>
      <c r="C481" s="39"/>
      <c r="E481" s="56"/>
    </row>
    <row r="482" spans="1:5" ht="15" customHeight="1" x14ac:dyDescent="0.2">
      <c r="A482" s="57"/>
      <c r="B482" s="57"/>
      <c r="C482" s="43" t="s">
        <v>39</v>
      </c>
      <c r="D482" s="43" t="s">
        <v>46</v>
      </c>
      <c r="E482" s="45" t="s">
        <v>41</v>
      </c>
    </row>
    <row r="483" spans="1:5" ht="15" customHeight="1" x14ac:dyDescent="0.2">
      <c r="A483" s="105"/>
      <c r="B483" s="125"/>
      <c r="C483" s="117">
        <v>3299</v>
      </c>
      <c r="D483" s="63" t="s">
        <v>313</v>
      </c>
      <c r="E483" s="135">
        <v>-19764</v>
      </c>
    </row>
    <row r="484" spans="1:5" ht="15" customHeight="1" x14ac:dyDescent="0.2">
      <c r="A484" s="105"/>
      <c r="B484" s="125"/>
      <c r="C484" s="117">
        <v>3299</v>
      </c>
      <c r="D484" s="63" t="s">
        <v>69</v>
      </c>
      <c r="E484" s="135">
        <v>966999.27</v>
      </c>
    </row>
    <row r="485" spans="1:5" ht="15" customHeight="1" x14ac:dyDescent="0.2">
      <c r="A485" s="105"/>
      <c r="B485" s="125"/>
      <c r="C485" s="117">
        <v>3299</v>
      </c>
      <c r="D485" s="63" t="s">
        <v>313</v>
      </c>
      <c r="E485" s="135">
        <f>84815.1+19764</f>
        <v>104579.1</v>
      </c>
    </row>
    <row r="486" spans="1:5" ht="15" customHeight="1" x14ac:dyDescent="0.2">
      <c r="A486" s="181"/>
      <c r="B486" s="121"/>
      <c r="C486" s="51" t="s">
        <v>43</v>
      </c>
      <c r="D486" s="182"/>
      <c r="E486" s="53">
        <f>SUM(E483:E485)</f>
        <v>1051814.3700000001</v>
      </c>
    </row>
    <row r="487" spans="1:5" ht="15" customHeight="1" x14ac:dyDescent="0.2">
      <c r="A487" s="181"/>
      <c r="B487" s="121"/>
      <c r="C487" s="115"/>
      <c r="D487" s="39"/>
      <c r="E487" s="116"/>
    </row>
    <row r="488" spans="1:5" ht="15" customHeight="1" x14ac:dyDescent="0.25">
      <c r="A488" s="38" t="s">
        <v>17</v>
      </c>
      <c r="B488" s="39"/>
      <c r="C488" s="39"/>
      <c r="D488" s="39"/>
      <c r="E488" s="71"/>
    </row>
    <row r="489" spans="1:5" ht="15" customHeight="1" x14ac:dyDescent="0.2">
      <c r="A489" s="100" t="s">
        <v>66</v>
      </c>
      <c r="B489" s="39"/>
      <c r="C489" s="39"/>
      <c r="D489" s="39"/>
      <c r="E489" s="41" t="s">
        <v>312</v>
      </c>
    </row>
    <row r="490" spans="1:5" ht="15" customHeight="1" x14ac:dyDescent="0.2">
      <c r="A490" s="71"/>
      <c r="B490" s="55"/>
      <c r="C490" s="39"/>
      <c r="E490" s="56"/>
    </row>
    <row r="491" spans="1:5" ht="15" customHeight="1" x14ac:dyDescent="0.2">
      <c r="A491" s="57"/>
      <c r="B491" s="57"/>
      <c r="C491" s="43" t="s">
        <v>39</v>
      </c>
      <c r="D491" s="44" t="s">
        <v>46</v>
      </c>
      <c r="E491" s="81" t="s">
        <v>41</v>
      </c>
    </row>
    <row r="492" spans="1:5" ht="15" customHeight="1" x14ac:dyDescent="0.2">
      <c r="A492" s="133"/>
      <c r="B492" s="106"/>
      <c r="C492" s="117">
        <v>3299</v>
      </c>
      <c r="D492" s="103" t="s">
        <v>94</v>
      </c>
      <c r="E492" s="135">
        <v>-16380</v>
      </c>
    </row>
    <row r="493" spans="1:5" ht="15" customHeight="1" x14ac:dyDescent="0.2">
      <c r="A493" s="133"/>
      <c r="B493" s="106"/>
      <c r="C493" s="117">
        <v>3299</v>
      </c>
      <c r="D493" s="63" t="s">
        <v>69</v>
      </c>
      <c r="E493" s="135">
        <v>229478.52</v>
      </c>
    </row>
    <row r="494" spans="1:5" ht="15" customHeight="1" x14ac:dyDescent="0.2">
      <c r="A494" s="181"/>
      <c r="B494" s="121"/>
      <c r="C494" s="51" t="s">
        <v>43</v>
      </c>
      <c r="D494" s="52"/>
      <c r="E494" s="53">
        <f>SUM(E492:E493)</f>
        <v>213098.52</v>
      </c>
    </row>
    <row r="495" spans="1:5" ht="15" customHeight="1" x14ac:dyDescent="0.2"/>
    <row r="496" spans="1:5" ht="15" customHeight="1" x14ac:dyDescent="0.2"/>
    <row r="497" spans="1:5" ht="15" customHeight="1" x14ac:dyDescent="0.25">
      <c r="A497" s="36" t="s">
        <v>314</v>
      </c>
    </row>
    <row r="498" spans="1:5" ht="15" customHeight="1" x14ac:dyDescent="0.2">
      <c r="A498" s="234" t="s">
        <v>33</v>
      </c>
      <c r="B498" s="234"/>
      <c r="C498" s="234"/>
      <c r="D498" s="234"/>
      <c r="E498" s="234"/>
    </row>
    <row r="499" spans="1:5" ht="15" customHeight="1" x14ac:dyDescent="0.2">
      <c r="A499" s="233" t="s">
        <v>315</v>
      </c>
      <c r="B499" s="233"/>
      <c r="C499" s="233"/>
      <c r="D499" s="233"/>
      <c r="E499" s="233"/>
    </row>
    <row r="500" spans="1:5" ht="15" customHeight="1" x14ac:dyDescent="0.2">
      <c r="A500" s="233"/>
      <c r="B500" s="233"/>
      <c r="C500" s="233"/>
      <c r="D500" s="233"/>
      <c r="E500" s="233"/>
    </row>
    <row r="501" spans="1:5" ht="15" customHeight="1" x14ac:dyDescent="0.2">
      <c r="A501" s="233"/>
      <c r="B501" s="233"/>
      <c r="C501" s="233"/>
      <c r="D501" s="233"/>
      <c r="E501" s="233"/>
    </row>
    <row r="502" spans="1:5" ht="15" customHeight="1" x14ac:dyDescent="0.2">
      <c r="A502" s="233"/>
      <c r="B502" s="233"/>
      <c r="C502" s="233"/>
      <c r="D502" s="233"/>
      <c r="E502" s="233"/>
    </row>
    <row r="503" spans="1:5" ht="15" customHeight="1" x14ac:dyDescent="0.2">
      <c r="A503" s="233"/>
      <c r="B503" s="233"/>
      <c r="C503" s="233"/>
      <c r="D503" s="233"/>
      <c r="E503" s="233"/>
    </row>
    <row r="504" spans="1:5" ht="15" customHeight="1" x14ac:dyDescent="0.2">
      <c r="A504" s="233"/>
      <c r="B504" s="233"/>
      <c r="C504" s="233"/>
      <c r="D504" s="233"/>
      <c r="E504" s="233"/>
    </row>
    <row r="505" spans="1:5" ht="15" customHeight="1" x14ac:dyDescent="0.2">
      <c r="A505" s="233"/>
      <c r="B505" s="233"/>
      <c r="C505" s="233"/>
      <c r="D505" s="233"/>
      <c r="E505" s="233"/>
    </row>
    <row r="506" spans="1:5" ht="15" customHeight="1" x14ac:dyDescent="0.2"/>
    <row r="507" spans="1:5" ht="15" customHeight="1" x14ac:dyDescent="0.25">
      <c r="A507" s="68" t="s">
        <v>1</v>
      </c>
      <c r="B507" s="39"/>
      <c r="C507" s="39"/>
      <c r="D507" s="39"/>
      <c r="E507" s="39"/>
    </row>
    <row r="508" spans="1:5" ht="15" customHeight="1" x14ac:dyDescent="0.2">
      <c r="A508" s="100" t="s">
        <v>66</v>
      </c>
      <c r="B508" s="39"/>
      <c r="C508" s="39"/>
      <c r="D508" s="39"/>
      <c r="E508" s="41" t="s">
        <v>316</v>
      </c>
    </row>
    <row r="509" spans="1:5" ht="15" customHeight="1" x14ac:dyDescent="0.2"/>
    <row r="510" spans="1:5" ht="15" customHeight="1" x14ac:dyDescent="0.2">
      <c r="C510" s="43" t="s">
        <v>39</v>
      </c>
      <c r="D510" s="44" t="s">
        <v>40</v>
      </c>
      <c r="E510" s="45" t="s">
        <v>41</v>
      </c>
    </row>
    <row r="511" spans="1:5" ht="15" customHeight="1" x14ac:dyDescent="0.2">
      <c r="C511" s="117">
        <v>6402</v>
      </c>
      <c r="D511" s="103" t="s">
        <v>136</v>
      </c>
      <c r="E511" s="135">
        <v>428661.74</v>
      </c>
    </row>
    <row r="512" spans="1:5" ht="15" customHeight="1" x14ac:dyDescent="0.2">
      <c r="C512" s="51" t="s">
        <v>43</v>
      </c>
      <c r="D512" s="52"/>
      <c r="E512" s="53">
        <f>SUM(E511:E511)</f>
        <v>428661.74</v>
      </c>
    </row>
    <row r="513" spans="1:5" ht="15" customHeight="1" x14ac:dyDescent="0.2"/>
    <row r="514" spans="1:5" ht="15" customHeight="1" x14ac:dyDescent="0.25">
      <c r="A514" s="68" t="s">
        <v>1</v>
      </c>
      <c r="B514" s="39"/>
      <c r="C514" s="39"/>
      <c r="D514" s="39"/>
      <c r="E514" s="39"/>
    </row>
    <row r="515" spans="1:5" ht="15" customHeight="1" x14ac:dyDescent="0.2">
      <c r="A515" s="100" t="s">
        <v>66</v>
      </c>
      <c r="B515" s="39"/>
      <c r="C515" s="39"/>
      <c r="D515" s="39"/>
      <c r="E515" s="41" t="s">
        <v>317</v>
      </c>
    </row>
    <row r="516" spans="1:5" ht="15" customHeight="1" x14ac:dyDescent="0.2"/>
    <row r="517" spans="1:5" ht="15" customHeight="1" x14ac:dyDescent="0.2">
      <c r="C517" s="43" t="s">
        <v>39</v>
      </c>
      <c r="D517" s="44" t="s">
        <v>40</v>
      </c>
      <c r="E517" s="45" t="s">
        <v>41</v>
      </c>
    </row>
    <row r="518" spans="1:5" ht="15" customHeight="1" x14ac:dyDescent="0.2">
      <c r="C518" s="117">
        <v>6402</v>
      </c>
      <c r="D518" s="103" t="s">
        <v>136</v>
      </c>
      <c r="E518" s="135">
        <v>458352.71</v>
      </c>
    </row>
    <row r="519" spans="1:5" ht="15" customHeight="1" x14ac:dyDescent="0.2">
      <c r="C519" s="51" t="s">
        <v>43</v>
      </c>
      <c r="D519" s="52"/>
      <c r="E519" s="53">
        <f>SUM(E518:E518)</f>
        <v>458352.71</v>
      </c>
    </row>
    <row r="520" spans="1:5" ht="15" customHeight="1" x14ac:dyDescent="0.2"/>
    <row r="521" spans="1:5" ht="15" customHeight="1" x14ac:dyDescent="0.2"/>
    <row r="522" spans="1:5" ht="15" customHeight="1" x14ac:dyDescent="0.25">
      <c r="A522" s="38" t="s">
        <v>17</v>
      </c>
      <c r="B522" s="39"/>
      <c r="C522" s="39"/>
      <c r="D522" s="39"/>
      <c r="E522" s="71"/>
    </row>
    <row r="523" spans="1:5" ht="15" customHeight="1" x14ac:dyDescent="0.2">
      <c r="A523" s="100" t="s">
        <v>66</v>
      </c>
      <c r="B523" s="39"/>
      <c r="C523" s="39"/>
      <c r="D523" s="39"/>
      <c r="E523" s="41" t="s">
        <v>316</v>
      </c>
    </row>
    <row r="524" spans="1:5" ht="15" customHeight="1" x14ac:dyDescent="0.2">
      <c r="A524" s="71"/>
      <c r="B524" s="55"/>
      <c r="C524" s="39"/>
      <c r="E524" s="56"/>
    </row>
    <row r="525" spans="1:5" ht="15" customHeight="1" x14ac:dyDescent="0.2">
      <c r="A525" s="57"/>
      <c r="B525" s="57"/>
      <c r="C525" s="43" t="s">
        <v>39</v>
      </c>
      <c r="D525" s="44" t="s">
        <v>46</v>
      </c>
      <c r="E525" s="45" t="s">
        <v>41</v>
      </c>
    </row>
    <row r="526" spans="1:5" ht="15" customHeight="1" x14ac:dyDescent="0.2">
      <c r="A526" s="105"/>
      <c r="B526" s="106"/>
      <c r="C526" s="117">
        <v>3299</v>
      </c>
      <c r="D526" s="63" t="s">
        <v>69</v>
      </c>
      <c r="E526" s="135">
        <v>403337.36</v>
      </c>
    </row>
    <row r="527" spans="1:5" ht="15" customHeight="1" x14ac:dyDescent="0.2">
      <c r="A527" s="105"/>
      <c r="B527" s="106"/>
      <c r="C527" s="117">
        <v>3299</v>
      </c>
      <c r="D527" s="63" t="s">
        <v>313</v>
      </c>
      <c r="E527" s="135">
        <v>25324.38</v>
      </c>
    </row>
    <row r="528" spans="1:5" ht="15" customHeight="1" x14ac:dyDescent="0.2">
      <c r="A528" s="119"/>
      <c r="B528" s="110"/>
      <c r="C528" s="51" t="s">
        <v>43</v>
      </c>
      <c r="D528" s="52"/>
      <c r="E528" s="53">
        <f>SUM(E526:E527)</f>
        <v>428661.74</v>
      </c>
    </row>
    <row r="529" spans="1:5" ht="15" customHeight="1" x14ac:dyDescent="0.2"/>
    <row r="530" spans="1:5" ht="15" customHeight="1" x14ac:dyDescent="0.25">
      <c r="A530" s="38" t="s">
        <v>17</v>
      </c>
      <c r="B530" s="39"/>
      <c r="C530" s="39"/>
      <c r="D530" s="39"/>
      <c r="E530" s="71"/>
    </row>
    <row r="531" spans="1:5" ht="15" customHeight="1" x14ac:dyDescent="0.2">
      <c r="A531" s="100" t="s">
        <v>66</v>
      </c>
      <c r="B531" s="39"/>
      <c r="C531" s="39"/>
      <c r="D531" s="39"/>
      <c r="E531" s="41" t="s">
        <v>317</v>
      </c>
    </row>
    <row r="532" spans="1:5" ht="15" customHeight="1" x14ac:dyDescent="0.2">
      <c r="A532" s="71"/>
      <c r="B532" s="55"/>
      <c r="C532" s="39"/>
      <c r="E532" s="56"/>
    </row>
    <row r="533" spans="1:5" ht="15" customHeight="1" x14ac:dyDescent="0.2">
      <c r="A533" s="57"/>
      <c r="B533" s="57"/>
      <c r="C533" s="43" t="s">
        <v>39</v>
      </c>
      <c r="D533" s="43" t="s">
        <v>46</v>
      </c>
      <c r="E533" s="45" t="s">
        <v>41</v>
      </c>
    </row>
    <row r="534" spans="1:5" ht="15" customHeight="1" x14ac:dyDescent="0.2">
      <c r="A534" s="105"/>
      <c r="B534" s="125"/>
      <c r="C534" s="117">
        <v>3299</v>
      </c>
      <c r="D534" s="63" t="s">
        <v>69</v>
      </c>
      <c r="E534" s="135">
        <v>455541.71</v>
      </c>
    </row>
    <row r="535" spans="1:5" ht="15" customHeight="1" x14ac:dyDescent="0.2">
      <c r="A535" s="105"/>
      <c r="B535" s="125"/>
      <c r="C535" s="117">
        <v>3299</v>
      </c>
      <c r="D535" s="63" t="s">
        <v>313</v>
      </c>
      <c r="E535" s="135">
        <v>2811</v>
      </c>
    </row>
    <row r="536" spans="1:5" ht="15" customHeight="1" x14ac:dyDescent="0.2">
      <c r="A536" s="181"/>
      <c r="B536" s="121"/>
      <c r="C536" s="51" t="s">
        <v>43</v>
      </c>
      <c r="D536" s="182"/>
      <c r="E536" s="53">
        <f>SUM(E534:E535)</f>
        <v>458352.71</v>
      </c>
    </row>
    <row r="537" spans="1:5" ht="15" customHeight="1" x14ac:dyDescent="0.2"/>
    <row r="538" spans="1:5" ht="15" customHeight="1" x14ac:dyDescent="0.2"/>
    <row r="539" spans="1:5" ht="15" customHeight="1" x14ac:dyDescent="0.25">
      <c r="A539" s="36" t="s">
        <v>318</v>
      </c>
    </row>
    <row r="540" spans="1:5" ht="15" customHeight="1" x14ac:dyDescent="0.2">
      <c r="A540" s="234" t="s">
        <v>161</v>
      </c>
      <c r="B540" s="234"/>
      <c r="C540" s="234"/>
      <c r="D540" s="234"/>
      <c r="E540" s="234"/>
    </row>
    <row r="541" spans="1:5" ht="15" customHeight="1" x14ac:dyDescent="0.2">
      <c r="A541" s="233" t="s">
        <v>319</v>
      </c>
      <c r="B541" s="233"/>
      <c r="C541" s="233"/>
      <c r="D541" s="233"/>
      <c r="E541" s="233"/>
    </row>
    <row r="542" spans="1:5" ht="15" customHeight="1" x14ac:dyDescent="0.2">
      <c r="A542" s="233"/>
      <c r="B542" s="233"/>
      <c r="C542" s="233"/>
      <c r="D542" s="233"/>
      <c r="E542" s="233"/>
    </row>
    <row r="543" spans="1:5" ht="15" customHeight="1" x14ac:dyDescent="0.2">
      <c r="A543" s="233"/>
      <c r="B543" s="233"/>
      <c r="C543" s="233"/>
      <c r="D543" s="233"/>
      <c r="E543" s="233"/>
    </row>
    <row r="544" spans="1:5" ht="15" customHeight="1" x14ac:dyDescent="0.2">
      <c r="A544" s="233"/>
      <c r="B544" s="233"/>
      <c r="C544" s="233"/>
      <c r="D544" s="233"/>
      <c r="E544" s="233"/>
    </row>
    <row r="545" spans="1:5" ht="15" customHeight="1" x14ac:dyDescent="0.2">
      <c r="A545" s="233"/>
      <c r="B545" s="233"/>
      <c r="C545" s="233"/>
      <c r="D545" s="233"/>
      <c r="E545" s="233"/>
    </row>
    <row r="546" spans="1:5" ht="15" customHeight="1" x14ac:dyDescent="0.2">
      <c r="A546" s="233"/>
      <c r="B546" s="233"/>
      <c r="C546" s="233"/>
      <c r="D546" s="233"/>
      <c r="E546" s="233"/>
    </row>
    <row r="547" spans="1:5" ht="15" customHeight="1" x14ac:dyDescent="0.2">
      <c r="A547" s="233"/>
      <c r="B547" s="233"/>
      <c r="C547" s="233"/>
      <c r="D547" s="233"/>
      <c r="E547" s="233"/>
    </row>
    <row r="548" spans="1:5" ht="15" customHeight="1" x14ac:dyDescent="0.2">
      <c r="A548" s="233"/>
      <c r="B548" s="233"/>
      <c r="C548" s="233"/>
      <c r="D548" s="233"/>
      <c r="E548" s="233"/>
    </row>
    <row r="549" spans="1:5" ht="15" customHeight="1" x14ac:dyDescent="0.2"/>
    <row r="550" spans="1:5" ht="15" customHeight="1" x14ac:dyDescent="0.25">
      <c r="A550" s="68" t="s">
        <v>1</v>
      </c>
      <c r="B550" s="99"/>
      <c r="C550" s="69"/>
      <c r="D550" s="69"/>
      <c r="E550" s="69"/>
    </row>
    <row r="551" spans="1:5" ht="15" customHeight="1" x14ac:dyDescent="0.2">
      <c r="A551" s="91" t="s">
        <v>61</v>
      </c>
      <c r="B551" s="99"/>
      <c r="C551" s="69"/>
      <c r="D551" s="69"/>
      <c r="E551" s="70" t="s">
        <v>62</v>
      </c>
    </row>
    <row r="552" spans="1:5" ht="15" customHeight="1" x14ac:dyDescent="0.25">
      <c r="A552" s="78"/>
      <c r="B552" s="155"/>
      <c r="C552" s="69"/>
      <c r="D552" s="69"/>
      <c r="E552" s="92"/>
    </row>
    <row r="553" spans="1:5" ht="15" customHeight="1" x14ac:dyDescent="0.2">
      <c r="B553" s="81" t="s">
        <v>38</v>
      </c>
      <c r="C553" s="81" t="s">
        <v>39</v>
      </c>
      <c r="D553" s="93" t="s">
        <v>40</v>
      </c>
      <c r="E553" s="81" t="s">
        <v>41</v>
      </c>
    </row>
    <row r="554" spans="1:5" ht="15" customHeight="1" x14ac:dyDescent="0.2">
      <c r="B554" s="137">
        <v>33050</v>
      </c>
      <c r="C554" s="73"/>
      <c r="D554" s="74" t="s">
        <v>56</v>
      </c>
      <c r="E554" s="75">
        <v>-8</v>
      </c>
    </row>
    <row r="555" spans="1:5" ht="15" customHeight="1" x14ac:dyDescent="0.2">
      <c r="B555" s="95"/>
      <c r="C555" s="84" t="s">
        <v>43</v>
      </c>
      <c r="D555" s="96"/>
      <c r="E555" s="97">
        <f>SUM(E554:E554)</f>
        <v>-8</v>
      </c>
    </row>
    <row r="556" spans="1:5" ht="15" customHeight="1" x14ac:dyDescent="0.2"/>
    <row r="557" spans="1:5" ht="15" customHeight="1" x14ac:dyDescent="0.25">
      <c r="A557" s="38" t="s">
        <v>17</v>
      </c>
      <c r="B557" s="122"/>
      <c r="C557" s="39"/>
      <c r="D557" s="39"/>
      <c r="E557" s="71"/>
    </row>
    <row r="558" spans="1:5" ht="15" customHeight="1" x14ac:dyDescent="0.2">
      <c r="A558" s="40" t="s">
        <v>61</v>
      </c>
      <c r="B558" s="122"/>
      <c r="C558" s="39"/>
      <c r="D558" s="39"/>
      <c r="E558" s="41" t="s">
        <v>62</v>
      </c>
    </row>
    <row r="559" spans="1:5" ht="15" customHeight="1" x14ac:dyDescent="0.2">
      <c r="A559" s="40"/>
      <c r="B559" s="122"/>
      <c r="C559" s="39"/>
      <c r="D559" s="39"/>
      <c r="E559" s="41"/>
    </row>
    <row r="560" spans="1:5" ht="15" customHeight="1" x14ac:dyDescent="0.2">
      <c r="B560" s="81" t="s">
        <v>38</v>
      </c>
      <c r="C560" s="81" t="s">
        <v>39</v>
      </c>
      <c r="D560" s="93" t="s">
        <v>40</v>
      </c>
      <c r="E560" s="81" t="s">
        <v>41</v>
      </c>
    </row>
    <row r="561" spans="1:5" ht="15" customHeight="1" x14ac:dyDescent="0.2">
      <c r="B561" s="137">
        <v>33050</v>
      </c>
      <c r="C561" s="73"/>
      <c r="D561" s="74" t="s">
        <v>57</v>
      </c>
      <c r="E561" s="75">
        <v>-8</v>
      </c>
    </row>
    <row r="562" spans="1:5" ht="15" customHeight="1" x14ac:dyDescent="0.2">
      <c r="B562" s="95"/>
      <c r="C562" s="84" t="s">
        <v>43</v>
      </c>
      <c r="D562" s="96"/>
      <c r="E562" s="97">
        <f>SUM(E561:E561)</f>
        <v>-8</v>
      </c>
    </row>
    <row r="563" spans="1:5" ht="15" customHeight="1" x14ac:dyDescent="0.2"/>
    <row r="564" spans="1:5" ht="15" customHeight="1" x14ac:dyDescent="0.2"/>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6" t="s">
        <v>320</v>
      </c>
    </row>
    <row r="575" spans="1:5" ht="15" customHeight="1" x14ac:dyDescent="0.2">
      <c r="A575" s="237" t="s">
        <v>79</v>
      </c>
      <c r="B575" s="237"/>
      <c r="C575" s="237"/>
      <c r="D575" s="237"/>
      <c r="E575" s="237"/>
    </row>
    <row r="576" spans="1:5" ht="15" customHeight="1" x14ac:dyDescent="0.2">
      <c r="A576" s="237"/>
      <c r="B576" s="237"/>
      <c r="C576" s="237"/>
      <c r="D576" s="237"/>
      <c r="E576" s="237"/>
    </row>
    <row r="577" spans="1:5" ht="15" customHeight="1" x14ac:dyDescent="0.2">
      <c r="A577" s="233" t="s">
        <v>321</v>
      </c>
      <c r="B577" s="233"/>
      <c r="C577" s="233"/>
      <c r="D577" s="233"/>
      <c r="E577" s="233"/>
    </row>
    <row r="578" spans="1:5" ht="15" customHeight="1" x14ac:dyDescent="0.2">
      <c r="A578" s="233"/>
      <c r="B578" s="233"/>
      <c r="C578" s="233"/>
      <c r="D578" s="233"/>
      <c r="E578" s="233"/>
    </row>
    <row r="579" spans="1:5" ht="15" customHeight="1" x14ac:dyDescent="0.2">
      <c r="A579" s="233"/>
      <c r="B579" s="233"/>
      <c r="C579" s="233"/>
      <c r="D579" s="233"/>
      <c r="E579" s="233"/>
    </row>
    <row r="580" spans="1:5" ht="15" customHeight="1" x14ac:dyDescent="0.2">
      <c r="A580" s="233"/>
      <c r="B580" s="233"/>
      <c r="C580" s="233"/>
      <c r="D580" s="233"/>
      <c r="E580" s="233"/>
    </row>
    <row r="581" spans="1:5" ht="15" customHeight="1" x14ac:dyDescent="0.2">
      <c r="A581" s="233"/>
      <c r="B581" s="233"/>
      <c r="C581" s="233"/>
      <c r="D581" s="233"/>
      <c r="E581" s="233"/>
    </row>
    <row r="582" spans="1:5" ht="15" customHeight="1" x14ac:dyDescent="0.2">
      <c r="A582" s="233"/>
      <c r="B582" s="233"/>
      <c r="C582" s="233"/>
      <c r="D582" s="233"/>
      <c r="E582" s="233"/>
    </row>
    <row r="583" spans="1:5" ht="15" customHeight="1" x14ac:dyDescent="0.2">
      <c r="A583" s="183"/>
      <c r="B583" s="183"/>
      <c r="C583" s="183"/>
      <c r="D583" s="183"/>
      <c r="E583" s="183"/>
    </row>
    <row r="584" spans="1:5" ht="15" customHeight="1" x14ac:dyDescent="0.25">
      <c r="A584" s="38" t="s">
        <v>17</v>
      </c>
      <c r="B584" s="39"/>
      <c r="C584" s="39"/>
      <c r="D584" s="39"/>
      <c r="E584" s="39"/>
    </row>
    <row r="585" spans="1:5" ht="15" customHeight="1" x14ac:dyDescent="0.2">
      <c r="A585" s="40" t="s">
        <v>36</v>
      </c>
      <c r="B585" s="39"/>
      <c r="C585" s="39"/>
      <c r="D585" s="39"/>
      <c r="E585" s="41" t="s">
        <v>37</v>
      </c>
    </row>
    <row r="586" spans="1:5" ht="15" customHeight="1" x14ac:dyDescent="0.25">
      <c r="A586" s="38"/>
      <c r="B586" s="71"/>
      <c r="C586" s="39"/>
      <c r="D586" s="39"/>
      <c r="E586" s="42"/>
    </row>
    <row r="587" spans="1:5" ht="15" customHeight="1" x14ac:dyDescent="0.2">
      <c r="A587" s="57"/>
      <c r="B587" s="57"/>
      <c r="C587" s="43" t="s">
        <v>39</v>
      </c>
      <c r="D587" s="104" t="s">
        <v>46</v>
      </c>
      <c r="E587" s="45" t="s">
        <v>41</v>
      </c>
    </row>
    <row r="588" spans="1:5" ht="15" customHeight="1" x14ac:dyDescent="0.2">
      <c r="A588" s="110"/>
      <c r="B588" s="106"/>
      <c r="C588" s="111">
        <v>6172</v>
      </c>
      <c r="D588" s="103" t="s">
        <v>94</v>
      </c>
      <c r="E588" s="112">
        <v>-310000</v>
      </c>
    </row>
    <row r="589" spans="1:5" ht="15" customHeight="1" x14ac:dyDescent="0.2">
      <c r="A589" s="113"/>
      <c r="B589" s="114"/>
      <c r="C589" s="51" t="s">
        <v>43</v>
      </c>
      <c r="D589" s="52"/>
      <c r="E589" s="53">
        <f>E588</f>
        <v>-310000</v>
      </c>
    </row>
    <row r="590" spans="1:5" ht="15" customHeight="1" x14ac:dyDescent="0.2">
      <c r="A590" s="113"/>
      <c r="B590" s="114"/>
      <c r="C590" s="115"/>
      <c r="D590" s="39"/>
      <c r="E590" s="116"/>
    </row>
    <row r="591" spans="1:5" ht="15" customHeight="1" x14ac:dyDescent="0.25">
      <c r="A591" s="38" t="s">
        <v>17</v>
      </c>
      <c r="B591" s="39"/>
      <c r="C591" s="39"/>
      <c r="D591" s="39"/>
      <c r="E591" s="71"/>
    </row>
    <row r="592" spans="1:5" ht="15" customHeight="1" x14ac:dyDescent="0.2">
      <c r="A592" s="40" t="s">
        <v>81</v>
      </c>
      <c r="B592" s="54"/>
      <c r="C592" s="54"/>
      <c r="D592" s="54"/>
      <c r="E592" s="54" t="s">
        <v>82</v>
      </c>
    </row>
    <row r="593" spans="1:5" ht="15" customHeight="1" x14ac:dyDescent="0.2">
      <c r="A593" s="40"/>
      <c r="B593" s="71"/>
      <c r="C593" s="39"/>
      <c r="D593" s="39"/>
      <c r="E593" s="42"/>
    </row>
    <row r="594" spans="1:5" ht="15" customHeight="1" x14ac:dyDescent="0.2">
      <c r="A594" s="57"/>
      <c r="B594" s="81" t="s">
        <v>38</v>
      </c>
      <c r="C594" s="43" t="s">
        <v>39</v>
      </c>
      <c r="D594" s="44" t="s">
        <v>46</v>
      </c>
      <c r="E594" s="45" t="s">
        <v>41</v>
      </c>
    </row>
    <row r="595" spans="1:5" ht="15" customHeight="1" x14ac:dyDescent="0.2">
      <c r="A595" s="57"/>
      <c r="B595" s="137">
        <v>39</v>
      </c>
      <c r="C595" s="117"/>
      <c r="D595" s="89" t="s">
        <v>117</v>
      </c>
      <c r="E595" s="75">
        <v>310000</v>
      </c>
    </row>
    <row r="596" spans="1:5" ht="15" customHeight="1" x14ac:dyDescent="0.2">
      <c r="A596" s="119"/>
      <c r="B596" s="95"/>
      <c r="C596" s="51" t="s">
        <v>43</v>
      </c>
      <c r="D596" s="52"/>
      <c r="E596" s="53">
        <f>SUM(E595:E595)</f>
        <v>310000</v>
      </c>
    </row>
    <row r="597" spans="1:5" ht="15" customHeight="1" x14ac:dyDescent="0.2"/>
    <row r="598" spans="1:5" ht="15" customHeight="1" x14ac:dyDescent="0.2"/>
    <row r="599" spans="1:5" ht="15" customHeight="1" x14ac:dyDescent="0.25">
      <c r="A599" s="36" t="s">
        <v>322</v>
      </c>
    </row>
    <row r="600" spans="1:5" ht="15" customHeight="1" x14ac:dyDescent="0.2">
      <c r="A600" s="237" t="s">
        <v>244</v>
      </c>
      <c r="B600" s="237"/>
      <c r="C600" s="237"/>
      <c r="D600" s="237"/>
      <c r="E600" s="237"/>
    </row>
    <row r="601" spans="1:5" ht="15" customHeight="1" x14ac:dyDescent="0.2">
      <c r="A601" s="237"/>
      <c r="B601" s="237"/>
      <c r="C601" s="237"/>
      <c r="D601" s="237"/>
      <c r="E601" s="237"/>
    </row>
    <row r="602" spans="1:5" ht="15" customHeight="1" x14ac:dyDescent="0.2">
      <c r="A602" s="233" t="s">
        <v>323</v>
      </c>
      <c r="B602" s="233"/>
      <c r="C602" s="233"/>
      <c r="D602" s="233"/>
      <c r="E602" s="233"/>
    </row>
    <row r="603" spans="1:5" ht="15" customHeight="1" x14ac:dyDescent="0.2">
      <c r="A603" s="233"/>
      <c r="B603" s="233"/>
      <c r="C603" s="233"/>
      <c r="D603" s="233"/>
      <c r="E603" s="233"/>
    </row>
    <row r="604" spans="1:5" ht="15" customHeight="1" x14ac:dyDescent="0.2">
      <c r="A604" s="233"/>
      <c r="B604" s="233"/>
      <c r="C604" s="233"/>
      <c r="D604" s="233"/>
      <c r="E604" s="233"/>
    </row>
    <row r="605" spans="1:5" ht="15" customHeight="1" x14ac:dyDescent="0.2">
      <c r="A605" s="233"/>
      <c r="B605" s="233"/>
      <c r="C605" s="233"/>
      <c r="D605" s="233"/>
      <c r="E605" s="233"/>
    </row>
    <row r="606" spans="1:5" ht="15" customHeight="1" x14ac:dyDescent="0.2">
      <c r="A606" s="233"/>
      <c r="B606" s="233"/>
      <c r="C606" s="233"/>
      <c r="D606" s="233"/>
      <c r="E606" s="233"/>
    </row>
    <row r="607" spans="1:5" ht="15" customHeight="1" x14ac:dyDescent="0.2">
      <c r="A607" s="233"/>
      <c r="B607" s="233"/>
      <c r="C607" s="233"/>
      <c r="D607" s="233"/>
      <c r="E607" s="233"/>
    </row>
    <row r="608" spans="1:5" ht="15" customHeight="1" x14ac:dyDescent="0.2">
      <c r="A608" s="183"/>
      <c r="B608" s="183"/>
      <c r="C608" s="183"/>
      <c r="D608" s="183"/>
      <c r="E608" s="183"/>
    </row>
    <row r="609" spans="1:5" ht="15" customHeight="1" x14ac:dyDescent="0.25">
      <c r="A609" s="38" t="s">
        <v>17</v>
      </c>
      <c r="B609" s="39"/>
      <c r="C609" s="39"/>
      <c r="D609" s="39"/>
      <c r="E609" s="39"/>
    </row>
    <row r="610" spans="1:5" ht="15" customHeight="1" x14ac:dyDescent="0.2">
      <c r="A610" s="40" t="s">
        <v>36</v>
      </c>
      <c r="B610" s="39"/>
      <c r="C610" s="39"/>
      <c r="D610" s="39"/>
      <c r="E610" s="41" t="s">
        <v>37</v>
      </c>
    </row>
    <row r="611" spans="1:5" ht="15" customHeight="1" x14ac:dyDescent="0.25">
      <c r="A611" s="38"/>
      <c r="B611" s="71"/>
      <c r="C611" s="39"/>
      <c r="D611" s="39"/>
      <c r="E611" s="42"/>
    </row>
    <row r="612" spans="1:5" ht="15" customHeight="1" x14ac:dyDescent="0.2">
      <c r="A612" s="57"/>
      <c r="B612" s="57"/>
      <c r="C612" s="43" t="s">
        <v>39</v>
      </c>
      <c r="D612" s="104" t="s">
        <v>46</v>
      </c>
      <c r="E612" s="45" t="s">
        <v>41</v>
      </c>
    </row>
    <row r="613" spans="1:5" ht="15" customHeight="1" x14ac:dyDescent="0.2">
      <c r="A613" s="110"/>
      <c r="B613" s="106"/>
      <c r="C613" s="111">
        <v>6172</v>
      </c>
      <c r="D613" s="103" t="s">
        <v>94</v>
      </c>
      <c r="E613" s="112">
        <v>-200000</v>
      </c>
    </row>
    <row r="614" spans="1:5" ht="15" customHeight="1" x14ac:dyDescent="0.2">
      <c r="A614" s="113"/>
      <c r="B614" s="114"/>
      <c r="C614" s="51" t="s">
        <v>43</v>
      </c>
      <c r="D614" s="52"/>
      <c r="E614" s="53">
        <f>E613</f>
        <v>-200000</v>
      </c>
    </row>
    <row r="615" spans="1:5" ht="15" customHeight="1" x14ac:dyDescent="0.2">
      <c r="A615" s="113"/>
      <c r="B615" s="114"/>
      <c r="C615" s="115"/>
      <c r="D615" s="39"/>
      <c r="E615" s="116"/>
    </row>
    <row r="616" spans="1:5" ht="15" customHeight="1" x14ac:dyDescent="0.25">
      <c r="A616" s="38" t="s">
        <v>17</v>
      </c>
      <c r="B616" s="39"/>
      <c r="C616" s="39"/>
      <c r="D616" s="39"/>
      <c r="E616" s="71"/>
    </row>
    <row r="617" spans="1:5" ht="15" customHeight="1" x14ac:dyDescent="0.2">
      <c r="A617" s="144" t="s">
        <v>145</v>
      </c>
      <c r="B617" s="77"/>
      <c r="C617" s="77"/>
      <c r="D617" s="77"/>
      <c r="E617" s="78" t="s">
        <v>146</v>
      </c>
    </row>
    <row r="618" spans="1:5" ht="15" customHeight="1" x14ac:dyDescent="0.2"/>
    <row r="619" spans="1:5" ht="15" customHeight="1" x14ac:dyDescent="0.2">
      <c r="B619" s="81" t="s">
        <v>38</v>
      </c>
      <c r="C619" s="43" t="s">
        <v>39</v>
      </c>
      <c r="D619" s="44" t="s">
        <v>46</v>
      </c>
      <c r="E619" s="45" t="s">
        <v>41</v>
      </c>
    </row>
    <row r="620" spans="1:5" ht="15" customHeight="1" x14ac:dyDescent="0.2">
      <c r="B620" s="137">
        <v>39</v>
      </c>
      <c r="C620" s="117"/>
      <c r="D620" s="89" t="s">
        <v>117</v>
      </c>
      <c r="E620" s="75">
        <v>200000</v>
      </c>
    </row>
    <row r="621" spans="1:5" ht="15" customHeight="1" x14ac:dyDescent="0.2">
      <c r="B621" s="95"/>
      <c r="C621" s="51" t="s">
        <v>43</v>
      </c>
      <c r="D621" s="52"/>
      <c r="E621" s="53">
        <f>SUM(E620:E620)</f>
        <v>200000</v>
      </c>
    </row>
    <row r="622" spans="1:5" ht="15" customHeight="1" x14ac:dyDescent="0.2"/>
    <row r="623" spans="1:5" ht="15" customHeight="1" x14ac:dyDescent="0.2"/>
    <row r="624" spans="1:5" ht="15" customHeight="1" x14ac:dyDescent="0.2"/>
    <row r="625" spans="1:5" ht="15" customHeight="1" x14ac:dyDescent="0.2"/>
    <row r="626" spans="1:5" ht="15" customHeight="1" x14ac:dyDescent="0.25">
      <c r="A626" s="36" t="s">
        <v>324</v>
      </c>
    </row>
    <row r="627" spans="1:5" ht="15" customHeight="1" x14ac:dyDescent="0.2">
      <c r="A627" s="237" t="s">
        <v>84</v>
      </c>
      <c r="B627" s="237"/>
      <c r="C627" s="237"/>
      <c r="D627" s="237"/>
      <c r="E627" s="237"/>
    </row>
    <row r="628" spans="1:5" ht="15" customHeight="1" x14ac:dyDescent="0.2">
      <c r="A628" s="237"/>
      <c r="B628" s="237"/>
      <c r="C628" s="237"/>
      <c r="D628" s="237"/>
      <c r="E628" s="237"/>
    </row>
    <row r="629" spans="1:5" ht="15" customHeight="1" x14ac:dyDescent="0.2">
      <c r="A629" s="233" t="s">
        <v>325</v>
      </c>
      <c r="B629" s="233"/>
      <c r="C629" s="233"/>
      <c r="D629" s="233"/>
      <c r="E629" s="233"/>
    </row>
    <row r="630" spans="1:5" ht="15" customHeight="1" x14ac:dyDescent="0.2">
      <c r="A630" s="233"/>
      <c r="B630" s="233"/>
      <c r="C630" s="233"/>
      <c r="D630" s="233"/>
      <c r="E630" s="233"/>
    </row>
    <row r="631" spans="1:5" ht="15" customHeight="1" x14ac:dyDescent="0.2">
      <c r="A631" s="233"/>
      <c r="B631" s="233"/>
      <c r="C631" s="233"/>
      <c r="D631" s="233"/>
      <c r="E631" s="233"/>
    </row>
    <row r="632" spans="1:5" ht="15" customHeight="1" x14ac:dyDescent="0.2">
      <c r="A632" s="233"/>
      <c r="B632" s="233"/>
      <c r="C632" s="233"/>
      <c r="D632" s="233"/>
      <c r="E632" s="233"/>
    </row>
    <row r="633" spans="1:5" ht="15" customHeight="1" x14ac:dyDescent="0.2">
      <c r="A633" s="233"/>
      <c r="B633" s="233"/>
      <c r="C633" s="233"/>
      <c r="D633" s="233"/>
      <c r="E633" s="233"/>
    </row>
    <row r="634" spans="1:5" ht="15" customHeight="1" x14ac:dyDescent="0.2">
      <c r="A634" s="233"/>
      <c r="B634" s="233"/>
      <c r="C634" s="233"/>
      <c r="D634" s="233"/>
      <c r="E634" s="233"/>
    </row>
    <row r="635" spans="1:5" ht="15" customHeight="1" x14ac:dyDescent="0.2">
      <c r="A635" s="184"/>
      <c r="B635" s="184"/>
      <c r="C635" s="184"/>
      <c r="D635" s="184"/>
      <c r="E635" s="184"/>
    </row>
    <row r="636" spans="1:5" ht="15" customHeight="1" x14ac:dyDescent="0.25">
      <c r="A636" s="38" t="s">
        <v>17</v>
      </c>
      <c r="B636" s="39"/>
      <c r="C636" s="39"/>
      <c r="D636" s="39"/>
      <c r="E636" s="39"/>
    </row>
    <row r="637" spans="1:5" ht="15" customHeight="1" x14ac:dyDescent="0.2">
      <c r="A637" s="40" t="s">
        <v>36</v>
      </c>
      <c r="B637" s="39"/>
      <c r="C637" s="39"/>
      <c r="D637" s="39"/>
      <c r="E637" s="41" t="s">
        <v>37</v>
      </c>
    </row>
    <row r="638" spans="1:5" ht="15" customHeight="1" x14ac:dyDescent="0.25">
      <c r="A638" s="38"/>
      <c r="B638" s="71"/>
      <c r="C638" s="39"/>
      <c r="D638" s="39"/>
      <c r="E638" s="42"/>
    </row>
    <row r="639" spans="1:5" ht="15" customHeight="1" x14ac:dyDescent="0.2">
      <c r="A639" s="57"/>
      <c r="B639" s="57"/>
      <c r="C639" s="43" t="s">
        <v>39</v>
      </c>
      <c r="D639" s="104" t="s">
        <v>46</v>
      </c>
      <c r="E639" s="45" t="s">
        <v>41</v>
      </c>
    </row>
    <row r="640" spans="1:5" ht="15" customHeight="1" x14ac:dyDescent="0.2">
      <c r="A640" s="110"/>
      <c r="B640" s="106"/>
      <c r="C640" s="111">
        <v>6172</v>
      </c>
      <c r="D640" s="103" t="s">
        <v>94</v>
      </c>
      <c r="E640" s="112">
        <v>-25000</v>
      </c>
    </row>
    <row r="641" spans="1:5" ht="15" customHeight="1" x14ac:dyDescent="0.2">
      <c r="A641" s="113"/>
      <c r="B641" s="114"/>
      <c r="C641" s="51" t="s">
        <v>43</v>
      </c>
      <c r="D641" s="52"/>
      <c r="E641" s="53">
        <f>E640</f>
        <v>-25000</v>
      </c>
    </row>
    <row r="642" spans="1:5" ht="15" customHeight="1" x14ac:dyDescent="0.2">
      <c r="A642" s="113"/>
      <c r="B642" s="114"/>
      <c r="C642" s="115"/>
      <c r="D642" s="39"/>
      <c r="E642" s="116"/>
    </row>
    <row r="643" spans="1:5" ht="15" customHeight="1" x14ac:dyDescent="0.25">
      <c r="A643" s="38" t="s">
        <v>17</v>
      </c>
      <c r="B643" s="39"/>
      <c r="C643" s="39"/>
      <c r="D643" s="39"/>
      <c r="E643" s="71"/>
    </row>
    <row r="644" spans="1:5" ht="15" customHeight="1" x14ac:dyDescent="0.2">
      <c r="A644" s="40" t="s">
        <v>86</v>
      </c>
      <c r="B644" s="39"/>
      <c r="C644" s="39"/>
      <c r="D644" s="39"/>
      <c r="E644" s="41" t="s">
        <v>87</v>
      </c>
    </row>
    <row r="645" spans="1:5" ht="15" customHeight="1" x14ac:dyDescent="0.2"/>
    <row r="646" spans="1:5" ht="15" customHeight="1" x14ac:dyDescent="0.2">
      <c r="B646" s="81" t="s">
        <v>38</v>
      </c>
      <c r="C646" s="43" t="s">
        <v>39</v>
      </c>
      <c r="D646" s="44" t="s">
        <v>46</v>
      </c>
      <c r="E646" s="45" t="s">
        <v>41</v>
      </c>
    </row>
    <row r="647" spans="1:5" ht="15" customHeight="1" x14ac:dyDescent="0.2">
      <c r="B647" s="137">
        <v>39</v>
      </c>
      <c r="C647" s="117"/>
      <c r="D647" s="89" t="s">
        <v>117</v>
      </c>
      <c r="E647" s="75">
        <v>25000</v>
      </c>
    </row>
    <row r="648" spans="1:5" ht="15" customHeight="1" x14ac:dyDescent="0.2">
      <c r="B648" s="95"/>
      <c r="C648" s="51" t="s">
        <v>43</v>
      </c>
      <c r="D648" s="52"/>
      <c r="E648" s="53">
        <f>SUM(E647:E647)</f>
        <v>25000</v>
      </c>
    </row>
    <row r="649" spans="1:5" ht="15" customHeight="1" x14ac:dyDescent="0.2"/>
    <row r="650" spans="1:5" ht="15" customHeight="1" x14ac:dyDescent="0.2"/>
    <row r="651" spans="1:5" ht="15" customHeight="1" x14ac:dyDescent="0.25">
      <c r="A651" s="36" t="s">
        <v>326</v>
      </c>
    </row>
    <row r="652" spans="1:5" ht="15" customHeight="1" x14ac:dyDescent="0.2">
      <c r="A652" s="237" t="s">
        <v>132</v>
      </c>
      <c r="B652" s="237"/>
      <c r="C652" s="237"/>
      <c r="D652" s="237"/>
      <c r="E652" s="237"/>
    </row>
    <row r="653" spans="1:5" ht="15" customHeight="1" x14ac:dyDescent="0.2">
      <c r="A653" s="237"/>
      <c r="B653" s="237"/>
      <c r="C653" s="237"/>
      <c r="D653" s="237"/>
      <c r="E653" s="237"/>
    </row>
    <row r="654" spans="1:5" ht="15" customHeight="1" x14ac:dyDescent="0.2">
      <c r="A654" s="233" t="s">
        <v>327</v>
      </c>
      <c r="B654" s="233"/>
      <c r="C654" s="233"/>
      <c r="D654" s="233"/>
      <c r="E654" s="233"/>
    </row>
    <row r="655" spans="1:5" ht="15" customHeight="1" x14ac:dyDescent="0.2">
      <c r="A655" s="233"/>
      <c r="B655" s="233"/>
      <c r="C655" s="233"/>
      <c r="D655" s="233"/>
      <c r="E655" s="233"/>
    </row>
    <row r="656" spans="1:5" ht="15" customHeight="1" x14ac:dyDescent="0.2">
      <c r="A656" s="233"/>
      <c r="B656" s="233"/>
      <c r="C656" s="233"/>
      <c r="D656" s="233"/>
      <c r="E656" s="233"/>
    </row>
    <row r="657" spans="1:5" ht="15" customHeight="1" x14ac:dyDescent="0.2">
      <c r="A657" s="233"/>
      <c r="B657" s="233"/>
      <c r="C657" s="233"/>
      <c r="D657" s="233"/>
      <c r="E657" s="233"/>
    </row>
    <row r="658" spans="1:5" ht="15" customHeight="1" x14ac:dyDescent="0.2">
      <c r="A658" s="233"/>
      <c r="B658" s="233"/>
      <c r="C658" s="233"/>
      <c r="D658" s="233"/>
      <c r="E658" s="233"/>
    </row>
    <row r="659" spans="1:5" ht="15" customHeight="1" x14ac:dyDescent="0.25">
      <c r="A659" s="139"/>
    </row>
    <row r="660" spans="1:5" ht="15" customHeight="1" x14ac:dyDescent="0.25">
      <c r="A660" s="38" t="s">
        <v>17</v>
      </c>
      <c r="B660" s="39"/>
      <c r="C660" s="39"/>
      <c r="D660" s="39"/>
      <c r="E660" s="39"/>
    </row>
    <row r="661" spans="1:5" ht="15" customHeight="1" x14ac:dyDescent="0.2">
      <c r="A661" s="40" t="s">
        <v>36</v>
      </c>
      <c r="B661" s="39"/>
      <c r="C661" s="39"/>
      <c r="D661" s="39"/>
      <c r="E661" s="41" t="s">
        <v>37</v>
      </c>
    </row>
    <row r="662" spans="1:5" ht="15" customHeight="1" x14ac:dyDescent="0.25">
      <c r="A662" s="38"/>
      <c r="B662" s="71"/>
      <c r="C662" s="39"/>
      <c r="D662" s="39"/>
      <c r="E662" s="42"/>
    </row>
    <row r="663" spans="1:5" ht="15" customHeight="1" x14ac:dyDescent="0.2">
      <c r="A663" s="57"/>
      <c r="B663" s="57"/>
      <c r="C663" s="43" t="s">
        <v>39</v>
      </c>
      <c r="D663" s="104" t="s">
        <v>46</v>
      </c>
      <c r="E663" s="45" t="s">
        <v>41</v>
      </c>
    </row>
    <row r="664" spans="1:5" ht="15" customHeight="1" x14ac:dyDescent="0.2">
      <c r="A664" s="110"/>
      <c r="B664" s="106"/>
      <c r="C664" s="111">
        <v>6409</v>
      </c>
      <c r="D664" s="63" t="s">
        <v>69</v>
      </c>
      <c r="E664" s="112">
        <v>-672320</v>
      </c>
    </row>
    <row r="665" spans="1:5" ht="15" customHeight="1" x14ac:dyDescent="0.2">
      <c r="A665" s="113"/>
      <c r="B665" s="114"/>
      <c r="C665" s="51" t="s">
        <v>43</v>
      </c>
      <c r="D665" s="52"/>
      <c r="E665" s="53">
        <f>E664</f>
        <v>-672320</v>
      </c>
    </row>
    <row r="666" spans="1:5" ht="15" customHeight="1" x14ac:dyDescent="0.25">
      <c r="A666" s="139"/>
    </row>
    <row r="667" spans="1:5" ht="15" customHeight="1" x14ac:dyDescent="0.25">
      <c r="A667" s="68" t="s">
        <v>17</v>
      </c>
      <c r="B667" s="69"/>
      <c r="C667" s="69"/>
      <c r="D667" s="69"/>
      <c r="E667" s="69"/>
    </row>
    <row r="668" spans="1:5" ht="15" customHeight="1" x14ac:dyDescent="0.2">
      <c r="A668" s="40" t="s">
        <v>109</v>
      </c>
      <c r="B668" s="39"/>
      <c r="C668" s="39"/>
      <c r="D668" s="39"/>
      <c r="E668" s="41" t="s">
        <v>110</v>
      </c>
    </row>
    <row r="669" spans="1:5" ht="15" customHeight="1" x14ac:dyDescent="0.2">
      <c r="A669" s="129"/>
      <c r="B669" s="130"/>
      <c r="C669" s="39"/>
      <c r="D669" s="39"/>
      <c r="E669" s="42"/>
    </row>
    <row r="670" spans="1:5" ht="15" customHeight="1" x14ac:dyDescent="0.2">
      <c r="A670" s="58"/>
      <c r="B670" s="57"/>
      <c r="C670" s="43" t="s">
        <v>39</v>
      </c>
      <c r="D670" s="104" t="s">
        <v>46</v>
      </c>
      <c r="E670" s="45" t="s">
        <v>41</v>
      </c>
    </row>
    <row r="671" spans="1:5" ht="15" customHeight="1" x14ac:dyDescent="0.2">
      <c r="A671" s="110"/>
      <c r="B671" s="124"/>
      <c r="C671" s="83">
        <v>6172</v>
      </c>
      <c r="D671" s="63" t="s">
        <v>100</v>
      </c>
      <c r="E671" s="118">
        <v>672320</v>
      </c>
    </row>
    <row r="672" spans="1:5" ht="15" customHeight="1" x14ac:dyDescent="0.2">
      <c r="A672" s="121"/>
      <c r="B672" s="121"/>
      <c r="C672" s="51" t="s">
        <v>43</v>
      </c>
      <c r="D672" s="52"/>
      <c r="E672" s="53">
        <f>SUM(E671:E671)</f>
        <v>672320</v>
      </c>
    </row>
    <row r="673" spans="1:5" ht="15" customHeight="1" x14ac:dyDescent="0.2"/>
    <row r="674" spans="1:5" ht="15" customHeight="1" x14ac:dyDescent="0.2"/>
    <row r="675" spans="1:5" ht="15" customHeight="1" x14ac:dyDescent="0.2"/>
    <row r="676" spans="1:5" ht="15" customHeight="1" x14ac:dyDescent="0.2"/>
    <row r="677" spans="1:5" ht="15" customHeight="1" x14ac:dyDescent="0.25">
      <c r="A677" s="36" t="s">
        <v>328</v>
      </c>
    </row>
    <row r="678" spans="1:5" ht="15" customHeight="1" x14ac:dyDescent="0.2">
      <c r="A678" s="234" t="s">
        <v>329</v>
      </c>
      <c r="B678" s="234"/>
      <c r="C678" s="234"/>
      <c r="D678" s="234"/>
      <c r="E678" s="234"/>
    </row>
    <row r="679" spans="1:5" ht="15" customHeight="1" x14ac:dyDescent="0.2">
      <c r="A679" s="234"/>
      <c r="B679" s="234"/>
      <c r="C679" s="234"/>
      <c r="D679" s="234"/>
      <c r="E679" s="234"/>
    </row>
    <row r="680" spans="1:5" ht="15" customHeight="1" x14ac:dyDescent="0.2">
      <c r="A680" s="234"/>
      <c r="B680" s="234"/>
      <c r="C680" s="234"/>
      <c r="D680" s="234"/>
      <c r="E680" s="234"/>
    </row>
    <row r="681" spans="1:5" ht="15" customHeight="1" x14ac:dyDescent="0.2">
      <c r="A681" s="233" t="s">
        <v>330</v>
      </c>
      <c r="B681" s="233"/>
      <c r="C681" s="233"/>
      <c r="D681" s="233"/>
      <c r="E681" s="233"/>
    </row>
    <row r="682" spans="1:5" ht="15" customHeight="1" x14ac:dyDescent="0.2">
      <c r="A682" s="233"/>
      <c r="B682" s="233"/>
      <c r="C682" s="233"/>
      <c r="D682" s="233"/>
      <c r="E682" s="233"/>
    </row>
    <row r="683" spans="1:5" ht="15" customHeight="1" x14ac:dyDescent="0.2">
      <c r="A683" s="233"/>
      <c r="B683" s="233"/>
      <c r="C683" s="233"/>
      <c r="D683" s="233"/>
      <c r="E683" s="233"/>
    </row>
    <row r="684" spans="1:5" ht="15" customHeight="1" x14ac:dyDescent="0.2">
      <c r="A684" s="233"/>
      <c r="B684" s="233"/>
      <c r="C684" s="233"/>
      <c r="D684" s="233"/>
      <c r="E684" s="233"/>
    </row>
    <row r="685" spans="1:5" ht="15" customHeight="1" x14ac:dyDescent="0.2">
      <c r="A685" s="233"/>
      <c r="B685" s="233"/>
      <c r="C685" s="233"/>
      <c r="D685" s="233"/>
      <c r="E685" s="233"/>
    </row>
    <row r="686" spans="1:5" ht="15" customHeight="1" x14ac:dyDescent="0.2">
      <c r="A686" s="233"/>
      <c r="B686" s="233"/>
      <c r="C686" s="233"/>
      <c r="D686" s="233"/>
      <c r="E686" s="233"/>
    </row>
    <row r="687" spans="1:5" ht="15" customHeight="1" x14ac:dyDescent="0.2">
      <c r="A687" s="233"/>
      <c r="B687" s="233"/>
      <c r="C687" s="233"/>
      <c r="D687" s="233"/>
      <c r="E687" s="233"/>
    </row>
    <row r="688" spans="1:5" ht="15" customHeight="1" x14ac:dyDescent="0.2">
      <c r="A688" s="233"/>
      <c r="B688" s="233"/>
      <c r="C688" s="233"/>
      <c r="D688" s="233"/>
      <c r="E688" s="233"/>
    </row>
    <row r="689" spans="1:5" ht="15" customHeight="1" x14ac:dyDescent="0.2">
      <c r="A689" s="90"/>
      <c r="B689" s="90"/>
      <c r="C689" s="90"/>
      <c r="D689" s="90"/>
      <c r="E689" s="90"/>
    </row>
    <row r="690" spans="1:5" ht="15" customHeight="1" x14ac:dyDescent="0.25">
      <c r="A690" s="68" t="s">
        <v>17</v>
      </c>
      <c r="B690" s="69"/>
      <c r="C690" s="69"/>
      <c r="D690" s="69"/>
      <c r="E690" s="69"/>
    </row>
    <row r="691" spans="1:5" ht="15" customHeight="1" x14ac:dyDescent="0.2">
      <c r="A691" s="91" t="s">
        <v>36</v>
      </c>
      <c r="B691" s="69"/>
      <c r="C691" s="69"/>
      <c r="D691" s="69"/>
      <c r="E691" s="70" t="s">
        <v>37</v>
      </c>
    </row>
    <row r="692" spans="1:5" ht="15" customHeight="1" x14ac:dyDescent="0.25">
      <c r="A692" s="78"/>
      <c r="B692" s="68"/>
      <c r="C692" s="69"/>
      <c r="D692" s="69"/>
      <c r="E692" s="92"/>
    </row>
    <row r="693" spans="1:5" ht="15" customHeight="1" x14ac:dyDescent="0.2">
      <c r="A693" s="58"/>
      <c r="B693" s="57"/>
      <c r="C693" s="81" t="s">
        <v>39</v>
      </c>
      <c r="D693" s="104" t="s">
        <v>46</v>
      </c>
      <c r="E693" s="81" t="s">
        <v>41</v>
      </c>
    </row>
    <row r="694" spans="1:5" ht="15" customHeight="1" x14ac:dyDescent="0.2">
      <c r="A694" s="124"/>
      <c r="B694" s="125"/>
      <c r="C694" s="83">
        <v>6409</v>
      </c>
      <c r="D694" s="63" t="s">
        <v>69</v>
      </c>
      <c r="E694" s="75">
        <v>-805000</v>
      </c>
    </row>
    <row r="695" spans="1:5" ht="15" customHeight="1" x14ac:dyDescent="0.2">
      <c r="A695" s="108"/>
      <c r="B695" s="121"/>
      <c r="C695" s="84" t="s">
        <v>43</v>
      </c>
      <c r="D695" s="85"/>
      <c r="E695" s="86">
        <f>SUM(E694:E694)</f>
        <v>-805000</v>
      </c>
    </row>
    <row r="696" spans="1:5" ht="15" customHeight="1" x14ac:dyDescent="0.2">
      <c r="A696" s="90"/>
      <c r="B696" s="90"/>
      <c r="C696" s="90"/>
      <c r="D696" s="90"/>
      <c r="E696" s="90"/>
    </row>
    <row r="697" spans="1:5" ht="15" customHeight="1" x14ac:dyDescent="0.25">
      <c r="A697" s="68" t="s">
        <v>17</v>
      </c>
      <c r="B697" s="69"/>
      <c r="C697" s="69"/>
      <c r="D697" s="71"/>
      <c r="E697" s="71"/>
    </row>
    <row r="698" spans="1:5" ht="15" customHeight="1" x14ac:dyDescent="0.2">
      <c r="A698" s="91" t="s">
        <v>66</v>
      </c>
      <c r="B698" s="69"/>
      <c r="C698" s="69"/>
      <c r="D698" s="69"/>
      <c r="E698" s="70" t="s">
        <v>331</v>
      </c>
    </row>
    <row r="699" spans="1:5" ht="15" customHeight="1" x14ac:dyDescent="0.2">
      <c r="A699" s="78"/>
      <c r="B699" s="79"/>
      <c r="C699" s="69"/>
      <c r="D699" s="78"/>
      <c r="E699" s="80"/>
    </row>
    <row r="700" spans="1:5" ht="15" customHeight="1" x14ac:dyDescent="0.2">
      <c r="A700" s="58"/>
      <c r="B700" s="58"/>
      <c r="C700" s="81" t="s">
        <v>39</v>
      </c>
      <c r="D700" s="104" t="s">
        <v>46</v>
      </c>
      <c r="E700" s="81" t="s">
        <v>41</v>
      </c>
    </row>
    <row r="701" spans="1:5" ht="15" customHeight="1" x14ac:dyDescent="0.2">
      <c r="A701" s="105"/>
      <c r="B701" s="106"/>
      <c r="C701" s="83">
        <v>3636</v>
      </c>
      <c r="D701" s="63" t="s">
        <v>47</v>
      </c>
      <c r="E701" s="75">
        <f>-19091-48319</f>
        <v>-67410</v>
      </c>
    </row>
    <row r="702" spans="1:5" ht="15" customHeight="1" x14ac:dyDescent="0.2">
      <c r="A702" s="108"/>
      <c r="B702" s="69"/>
      <c r="C702" s="84" t="s">
        <v>43</v>
      </c>
      <c r="D702" s="85"/>
      <c r="E702" s="86">
        <f>SUM(E701:E701)</f>
        <v>-67410</v>
      </c>
    </row>
    <row r="703" spans="1:5" ht="15" customHeight="1" x14ac:dyDescent="0.25">
      <c r="A703" s="36"/>
    </row>
    <row r="704" spans="1:5" ht="15" customHeight="1" x14ac:dyDescent="0.25">
      <c r="A704" s="68" t="s">
        <v>17</v>
      </c>
      <c r="B704" s="69"/>
      <c r="C704" s="69"/>
      <c r="D704" s="71"/>
      <c r="E704" s="71"/>
    </row>
    <row r="705" spans="1:5" ht="15" customHeight="1" x14ac:dyDescent="0.2">
      <c r="A705" s="91" t="s">
        <v>66</v>
      </c>
      <c r="B705" s="69"/>
      <c r="C705" s="69"/>
      <c r="D705" s="69"/>
      <c r="E705" s="70" t="s">
        <v>332</v>
      </c>
    </row>
    <row r="706" spans="1:5" ht="15" customHeight="1" x14ac:dyDescent="0.2">
      <c r="A706" s="78"/>
      <c r="B706" s="79"/>
      <c r="C706" s="69"/>
      <c r="D706" s="78"/>
      <c r="E706" s="80"/>
    </row>
    <row r="707" spans="1:5" ht="15" customHeight="1" x14ac:dyDescent="0.2">
      <c r="A707" s="58"/>
      <c r="B707" s="58"/>
      <c r="C707" s="81" t="s">
        <v>39</v>
      </c>
      <c r="D707" s="104" t="s">
        <v>46</v>
      </c>
      <c r="E707" s="81" t="s">
        <v>41</v>
      </c>
    </row>
    <row r="708" spans="1:5" ht="15" customHeight="1" x14ac:dyDescent="0.2">
      <c r="A708" s="105"/>
      <c r="B708" s="106"/>
      <c r="C708" s="83">
        <v>6172</v>
      </c>
      <c r="D708" s="63" t="s">
        <v>47</v>
      </c>
      <c r="E708" s="75">
        <f>43620.5+741548.5+87241</f>
        <v>872410</v>
      </c>
    </row>
    <row r="709" spans="1:5" ht="15" customHeight="1" x14ac:dyDescent="0.2">
      <c r="A709" s="108"/>
      <c r="B709" s="69"/>
      <c r="C709" s="84" t="s">
        <v>43</v>
      </c>
      <c r="D709" s="85"/>
      <c r="E709" s="86">
        <f>SUM(E708:E708)</f>
        <v>872410</v>
      </c>
    </row>
    <row r="710" spans="1:5" ht="15" customHeight="1" x14ac:dyDescent="0.25">
      <c r="A710" s="36"/>
    </row>
    <row r="711" spans="1:5" ht="15" customHeight="1" x14ac:dyDescent="0.25">
      <c r="A711" s="36"/>
    </row>
    <row r="712" spans="1:5" ht="15" customHeight="1" x14ac:dyDescent="0.25">
      <c r="A712" s="36" t="s">
        <v>333</v>
      </c>
    </row>
    <row r="713" spans="1:5" ht="15" customHeight="1" x14ac:dyDescent="0.2">
      <c r="A713" s="234" t="s">
        <v>96</v>
      </c>
      <c r="B713" s="234"/>
      <c r="C713" s="234"/>
      <c r="D713" s="234"/>
      <c r="E713" s="234"/>
    </row>
    <row r="714" spans="1:5" ht="15" customHeight="1" x14ac:dyDescent="0.2">
      <c r="A714" s="234"/>
      <c r="B714" s="234"/>
      <c r="C714" s="234"/>
      <c r="D714" s="234"/>
      <c r="E714" s="234"/>
    </row>
    <row r="715" spans="1:5" ht="15" customHeight="1" x14ac:dyDescent="0.2">
      <c r="A715" s="233" t="s">
        <v>334</v>
      </c>
      <c r="B715" s="233"/>
      <c r="C715" s="233"/>
      <c r="D715" s="233"/>
      <c r="E715" s="233"/>
    </row>
    <row r="716" spans="1:5" ht="15" customHeight="1" x14ac:dyDescent="0.2">
      <c r="A716" s="233"/>
      <c r="B716" s="233"/>
      <c r="C716" s="233"/>
      <c r="D716" s="233"/>
      <c r="E716" s="233"/>
    </row>
    <row r="717" spans="1:5" ht="15" customHeight="1" x14ac:dyDescent="0.2">
      <c r="A717" s="233"/>
      <c r="B717" s="233"/>
      <c r="C717" s="233"/>
      <c r="D717" s="233"/>
      <c r="E717" s="233"/>
    </row>
    <row r="718" spans="1:5" ht="15" customHeight="1" x14ac:dyDescent="0.2">
      <c r="A718" s="233"/>
      <c r="B718" s="233"/>
      <c r="C718" s="233"/>
      <c r="D718" s="233"/>
      <c r="E718" s="233"/>
    </row>
    <row r="719" spans="1:5" ht="15" customHeight="1" x14ac:dyDescent="0.2">
      <c r="A719" s="233"/>
      <c r="B719" s="233"/>
      <c r="C719" s="233"/>
      <c r="D719" s="233"/>
      <c r="E719" s="233"/>
    </row>
    <row r="720" spans="1:5" ht="15" customHeight="1" x14ac:dyDescent="0.2">
      <c r="A720" s="233"/>
      <c r="B720" s="233"/>
      <c r="C720" s="233"/>
      <c r="D720" s="233"/>
      <c r="E720" s="233"/>
    </row>
    <row r="721" spans="1:5" ht="15" customHeight="1" x14ac:dyDescent="0.2">
      <c r="A721" s="233"/>
      <c r="B721" s="233"/>
      <c r="C721" s="233"/>
      <c r="D721" s="233"/>
      <c r="E721" s="233"/>
    </row>
    <row r="722" spans="1:5" ht="15" customHeight="1" x14ac:dyDescent="0.2">
      <c r="A722" s="90"/>
      <c r="B722" s="90"/>
      <c r="C722" s="90"/>
      <c r="D722" s="90"/>
      <c r="E722" s="90"/>
    </row>
    <row r="723" spans="1:5" ht="15" customHeight="1" x14ac:dyDescent="0.25">
      <c r="A723" s="68" t="s">
        <v>17</v>
      </c>
      <c r="B723" s="69"/>
      <c r="C723" s="69"/>
      <c r="D723" s="69"/>
      <c r="E723" s="69"/>
    </row>
    <row r="724" spans="1:5" ht="15" customHeight="1" x14ac:dyDescent="0.2">
      <c r="A724" s="91" t="s">
        <v>36</v>
      </c>
      <c r="B724" s="69"/>
      <c r="C724" s="69"/>
      <c r="D724" s="69"/>
      <c r="E724" s="70" t="s">
        <v>37</v>
      </c>
    </row>
    <row r="725" spans="1:5" ht="15" customHeight="1" x14ac:dyDescent="0.25">
      <c r="A725" s="78"/>
      <c r="B725" s="68"/>
      <c r="C725" s="69"/>
      <c r="D725" s="69"/>
      <c r="E725" s="92"/>
    </row>
    <row r="726" spans="1:5" ht="15" customHeight="1" x14ac:dyDescent="0.2">
      <c r="A726" s="58"/>
      <c r="B726" s="57"/>
      <c r="C726" s="81" t="s">
        <v>39</v>
      </c>
      <c r="D726" s="104" t="s">
        <v>46</v>
      </c>
      <c r="E726" s="81" t="s">
        <v>41</v>
      </c>
    </row>
    <row r="727" spans="1:5" ht="15" customHeight="1" x14ac:dyDescent="0.2">
      <c r="A727" s="124"/>
      <c r="B727" s="125"/>
      <c r="C727" s="83">
        <v>6409</v>
      </c>
      <c r="D727" s="63" t="s">
        <v>69</v>
      </c>
      <c r="E727" s="75">
        <v>-1400000</v>
      </c>
    </row>
    <row r="728" spans="1:5" ht="15" customHeight="1" x14ac:dyDescent="0.2">
      <c r="A728" s="108"/>
      <c r="B728" s="121"/>
      <c r="C728" s="84" t="s">
        <v>43</v>
      </c>
      <c r="D728" s="85"/>
      <c r="E728" s="86">
        <f>SUM(E727:E727)</f>
        <v>-1400000</v>
      </c>
    </row>
    <row r="729" spans="1:5" ht="15" customHeight="1" x14ac:dyDescent="0.25">
      <c r="A729" s="68" t="s">
        <v>17</v>
      </c>
      <c r="B729" s="69"/>
      <c r="C729" s="69"/>
      <c r="D729" s="71"/>
      <c r="E729" s="71"/>
    </row>
    <row r="730" spans="1:5" ht="15" customHeight="1" x14ac:dyDescent="0.2">
      <c r="A730" s="91" t="s">
        <v>98</v>
      </c>
      <c r="B730" s="69"/>
      <c r="C730" s="69"/>
      <c r="D730" s="69"/>
      <c r="E730" s="70" t="s">
        <v>99</v>
      </c>
    </row>
    <row r="731" spans="1:5" ht="15" customHeight="1" x14ac:dyDescent="0.2">
      <c r="A731" s="78"/>
      <c r="B731" s="79"/>
      <c r="C731" s="69"/>
      <c r="D731" s="78"/>
      <c r="E731" s="80"/>
    </row>
    <row r="732" spans="1:5" ht="15" customHeight="1" x14ac:dyDescent="0.2">
      <c r="A732" s="58"/>
      <c r="B732" s="58"/>
      <c r="C732" s="81" t="s">
        <v>39</v>
      </c>
      <c r="D732" s="104" t="s">
        <v>46</v>
      </c>
      <c r="E732" s="81" t="s">
        <v>41</v>
      </c>
    </row>
    <row r="733" spans="1:5" ht="15" customHeight="1" x14ac:dyDescent="0.2">
      <c r="A733" s="105"/>
      <c r="B733" s="106"/>
      <c r="C733" s="83">
        <v>2212</v>
      </c>
      <c r="D733" s="107" t="s">
        <v>100</v>
      </c>
      <c r="E733" s="75">
        <v>1400000</v>
      </c>
    </row>
    <row r="734" spans="1:5" ht="15" customHeight="1" x14ac:dyDescent="0.2">
      <c r="A734" s="108"/>
      <c r="B734" s="69"/>
      <c r="C734" s="84" t="s">
        <v>43</v>
      </c>
      <c r="D734" s="85"/>
      <c r="E734" s="86">
        <f>SUM(E733:E733)</f>
        <v>1400000</v>
      </c>
    </row>
    <row r="735" spans="1:5" ht="15" customHeight="1" x14ac:dyDescent="0.25">
      <c r="A735" s="36"/>
    </row>
    <row r="736" spans="1:5" ht="15" customHeight="1" x14ac:dyDescent="0.25">
      <c r="A736" s="36"/>
    </row>
    <row r="737" spans="1:5" ht="15" customHeight="1" x14ac:dyDescent="0.25">
      <c r="A737" s="36" t="s">
        <v>335</v>
      </c>
    </row>
    <row r="738" spans="1:5" ht="15" customHeight="1" x14ac:dyDescent="0.2">
      <c r="A738" s="234" t="s">
        <v>329</v>
      </c>
      <c r="B738" s="234"/>
      <c r="C738" s="234"/>
      <c r="D738" s="234"/>
      <c r="E738" s="234"/>
    </row>
    <row r="739" spans="1:5" ht="15" customHeight="1" x14ac:dyDescent="0.2">
      <c r="A739" s="234"/>
      <c r="B739" s="234"/>
      <c r="C739" s="234"/>
      <c r="D739" s="234"/>
      <c r="E739" s="234"/>
    </row>
    <row r="740" spans="1:5" ht="15" customHeight="1" x14ac:dyDescent="0.2">
      <c r="A740" s="234"/>
      <c r="B740" s="234"/>
      <c r="C740" s="234"/>
      <c r="D740" s="234"/>
      <c r="E740" s="234"/>
    </row>
    <row r="741" spans="1:5" ht="15" customHeight="1" x14ac:dyDescent="0.2">
      <c r="A741" s="233" t="s">
        <v>336</v>
      </c>
      <c r="B741" s="233"/>
      <c r="C741" s="233"/>
      <c r="D741" s="233"/>
      <c r="E741" s="233"/>
    </row>
    <row r="742" spans="1:5" ht="15" customHeight="1" x14ac:dyDescent="0.2">
      <c r="A742" s="233"/>
      <c r="B742" s="233"/>
      <c r="C742" s="233"/>
      <c r="D742" s="233"/>
      <c r="E742" s="233"/>
    </row>
    <row r="743" spans="1:5" ht="15" customHeight="1" x14ac:dyDescent="0.2">
      <c r="A743" s="233"/>
      <c r="B743" s="233"/>
      <c r="C743" s="233"/>
      <c r="D743" s="233"/>
      <c r="E743" s="233"/>
    </row>
    <row r="744" spans="1:5" ht="15" customHeight="1" x14ac:dyDescent="0.2">
      <c r="A744" s="233"/>
      <c r="B744" s="233"/>
      <c r="C744" s="233"/>
      <c r="D744" s="233"/>
      <c r="E744" s="233"/>
    </row>
    <row r="745" spans="1:5" ht="15" customHeight="1" x14ac:dyDescent="0.2">
      <c r="A745" s="233"/>
      <c r="B745" s="233"/>
      <c r="C745" s="233"/>
      <c r="D745" s="233"/>
      <c r="E745" s="233"/>
    </row>
    <row r="746" spans="1:5" ht="15" customHeight="1" x14ac:dyDescent="0.2">
      <c r="A746" s="233"/>
      <c r="B746" s="233"/>
      <c r="C746" s="233"/>
      <c r="D746" s="233"/>
      <c r="E746" s="233"/>
    </row>
    <row r="747" spans="1:5" ht="15" customHeight="1" x14ac:dyDescent="0.2">
      <c r="A747" s="233"/>
      <c r="B747" s="233"/>
      <c r="C747" s="233"/>
      <c r="D747" s="233"/>
      <c r="E747" s="233"/>
    </row>
    <row r="748" spans="1:5" ht="15" customHeight="1" x14ac:dyDescent="0.2">
      <c r="A748" s="233"/>
      <c r="B748" s="233"/>
      <c r="C748" s="233"/>
      <c r="D748" s="233"/>
      <c r="E748" s="233"/>
    </row>
    <row r="749" spans="1:5" ht="15" customHeight="1" x14ac:dyDescent="0.2">
      <c r="A749" s="90"/>
      <c r="B749" s="90"/>
      <c r="C749" s="90"/>
      <c r="D749" s="90"/>
      <c r="E749" s="90"/>
    </row>
    <row r="750" spans="1:5" ht="15" customHeight="1" x14ac:dyDescent="0.25">
      <c r="A750" s="68" t="s">
        <v>17</v>
      </c>
      <c r="B750" s="69"/>
      <c r="C750" s="69"/>
      <c r="D750" s="69"/>
      <c r="E750" s="69"/>
    </row>
    <row r="751" spans="1:5" ht="15" customHeight="1" x14ac:dyDescent="0.2">
      <c r="A751" s="91" t="s">
        <v>36</v>
      </c>
      <c r="B751" s="69"/>
      <c r="C751" s="69"/>
      <c r="D751" s="69"/>
      <c r="E751" s="70" t="s">
        <v>37</v>
      </c>
    </row>
    <row r="752" spans="1:5" ht="15" customHeight="1" x14ac:dyDescent="0.25">
      <c r="A752" s="78"/>
      <c r="B752" s="68"/>
      <c r="C752" s="69"/>
      <c r="D752" s="69"/>
      <c r="E752" s="92"/>
    </row>
    <row r="753" spans="1:5" ht="15" customHeight="1" x14ac:dyDescent="0.2">
      <c r="A753" s="58"/>
      <c r="B753" s="57"/>
      <c r="C753" s="81" t="s">
        <v>39</v>
      </c>
      <c r="D753" s="104" t="s">
        <v>46</v>
      </c>
      <c r="E753" s="81" t="s">
        <v>41</v>
      </c>
    </row>
    <row r="754" spans="1:5" ht="15" customHeight="1" x14ac:dyDescent="0.2">
      <c r="A754" s="124"/>
      <c r="B754" s="125"/>
      <c r="C754" s="83">
        <v>6409</v>
      </c>
      <c r="D754" s="63" t="s">
        <v>69</v>
      </c>
      <c r="E754" s="75">
        <f>-465000-2635000</f>
        <v>-3100000</v>
      </c>
    </row>
    <row r="755" spans="1:5" ht="15" customHeight="1" x14ac:dyDescent="0.2">
      <c r="A755" s="108"/>
      <c r="B755" s="121"/>
      <c r="C755" s="84" t="s">
        <v>43</v>
      </c>
      <c r="D755" s="85"/>
      <c r="E755" s="86">
        <f>SUM(E754:E754)</f>
        <v>-3100000</v>
      </c>
    </row>
    <row r="756" spans="1:5" ht="15" customHeight="1" x14ac:dyDescent="0.2">
      <c r="A756" s="90"/>
      <c r="B756" s="90"/>
      <c r="C756" s="90"/>
      <c r="D756" s="90"/>
      <c r="E756" s="90"/>
    </row>
    <row r="757" spans="1:5" ht="15" customHeight="1" x14ac:dyDescent="0.25">
      <c r="A757" s="68" t="s">
        <v>17</v>
      </c>
      <c r="B757" s="69"/>
      <c r="C757" s="69"/>
      <c r="D757" s="71"/>
      <c r="E757" s="71"/>
    </row>
    <row r="758" spans="1:5" ht="15" customHeight="1" x14ac:dyDescent="0.2">
      <c r="A758" s="91" t="s">
        <v>66</v>
      </c>
      <c r="B758" s="69"/>
      <c r="C758" s="69"/>
      <c r="D758" s="69"/>
      <c r="E758" s="70" t="s">
        <v>130</v>
      </c>
    </row>
    <row r="759" spans="1:5" ht="15" customHeight="1" x14ac:dyDescent="0.2">
      <c r="A759" s="78"/>
      <c r="B759" s="79"/>
      <c r="C759" s="69"/>
      <c r="D759" s="78"/>
      <c r="E759" s="80"/>
    </row>
    <row r="760" spans="1:5" ht="15" customHeight="1" x14ac:dyDescent="0.2">
      <c r="A760" s="58"/>
      <c r="B760" s="58"/>
      <c r="C760" s="81" t="s">
        <v>39</v>
      </c>
      <c r="D760" s="104" t="s">
        <v>46</v>
      </c>
      <c r="E760" s="81" t="s">
        <v>41</v>
      </c>
    </row>
    <row r="761" spans="1:5" ht="15" customHeight="1" x14ac:dyDescent="0.2">
      <c r="A761" s="105"/>
      <c r="B761" s="106"/>
      <c r="C761" s="83">
        <v>5273</v>
      </c>
      <c r="D761" s="107" t="s">
        <v>100</v>
      </c>
      <c r="E761" s="75">
        <v>3100000</v>
      </c>
    </row>
    <row r="762" spans="1:5" ht="15" customHeight="1" x14ac:dyDescent="0.2">
      <c r="A762" s="108"/>
      <c r="B762" s="69"/>
      <c r="C762" s="84" t="s">
        <v>43</v>
      </c>
      <c r="D762" s="85"/>
      <c r="E762" s="86">
        <f>SUM(E761:E761)</f>
        <v>3100000</v>
      </c>
    </row>
    <row r="763" spans="1:5" ht="15" customHeight="1" x14ac:dyDescent="0.2"/>
    <row r="764" spans="1:5" ht="15" customHeight="1" x14ac:dyDescent="0.2"/>
    <row r="765" spans="1:5" ht="15" customHeight="1" x14ac:dyDescent="0.25">
      <c r="A765" s="36" t="s">
        <v>337</v>
      </c>
    </row>
    <row r="766" spans="1:5" ht="15" customHeight="1" x14ac:dyDescent="0.2">
      <c r="A766" s="234" t="s">
        <v>187</v>
      </c>
      <c r="B766" s="234"/>
      <c r="C766" s="234"/>
      <c r="D766" s="234"/>
      <c r="E766" s="234"/>
    </row>
    <row r="767" spans="1:5" ht="15" customHeight="1" x14ac:dyDescent="0.2">
      <c r="A767" s="234"/>
      <c r="B767" s="234"/>
      <c r="C767" s="234"/>
      <c r="D767" s="234"/>
      <c r="E767" s="234"/>
    </row>
    <row r="768" spans="1:5" ht="15" customHeight="1" x14ac:dyDescent="0.2">
      <c r="A768" s="233" t="s">
        <v>338</v>
      </c>
      <c r="B768" s="233"/>
      <c r="C768" s="233"/>
      <c r="D768" s="233"/>
      <c r="E768" s="233"/>
    </row>
    <row r="769" spans="1:5" ht="15" customHeight="1" x14ac:dyDescent="0.2">
      <c r="A769" s="233"/>
      <c r="B769" s="233"/>
      <c r="C769" s="233"/>
      <c r="D769" s="233"/>
      <c r="E769" s="233"/>
    </row>
    <row r="770" spans="1:5" ht="15" customHeight="1" x14ac:dyDescent="0.2">
      <c r="A770" s="233"/>
      <c r="B770" s="233"/>
      <c r="C770" s="233"/>
      <c r="D770" s="233"/>
      <c r="E770" s="233"/>
    </row>
    <row r="771" spans="1:5" ht="15" customHeight="1" x14ac:dyDescent="0.2">
      <c r="A771" s="233"/>
      <c r="B771" s="233"/>
      <c r="C771" s="233"/>
      <c r="D771" s="233"/>
      <c r="E771" s="233"/>
    </row>
    <row r="772" spans="1:5" ht="15" customHeight="1" x14ac:dyDescent="0.2">
      <c r="A772" s="233"/>
      <c r="B772" s="233"/>
      <c r="C772" s="233"/>
      <c r="D772" s="233"/>
      <c r="E772" s="233"/>
    </row>
    <row r="773" spans="1:5" ht="15" customHeight="1" x14ac:dyDescent="0.2">
      <c r="A773" s="233"/>
      <c r="B773" s="233"/>
      <c r="C773" s="233"/>
      <c r="D773" s="233"/>
      <c r="E773" s="233"/>
    </row>
    <row r="774" spans="1:5" ht="15" customHeight="1" x14ac:dyDescent="0.2">
      <c r="A774" s="71"/>
      <c r="B774" s="163"/>
      <c r="C774" s="71"/>
      <c r="D774" s="71"/>
      <c r="E774" s="71"/>
    </row>
    <row r="775" spans="1:5" ht="15" customHeight="1" x14ac:dyDescent="0.25">
      <c r="A775" s="38" t="s">
        <v>17</v>
      </c>
      <c r="B775" s="39"/>
      <c r="C775" s="39"/>
      <c r="D775" s="39"/>
      <c r="E775" s="39"/>
    </row>
    <row r="776" spans="1:5" ht="15" customHeight="1" x14ac:dyDescent="0.2">
      <c r="A776" s="40" t="s">
        <v>104</v>
      </c>
      <c r="E776" t="s">
        <v>105</v>
      </c>
    </row>
    <row r="777" spans="1:5" ht="15" customHeight="1" x14ac:dyDescent="0.25">
      <c r="A777" s="38"/>
      <c r="B777" s="71"/>
      <c r="C777" s="39"/>
      <c r="D777" s="39"/>
      <c r="E777" s="42"/>
    </row>
    <row r="778" spans="1:5" ht="15" customHeight="1" x14ac:dyDescent="0.2">
      <c r="A778" s="58"/>
      <c r="B778" s="58"/>
      <c r="C778" s="43" t="s">
        <v>39</v>
      </c>
      <c r="D778" s="104" t="s">
        <v>46</v>
      </c>
      <c r="E778" s="45" t="s">
        <v>41</v>
      </c>
    </row>
    <row r="779" spans="1:5" ht="15" customHeight="1" x14ac:dyDescent="0.2">
      <c r="A779" s="150"/>
      <c r="B779" s="125"/>
      <c r="C779" s="117">
        <v>6172</v>
      </c>
      <c r="D779" s="63" t="s">
        <v>47</v>
      </c>
      <c r="E779" s="118">
        <v>-66000</v>
      </c>
    </row>
    <row r="780" spans="1:5" ht="15" customHeight="1" x14ac:dyDescent="0.2">
      <c r="A780" s="124"/>
      <c r="B780" s="125"/>
      <c r="C780" s="51" t="s">
        <v>43</v>
      </c>
      <c r="D780" s="52"/>
      <c r="E780" s="53">
        <f>SUM(E779:E779)</f>
        <v>-66000</v>
      </c>
    </row>
    <row r="781" spans="1:5" ht="15" customHeight="1" x14ac:dyDescent="0.2">
      <c r="A781" s="71"/>
      <c r="B781" s="163"/>
      <c r="C781" s="71"/>
      <c r="D781" s="71"/>
      <c r="E781" s="71"/>
    </row>
    <row r="782" spans="1:5" ht="15" customHeight="1" x14ac:dyDescent="0.25">
      <c r="A782" s="38" t="s">
        <v>17</v>
      </c>
      <c r="B782" s="122"/>
      <c r="C782" s="39"/>
      <c r="D782" s="39"/>
      <c r="E782" s="39"/>
    </row>
    <row r="783" spans="1:5" ht="15" customHeight="1" x14ac:dyDescent="0.2">
      <c r="A783" s="40" t="s">
        <v>81</v>
      </c>
      <c r="B783" s="163"/>
      <c r="C783" s="71"/>
      <c r="D783" s="71"/>
      <c r="E783" s="71" t="s">
        <v>82</v>
      </c>
    </row>
    <row r="784" spans="1:5" ht="15" customHeight="1" x14ac:dyDescent="0.2">
      <c r="A784" s="71"/>
      <c r="B784" s="164"/>
      <c r="C784" s="39"/>
      <c r="D784" s="71"/>
      <c r="E784" s="56"/>
    </row>
    <row r="785" spans="1:5" ht="15" customHeight="1" x14ac:dyDescent="0.2">
      <c r="B785" s="58"/>
      <c r="C785" s="43" t="s">
        <v>39</v>
      </c>
      <c r="D785" s="82" t="s">
        <v>46</v>
      </c>
      <c r="E785" s="43" t="s">
        <v>41</v>
      </c>
    </row>
    <row r="786" spans="1:5" ht="15" customHeight="1" x14ac:dyDescent="0.2">
      <c r="B786" s="119"/>
      <c r="C786" s="117">
        <v>4399</v>
      </c>
      <c r="D786" s="63" t="s">
        <v>47</v>
      </c>
      <c r="E786" s="127">
        <v>66000</v>
      </c>
    </row>
    <row r="787" spans="1:5" ht="15" customHeight="1" x14ac:dyDescent="0.2">
      <c r="B787" s="121"/>
      <c r="C787" s="51" t="s">
        <v>43</v>
      </c>
      <c r="D787" s="65"/>
      <c r="E787" s="66">
        <f>SUM(E786:E786)</f>
        <v>66000</v>
      </c>
    </row>
    <row r="788" spans="1:5" ht="15" customHeight="1" x14ac:dyDescent="0.2">
      <c r="B788" s="121"/>
      <c r="C788" s="115"/>
      <c r="D788" s="187"/>
      <c r="E788" s="188"/>
    </row>
    <row r="789" spans="1:5" ht="15" customHeight="1" x14ac:dyDescent="0.2"/>
    <row r="790" spans="1:5" ht="15" customHeight="1" x14ac:dyDescent="0.25">
      <c r="A790" s="36" t="s">
        <v>339</v>
      </c>
    </row>
    <row r="791" spans="1:5" ht="15" customHeight="1" x14ac:dyDescent="0.2">
      <c r="A791" s="234" t="s">
        <v>340</v>
      </c>
      <c r="B791" s="234"/>
      <c r="C791" s="234"/>
      <c r="D791" s="234"/>
      <c r="E791" s="234"/>
    </row>
    <row r="792" spans="1:5" ht="15" customHeight="1" x14ac:dyDescent="0.2">
      <c r="A792" s="234"/>
      <c r="B792" s="234"/>
      <c r="C792" s="234"/>
      <c r="D792" s="234"/>
      <c r="E792" s="234"/>
    </row>
    <row r="793" spans="1:5" ht="15" customHeight="1" x14ac:dyDescent="0.2">
      <c r="A793" s="233" t="s">
        <v>341</v>
      </c>
      <c r="B793" s="233"/>
      <c r="C793" s="233"/>
      <c r="D793" s="233"/>
      <c r="E793" s="233"/>
    </row>
    <row r="794" spans="1:5" ht="15" customHeight="1" x14ac:dyDescent="0.2">
      <c r="A794" s="233"/>
      <c r="B794" s="233"/>
      <c r="C794" s="233"/>
      <c r="D794" s="233"/>
      <c r="E794" s="233"/>
    </row>
    <row r="795" spans="1:5" ht="15" customHeight="1" x14ac:dyDescent="0.2">
      <c r="A795" s="233"/>
      <c r="B795" s="233"/>
      <c r="C795" s="233"/>
      <c r="D795" s="233"/>
      <c r="E795" s="233"/>
    </row>
    <row r="796" spans="1:5" ht="15" customHeight="1" x14ac:dyDescent="0.2">
      <c r="A796" s="233"/>
      <c r="B796" s="233"/>
      <c r="C796" s="233"/>
      <c r="D796" s="233"/>
      <c r="E796" s="233"/>
    </row>
    <row r="797" spans="1:5" ht="15" customHeight="1" x14ac:dyDescent="0.2">
      <c r="A797" s="233"/>
      <c r="B797" s="233"/>
      <c r="C797" s="233"/>
      <c r="D797" s="233"/>
      <c r="E797" s="233"/>
    </row>
    <row r="798" spans="1:5" ht="15" customHeight="1" x14ac:dyDescent="0.2">
      <c r="A798" s="71"/>
      <c r="B798" s="163"/>
      <c r="C798" s="71"/>
      <c r="D798" s="71"/>
      <c r="E798" s="71"/>
    </row>
    <row r="799" spans="1:5" ht="15" customHeight="1" x14ac:dyDescent="0.25">
      <c r="A799" s="38" t="s">
        <v>17</v>
      </c>
      <c r="B799" s="39"/>
      <c r="C799" s="39"/>
      <c r="D799" s="39"/>
      <c r="E799" s="39"/>
    </row>
    <row r="800" spans="1:5" ht="15" customHeight="1" x14ac:dyDescent="0.2">
      <c r="A800" s="40" t="s">
        <v>104</v>
      </c>
      <c r="E800" t="s">
        <v>105</v>
      </c>
    </row>
    <row r="801" spans="1:5" ht="15" customHeight="1" x14ac:dyDescent="0.25">
      <c r="A801" s="38"/>
      <c r="B801" s="71"/>
      <c r="C801" s="39"/>
      <c r="D801" s="39"/>
      <c r="E801" s="42"/>
    </row>
    <row r="802" spans="1:5" ht="15" customHeight="1" x14ac:dyDescent="0.2">
      <c r="A802" s="58"/>
      <c r="B802" s="58"/>
      <c r="C802" s="43" t="s">
        <v>39</v>
      </c>
      <c r="D802" s="104" t="s">
        <v>46</v>
      </c>
      <c r="E802" s="45" t="s">
        <v>41</v>
      </c>
    </row>
    <row r="803" spans="1:5" ht="15" customHeight="1" x14ac:dyDescent="0.2">
      <c r="A803" s="150"/>
      <c r="B803" s="125"/>
      <c r="C803" s="117">
        <v>5273</v>
      </c>
      <c r="D803" s="63" t="s">
        <v>47</v>
      </c>
      <c r="E803" s="118">
        <v>-25000</v>
      </c>
    </row>
    <row r="804" spans="1:5" ht="15" customHeight="1" x14ac:dyDescent="0.2">
      <c r="A804" s="124"/>
      <c r="B804" s="125"/>
      <c r="C804" s="51" t="s">
        <v>43</v>
      </c>
      <c r="D804" s="52"/>
      <c r="E804" s="53">
        <f>SUM(E803:E803)</f>
        <v>-25000</v>
      </c>
    </row>
    <row r="805" spans="1:5" ht="15" customHeight="1" x14ac:dyDescent="0.2">
      <c r="A805" s="71"/>
      <c r="B805" s="163"/>
      <c r="C805" s="71"/>
      <c r="D805" s="71"/>
      <c r="E805" s="71"/>
    </row>
    <row r="806" spans="1:5" ht="15" customHeight="1" x14ac:dyDescent="0.25">
      <c r="A806" s="38" t="s">
        <v>17</v>
      </c>
      <c r="B806" s="39"/>
      <c r="C806" s="39"/>
      <c r="D806" s="39"/>
      <c r="E806" s="71"/>
    </row>
    <row r="807" spans="1:5" ht="15" customHeight="1" x14ac:dyDescent="0.2">
      <c r="A807" s="91" t="s">
        <v>91</v>
      </c>
      <c r="B807" s="69"/>
      <c r="C807" s="69"/>
      <c r="D807" s="69"/>
      <c r="E807" s="70" t="s">
        <v>92</v>
      </c>
    </row>
    <row r="808" spans="1:5" ht="15" customHeight="1" x14ac:dyDescent="0.2">
      <c r="A808" s="40"/>
      <c r="B808" s="71"/>
      <c r="C808" s="39"/>
      <c r="D808" s="39"/>
      <c r="E808" s="42"/>
    </row>
    <row r="809" spans="1:5" ht="15" customHeight="1" x14ac:dyDescent="0.2">
      <c r="A809" s="57"/>
      <c r="B809" s="57"/>
      <c r="C809" s="43" t="s">
        <v>39</v>
      </c>
      <c r="D809" s="104" t="s">
        <v>46</v>
      </c>
      <c r="E809" s="45" t="s">
        <v>41</v>
      </c>
    </row>
    <row r="810" spans="1:5" ht="15" customHeight="1" x14ac:dyDescent="0.2">
      <c r="A810" s="57"/>
      <c r="B810" s="57"/>
      <c r="C810" s="117">
        <v>6113</v>
      </c>
      <c r="D810" s="63" t="s">
        <v>47</v>
      </c>
      <c r="E810" s="118">
        <v>25000</v>
      </c>
    </row>
    <row r="811" spans="1:5" ht="15" customHeight="1" x14ac:dyDescent="0.2">
      <c r="A811" s="119"/>
      <c r="B811" s="119"/>
      <c r="C811" s="51" t="s">
        <v>43</v>
      </c>
      <c r="D811" s="52"/>
      <c r="E811" s="53">
        <f>SUM(E810:E810)</f>
        <v>25000</v>
      </c>
    </row>
    <row r="812" spans="1:5" ht="15" customHeight="1" x14ac:dyDescent="0.2"/>
    <row r="813" spans="1:5" ht="15" customHeight="1" x14ac:dyDescent="0.2"/>
    <row r="814" spans="1:5" ht="15" customHeight="1" x14ac:dyDescent="0.25">
      <c r="A814" s="36" t="s">
        <v>342</v>
      </c>
    </row>
    <row r="815" spans="1:5" ht="15" customHeight="1" x14ac:dyDescent="0.2">
      <c r="A815" s="237" t="s">
        <v>343</v>
      </c>
      <c r="B815" s="237"/>
      <c r="C815" s="237"/>
      <c r="D815" s="237"/>
      <c r="E815" s="237"/>
    </row>
    <row r="816" spans="1:5" ht="15" customHeight="1" x14ac:dyDescent="0.2">
      <c r="A816" s="237"/>
      <c r="B816" s="237"/>
      <c r="C816" s="237"/>
      <c r="D816" s="237"/>
      <c r="E816" s="237"/>
    </row>
    <row r="817" spans="1:5" ht="15" customHeight="1" x14ac:dyDescent="0.2">
      <c r="A817" s="233" t="s">
        <v>344</v>
      </c>
      <c r="B817" s="233"/>
      <c r="C817" s="233"/>
      <c r="D817" s="233"/>
      <c r="E817" s="233"/>
    </row>
    <row r="818" spans="1:5" ht="15" customHeight="1" x14ac:dyDescent="0.2">
      <c r="A818" s="233"/>
      <c r="B818" s="233"/>
      <c r="C818" s="233"/>
      <c r="D818" s="233"/>
      <c r="E818" s="233"/>
    </row>
    <row r="819" spans="1:5" ht="15" customHeight="1" x14ac:dyDescent="0.2">
      <c r="A819" s="233"/>
      <c r="B819" s="233"/>
      <c r="C819" s="233"/>
      <c r="D819" s="233"/>
      <c r="E819" s="233"/>
    </row>
    <row r="820" spans="1:5" ht="15" customHeight="1" x14ac:dyDescent="0.2">
      <c r="A820" s="233"/>
      <c r="B820" s="233"/>
      <c r="C820" s="233"/>
      <c r="D820" s="233"/>
      <c r="E820" s="233"/>
    </row>
    <row r="821" spans="1:5" ht="15" customHeight="1" x14ac:dyDescent="0.2">
      <c r="A821" s="233"/>
      <c r="B821" s="233"/>
      <c r="C821" s="233"/>
      <c r="D821" s="233"/>
      <c r="E821" s="233"/>
    </row>
    <row r="822" spans="1:5" ht="15" customHeight="1" x14ac:dyDescent="0.2">
      <c r="A822" s="233"/>
      <c r="B822" s="233"/>
      <c r="C822" s="233"/>
      <c r="D822" s="233"/>
      <c r="E822" s="233"/>
    </row>
    <row r="823" spans="1:5" ht="15" customHeight="1" x14ac:dyDescent="0.2">
      <c r="A823" s="233"/>
      <c r="B823" s="233"/>
      <c r="C823" s="233"/>
      <c r="D823" s="233"/>
      <c r="E823" s="233"/>
    </row>
    <row r="824" spans="1:5" ht="15" customHeight="1" x14ac:dyDescent="0.2">
      <c r="A824" s="185"/>
      <c r="B824" s="185"/>
      <c r="C824" s="185"/>
      <c r="D824" s="185"/>
      <c r="E824" s="185"/>
    </row>
    <row r="825" spans="1:5" ht="15" customHeight="1" x14ac:dyDescent="0.25">
      <c r="A825" s="38" t="s">
        <v>17</v>
      </c>
      <c r="B825" s="122"/>
      <c r="C825" s="39"/>
      <c r="D825" s="39"/>
      <c r="E825" s="39"/>
    </row>
    <row r="826" spans="1:5" ht="15" customHeight="1" x14ac:dyDescent="0.2">
      <c r="A826" s="40" t="s">
        <v>81</v>
      </c>
      <c r="B826" s="163"/>
      <c r="C826" s="71"/>
      <c r="D826" s="71"/>
      <c r="E826" s="71" t="s">
        <v>82</v>
      </c>
    </row>
    <row r="827" spans="1:5" ht="15" customHeight="1" x14ac:dyDescent="0.2">
      <c r="A827" s="71"/>
      <c r="B827" s="164"/>
      <c r="C827" s="39"/>
      <c r="D827" s="71"/>
      <c r="E827" s="56"/>
    </row>
    <row r="828" spans="1:5" ht="15" customHeight="1" x14ac:dyDescent="0.2">
      <c r="B828" s="81" t="s">
        <v>38</v>
      </c>
      <c r="C828" s="43" t="s">
        <v>39</v>
      </c>
      <c r="D828" s="44" t="s">
        <v>46</v>
      </c>
      <c r="E828" s="45" t="s">
        <v>41</v>
      </c>
    </row>
    <row r="829" spans="1:5" ht="15" customHeight="1" x14ac:dyDescent="0.2">
      <c r="B829" s="137">
        <v>20</v>
      </c>
      <c r="C829" s="117"/>
      <c r="D829" s="89" t="s">
        <v>117</v>
      </c>
      <c r="E829" s="75">
        <v>-75000</v>
      </c>
    </row>
    <row r="830" spans="1:5" ht="15" customHeight="1" x14ac:dyDescent="0.2">
      <c r="B830" s="95"/>
      <c r="C830" s="51" t="s">
        <v>43</v>
      </c>
      <c r="D830" s="52"/>
      <c r="E830" s="53">
        <f>SUM(E829:E829)</f>
        <v>-75000</v>
      </c>
    </row>
    <row r="831" spans="1:5" ht="15" customHeight="1" x14ac:dyDescent="0.2">
      <c r="A831" s="113"/>
      <c r="B831" s="114"/>
      <c r="C831" s="115"/>
      <c r="D831" s="39"/>
      <c r="E831" s="116"/>
    </row>
    <row r="832" spans="1:5" ht="15" customHeight="1" x14ac:dyDescent="0.2">
      <c r="A832" s="113"/>
      <c r="B832" s="114"/>
      <c r="C832" s="115"/>
      <c r="D832" s="39"/>
      <c r="E832" s="116"/>
    </row>
    <row r="833" spans="1:5" ht="15" customHeight="1" x14ac:dyDescent="0.2">
      <c r="A833" s="113"/>
      <c r="B833" s="114"/>
      <c r="C833" s="115"/>
      <c r="D833" s="39"/>
      <c r="E833" s="116"/>
    </row>
    <row r="834" spans="1:5" ht="15" customHeight="1" x14ac:dyDescent="0.25">
      <c r="A834" s="38" t="s">
        <v>17</v>
      </c>
      <c r="B834" s="39"/>
      <c r="C834" s="39"/>
      <c r="D834" s="39"/>
      <c r="E834" s="71"/>
    </row>
    <row r="835" spans="1:5" ht="15" customHeight="1" x14ac:dyDescent="0.2">
      <c r="A835" s="144" t="s">
        <v>145</v>
      </c>
      <c r="B835" s="77"/>
      <c r="C835" s="77"/>
      <c r="D835" s="77"/>
      <c r="E835" s="78" t="s">
        <v>146</v>
      </c>
    </row>
    <row r="836" spans="1:5" ht="15" customHeight="1" x14ac:dyDescent="0.2">
      <c r="A836" s="78"/>
      <c r="B836" s="79"/>
      <c r="C836" s="69"/>
      <c r="D836" s="77"/>
      <c r="E836" s="80"/>
    </row>
    <row r="837" spans="1:5" ht="15" customHeight="1" x14ac:dyDescent="0.2">
      <c r="B837" s="81" t="s">
        <v>38</v>
      </c>
      <c r="C837" s="43" t="s">
        <v>39</v>
      </c>
      <c r="D837" s="44" t="s">
        <v>46</v>
      </c>
      <c r="E837" s="45" t="s">
        <v>41</v>
      </c>
    </row>
    <row r="838" spans="1:5" ht="15" customHeight="1" x14ac:dyDescent="0.2">
      <c r="B838" s="137">
        <v>39</v>
      </c>
      <c r="C838" s="117"/>
      <c r="D838" s="89" t="s">
        <v>117</v>
      </c>
      <c r="E838" s="75">
        <v>75000</v>
      </c>
    </row>
    <row r="839" spans="1:5" ht="15" customHeight="1" x14ac:dyDescent="0.2">
      <c r="B839" s="95"/>
      <c r="C839" s="51" t="s">
        <v>43</v>
      </c>
      <c r="D839" s="52"/>
      <c r="E839" s="53">
        <f>SUM(E838:E838)</f>
        <v>75000</v>
      </c>
    </row>
    <row r="840" spans="1:5" ht="15" customHeight="1" x14ac:dyDescent="0.2"/>
    <row r="841" spans="1:5" ht="15" customHeight="1" x14ac:dyDescent="0.2"/>
    <row r="842" spans="1:5" ht="15" customHeight="1" x14ac:dyDescent="0.25">
      <c r="A842" s="36" t="s">
        <v>345</v>
      </c>
    </row>
    <row r="843" spans="1:5" ht="15" customHeight="1" x14ac:dyDescent="0.2">
      <c r="A843" s="237" t="s">
        <v>262</v>
      </c>
      <c r="B843" s="237"/>
      <c r="C843" s="237"/>
      <c r="D843" s="237"/>
      <c r="E843" s="237"/>
    </row>
    <row r="844" spans="1:5" ht="15" customHeight="1" x14ac:dyDescent="0.2">
      <c r="A844" s="237"/>
      <c r="B844" s="237"/>
      <c r="C844" s="237"/>
      <c r="D844" s="237"/>
      <c r="E844" s="237"/>
    </row>
    <row r="845" spans="1:5" ht="15" customHeight="1" x14ac:dyDescent="0.2">
      <c r="A845" s="233" t="s">
        <v>346</v>
      </c>
      <c r="B845" s="233"/>
      <c r="C845" s="233"/>
      <c r="D845" s="233"/>
      <c r="E845" s="233"/>
    </row>
    <row r="846" spans="1:5" ht="15" customHeight="1" x14ac:dyDescent="0.2">
      <c r="A846" s="233"/>
      <c r="B846" s="233"/>
      <c r="C846" s="233"/>
      <c r="D846" s="233"/>
      <c r="E846" s="233"/>
    </row>
    <row r="847" spans="1:5" ht="15" customHeight="1" x14ac:dyDescent="0.2">
      <c r="A847" s="233"/>
      <c r="B847" s="233"/>
      <c r="C847" s="233"/>
      <c r="D847" s="233"/>
      <c r="E847" s="233"/>
    </row>
    <row r="848" spans="1:5" ht="15" customHeight="1" x14ac:dyDescent="0.2">
      <c r="A848" s="233"/>
      <c r="B848" s="233"/>
      <c r="C848" s="233"/>
      <c r="D848" s="233"/>
      <c r="E848" s="233"/>
    </row>
    <row r="849" spans="1:5" ht="15" customHeight="1" x14ac:dyDescent="0.2">
      <c r="A849" s="233"/>
      <c r="B849" s="233"/>
      <c r="C849" s="233"/>
      <c r="D849" s="233"/>
      <c r="E849" s="233"/>
    </row>
    <row r="850" spans="1:5" ht="15" customHeight="1" x14ac:dyDescent="0.2">
      <c r="A850" s="39"/>
      <c r="B850" s="129"/>
      <c r="C850" s="115"/>
      <c r="D850" s="39"/>
      <c r="E850" s="176"/>
    </row>
    <row r="851" spans="1:5" ht="15" customHeight="1" x14ac:dyDescent="0.25">
      <c r="A851" s="38" t="s">
        <v>17</v>
      </c>
      <c r="B851" s="39"/>
      <c r="C851" s="39"/>
      <c r="D851" s="39"/>
      <c r="E851" s="71"/>
    </row>
    <row r="852" spans="1:5" ht="15" customHeight="1" x14ac:dyDescent="0.2">
      <c r="A852" s="40" t="s">
        <v>104</v>
      </c>
      <c r="B852" s="39"/>
      <c r="C852" s="39"/>
      <c r="D852" s="39"/>
      <c r="E852" s="41" t="s">
        <v>105</v>
      </c>
    </row>
    <row r="853" spans="1:5" ht="15" customHeight="1" x14ac:dyDescent="0.2">
      <c r="A853" s="40"/>
      <c r="B853" s="71"/>
      <c r="C853" s="39"/>
      <c r="D853" s="39"/>
      <c r="E853" s="42"/>
    </row>
    <row r="854" spans="1:5" ht="15" customHeight="1" x14ac:dyDescent="0.2">
      <c r="A854" s="57"/>
      <c r="B854" s="57"/>
      <c r="C854" s="43" t="s">
        <v>39</v>
      </c>
      <c r="D854" s="104" t="s">
        <v>46</v>
      </c>
      <c r="E854" s="81" t="s">
        <v>41</v>
      </c>
    </row>
    <row r="855" spans="1:5" ht="15" customHeight="1" x14ac:dyDescent="0.2">
      <c r="A855" s="110"/>
      <c r="B855" s="106"/>
      <c r="C855" s="117">
        <v>6115</v>
      </c>
      <c r="D855" s="63" t="s">
        <v>47</v>
      </c>
      <c r="E855" s="118">
        <v>-11510.8</v>
      </c>
    </row>
    <row r="856" spans="1:5" ht="15" customHeight="1" x14ac:dyDescent="0.2">
      <c r="A856" s="110"/>
      <c r="B856" s="106"/>
      <c r="C856" s="117">
        <v>6115</v>
      </c>
      <c r="D856" s="63" t="s">
        <v>142</v>
      </c>
      <c r="E856" s="118">
        <f>7051+1763+635</f>
        <v>9449</v>
      </c>
    </row>
    <row r="857" spans="1:5" ht="15" customHeight="1" x14ac:dyDescent="0.2">
      <c r="A857" s="110"/>
      <c r="B857" s="106"/>
      <c r="C857" s="117">
        <v>6115</v>
      </c>
      <c r="D857" s="63" t="s">
        <v>47</v>
      </c>
      <c r="E857" s="118">
        <f>1224.8+144+693</f>
        <v>2061.8000000000002</v>
      </c>
    </row>
    <row r="858" spans="1:5" ht="15" customHeight="1" x14ac:dyDescent="0.2">
      <c r="A858" s="119"/>
      <c r="B858" s="119"/>
      <c r="C858" s="51" t="s">
        <v>43</v>
      </c>
      <c r="D858" s="123"/>
      <c r="E858" s="53">
        <f>SUM(E855:E857)</f>
        <v>0</v>
      </c>
    </row>
    <row r="859" spans="1:5" ht="15" customHeight="1" x14ac:dyDescent="0.2"/>
    <row r="860" spans="1:5" ht="15" customHeight="1" x14ac:dyDescent="0.2"/>
    <row r="861" spans="1:5" ht="15" customHeight="1" x14ac:dyDescent="0.25">
      <c r="A861" s="36" t="s">
        <v>347</v>
      </c>
    </row>
    <row r="862" spans="1:5" ht="15" customHeight="1" x14ac:dyDescent="0.2">
      <c r="A862" s="237" t="s">
        <v>112</v>
      </c>
      <c r="B862" s="237"/>
      <c r="C862" s="237"/>
      <c r="D862" s="237"/>
      <c r="E862" s="237"/>
    </row>
    <row r="863" spans="1:5" ht="15" customHeight="1" x14ac:dyDescent="0.2">
      <c r="A863" s="237"/>
      <c r="B863" s="237"/>
      <c r="C863" s="237"/>
      <c r="D863" s="237"/>
      <c r="E863" s="237"/>
    </row>
    <row r="864" spans="1:5" ht="15" customHeight="1" x14ac:dyDescent="0.2">
      <c r="A864" s="235" t="s">
        <v>348</v>
      </c>
      <c r="B864" s="235"/>
      <c r="C864" s="235"/>
      <c r="D864" s="235"/>
      <c r="E864" s="235"/>
    </row>
    <row r="865" spans="1:5" ht="15" customHeight="1" x14ac:dyDescent="0.2">
      <c r="A865" s="235"/>
      <c r="B865" s="235"/>
      <c r="C865" s="235"/>
      <c r="D865" s="235"/>
      <c r="E865" s="235"/>
    </row>
    <row r="866" spans="1:5" ht="15" customHeight="1" x14ac:dyDescent="0.2">
      <c r="A866" s="235"/>
      <c r="B866" s="235"/>
      <c r="C866" s="235"/>
      <c r="D866" s="235"/>
      <c r="E866" s="235"/>
    </row>
    <row r="867" spans="1:5" ht="15" customHeight="1" x14ac:dyDescent="0.2">
      <c r="A867" s="235"/>
      <c r="B867" s="235"/>
      <c r="C867" s="235"/>
      <c r="D867" s="235"/>
      <c r="E867" s="235"/>
    </row>
    <row r="868" spans="1:5" ht="15" customHeight="1" x14ac:dyDescent="0.2">
      <c r="A868" s="235"/>
      <c r="B868" s="235"/>
      <c r="C868" s="235"/>
      <c r="D868" s="235"/>
      <c r="E868" s="235"/>
    </row>
    <row r="869" spans="1:5" ht="15" customHeight="1" x14ac:dyDescent="0.2">
      <c r="A869" s="235"/>
      <c r="B869" s="235"/>
      <c r="C869" s="235"/>
      <c r="D869" s="235"/>
      <c r="E869" s="235"/>
    </row>
    <row r="870" spans="1:5" ht="15" customHeight="1" x14ac:dyDescent="0.2">
      <c r="A870" s="235"/>
      <c r="B870" s="235"/>
      <c r="C870" s="235"/>
      <c r="D870" s="235"/>
      <c r="E870" s="235"/>
    </row>
    <row r="871" spans="1:5" ht="15" customHeight="1" x14ac:dyDescent="0.2">
      <c r="A871" s="37"/>
      <c r="B871" s="37"/>
      <c r="C871" s="37"/>
      <c r="D871" s="37"/>
      <c r="E871" s="37"/>
    </row>
    <row r="872" spans="1:5" ht="15" customHeight="1" x14ac:dyDescent="0.25">
      <c r="A872" s="38" t="s">
        <v>17</v>
      </c>
      <c r="B872" s="39"/>
      <c r="C872" s="39"/>
      <c r="D872" s="39"/>
      <c r="E872" s="39"/>
    </row>
    <row r="873" spans="1:5" ht="15" customHeight="1" x14ac:dyDescent="0.2">
      <c r="A873" s="40" t="s">
        <v>125</v>
      </c>
      <c r="B873" s="39"/>
      <c r="C873" s="39"/>
      <c r="D873" s="39"/>
      <c r="E873" s="41" t="s">
        <v>126</v>
      </c>
    </row>
    <row r="874" spans="1:5" ht="15" customHeight="1" x14ac:dyDescent="0.2">
      <c r="A874" s="129"/>
      <c r="B874" s="130"/>
      <c r="C874" s="39"/>
      <c r="D874" s="39"/>
      <c r="E874" s="42"/>
    </row>
    <row r="875" spans="1:5" ht="15" customHeight="1" x14ac:dyDescent="0.2">
      <c r="A875" s="58"/>
      <c r="B875" s="57"/>
      <c r="C875" s="43" t="s">
        <v>39</v>
      </c>
      <c r="D875" s="44" t="s">
        <v>46</v>
      </c>
      <c r="E875" s="45" t="s">
        <v>41</v>
      </c>
    </row>
    <row r="876" spans="1:5" ht="15" customHeight="1" x14ac:dyDescent="0.2">
      <c r="A876" s="124"/>
      <c r="B876" s="114"/>
      <c r="C876" s="83">
        <v>2399</v>
      </c>
      <c r="D876" s="63" t="s">
        <v>93</v>
      </c>
      <c r="E876" s="49">
        <v>-8200000</v>
      </c>
    </row>
    <row r="877" spans="1:5" ht="15" customHeight="1" x14ac:dyDescent="0.2">
      <c r="A877" s="124"/>
      <c r="B877" s="114"/>
      <c r="C877" s="83">
        <v>2321</v>
      </c>
      <c r="D877" s="63" t="s">
        <v>93</v>
      </c>
      <c r="E877" s="49">
        <v>8200000</v>
      </c>
    </row>
    <row r="878" spans="1:5" ht="15" customHeight="1" x14ac:dyDescent="0.2">
      <c r="A878" s="124"/>
      <c r="B878" s="165"/>
      <c r="C878" s="51" t="s">
        <v>43</v>
      </c>
      <c r="D878" s="52"/>
      <c r="E878" s="53">
        <f>SUM(E876:E877)</f>
        <v>0</v>
      </c>
    </row>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6" t="s">
        <v>349</v>
      </c>
    </row>
    <row r="887" spans="1:5" ht="15" customHeight="1" x14ac:dyDescent="0.2">
      <c r="A887" s="237" t="s">
        <v>201</v>
      </c>
      <c r="B887" s="237"/>
      <c r="C887" s="237"/>
      <c r="D887" s="237"/>
      <c r="E887" s="237"/>
    </row>
    <row r="888" spans="1:5" ht="15" customHeight="1" x14ac:dyDescent="0.2">
      <c r="A888" s="237"/>
      <c r="B888" s="237"/>
      <c r="C888" s="237"/>
      <c r="D888" s="237"/>
      <c r="E888" s="237"/>
    </row>
    <row r="889" spans="1:5" ht="15" customHeight="1" x14ac:dyDescent="0.2">
      <c r="A889" s="235" t="s">
        <v>350</v>
      </c>
      <c r="B889" s="235"/>
      <c r="C889" s="235"/>
      <c r="D889" s="235"/>
      <c r="E889" s="235"/>
    </row>
    <row r="890" spans="1:5" ht="15" customHeight="1" x14ac:dyDescent="0.2">
      <c r="A890" s="235"/>
      <c r="B890" s="235"/>
      <c r="C890" s="235"/>
      <c r="D890" s="235"/>
      <c r="E890" s="235"/>
    </row>
    <row r="891" spans="1:5" ht="15" customHeight="1" x14ac:dyDescent="0.2">
      <c r="A891" s="235"/>
      <c r="B891" s="235"/>
      <c r="C891" s="235"/>
      <c r="D891" s="235"/>
      <c r="E891" s="235"/>
    </row>
    <row r="892" spans="1:5" ht="15" customHeight="1" x14ac:dyDescent="0.2">
      <c r="A892" s="235"/>
      <c r="B892" s="235"/>
      <c r="C892" s="235"/>
      <c r="D892" s="235"/>
      <c r="E892" s="235"/>
    </row>
    <row r="893" spans="1:5" ht="15" customHeight="1" x14ac:dyDescent="0.2">
      <c r="A893" s="235"/>
      <c r="B893" s="235"/>
      <c r="C893" s="235"/>
      <c r="D893" s="235"/>
      <c r="E893" s="235"/>
    </row>
    <row r="894" spans="1:5" ht="15" customHeight="1" x14ac:dyDescent="0.2">
      <c r="A894" s="235"/>
      <c r="B894" s="235"/>
      <c r="C894" s="235"/>
      <c r="D894" s="235"/>
      <c r="E894" s="235"/>
    </row>
    <row r="895" spans="1:5" ht="15" customHeight="1" x14ac:dyDescent="0.2"/>
    <row r="896" spans="1:5" ht="15" customHeight="1" x14ac:dyDescent="0.25">
      <c r="A896" s="38" t="s">
        <v>17</v>
      </c>
      <c r="B896" s="39"/>
      <c r="C896" s="39"/>
      <c r="D896" s="39"/>
      <c r="E896" s="39"/>
    </row>
    <row r="897" spans="1:5" ht="15" customHeight="1" x14ac:dyDescent="0.2">
      <c r="A897" s="40" t="s">
        <v>81</v>
      </c>
      <c r="B897" s="71"/>
      <c r="C897" s="71"/>
      <c r="D897" s="71"/>
      <c r="E897" s="71" t="s">
        <v>82</v>
      </c>
    </row>
    <row r="898" spans="1:5" ht="15" customHeight="1" x14ac:dyDescent="0.2">
      <c r="A898" s="40"/>
      <c r="B898" s="71"/>
      <c r="C898" s="71"/>
      <c r="D898" s="71"/>
      <c r="E898" s="71"/>
    </row>
    <row r="899" spans="1:5" ht="15" customHeight="1" x14ac:dyDescent="0.2">
      <c r="B899" s="81" t="s">
        <v>38</v>
      </c>
      <c r="C899" s="43" t="s">
        <v>39</v>
      </c>
      <c r="D899" s="88" t="s">
        <v>40</v>
      </c>
      <c r="E899" s="45" t="s">
        <v>41</v>
      </c>
    </row>
    <row r="900" spans="1:5" ht="15" customHeight="1" x14ac:dyDescent="0.2">
      <c r="B900" s="72">
        <v>20</v>
      </c>
      <c r="C900" s="117"/>
      <c r="D900" s="89" t="s">
        <v>117</v>
      </c>
      <c r="E900" s="120">
        <v>-2217000</v>
      </c>
    </row>
    <row r="901" spans="1:5" ht="15" customHeight="1" x14ac:dyDescent="0.2">
      <c r="B901" s="72">
        <v>11</v>
      </c>
      <c r="C901" s="117"/>
      <c r="D901" s="89" t="s">
        <v>117</v>
      </c>
      <c r="E901" s="120">
        <v>2217000</v>
      </c>
    </row>
    <row r="902" spans="1:5" ht="15" customHeight="1" x14ac:dyDescent="0.2">
      <c r="B902" s="76"/>
      <c r="C902" s="51" t="s">
        <v>43</v>
      </c>
      <c r="D902" s="65"/>
      <c r="E902" s="66">
        <f>SUM(E900:E901)</f>
        <v>0</v>
      </c>
    </row>
    <row r="903" spans="1:5" ht="15" customHeight="1" x14ac:dyDescent="0.2"/>
    <row r="904" spans="1:5" ht="15" customHeight="1" x14ac:dyDescent="0.2"/>
    <row r="905" spans="1:5" ht="15" customHeight="1" x14ac:dyDescent="0.25">
      <c r="A905" s="36" t="s">
        <v>351</v>
      </c>
    </row>
    <row r="906" spans="1:5" ht="15" customHeight="1" x14ac:dyDescent="0.2">
      <c r="A906" s="237" t="s">
        <v>206</v>
      </c>
      <c r="B906" s="237"/>
      <c r="C906" s="237"/>
      <c r="D906" s="237"/>
      <c r="E906" s="237"/>
    </row>
    <row r="907" spans="1:5" ht="15" customHeight="1" x14ac:dyDescent="0.2">
      <c r="A907" s="237"/>
      <c r="B907" s="237"/>
      <c r="C907" s="237"/>
      <c r="D907" s="237"/>
      <c r="E907" s="237"/>
    </row>
    <row r="908" spans="1:5" ht="15" customHeight="1" x14ac:dyDescent="0.2">
      <c r="A908" s="235" t="s">
        <v>352</v>
      </c>
      <c r="B908" s="235"/>
      <c r="C908" s="235"/>
      <c r="D908" s="235"/>
      <c r="E908" s="235"/>
    </row>
    <row r="909" spans="1:5" ht="15" customHeight="1" x14ac:dyDescent="0.2">
      <c r="A909" s="235"/>
      <c r="B909" s="235"/>
      <c r="C909" s="235"/>
      <c r="D909" s="235"/>
      <c r="E909" s="235"/>
    </row>
    <row r="910" spans="1:5" ht="15" customHeight="1" x14ac:dyDescent="0.2">
      <c r="A910" s="235"/>
      <c r="B910" s="235"/>
      <c r="C910" s="235"/>
      <c r="D910" s="235"/>
      <c r="E910" s="235"/>
    </row>
    <row r="911" spans="1:5" ht="15" customHeight="1" x14ac:dyDescent="0.2">
      <c r="A911" s="235"/>
      <c r="B911" s="235"/>
      <c r="C911" s="235"/>
      <c r="D911" s="235"/>
      <c r="E911" s="235"/>
    </row>
    <row r="912" spans="1:5" ht="15" customHeight="1" x14ac:dyDescent="0.2"/>
    <row r="913" spans="1:5" ht="15" customHeight="1" x14ac:dyDescent="0.25">
      <c r="A913" s="38" t="s">
        <v>17</v>
      </c>
      <c r="B913" s="39"/>
      <c r="C913" s="39"/>
      <c r="D913" s="39"/>
      <c r="E913" s="39"/>
    </row>
    <row r="914" spans="1:5" ht="15" customHeight="1" x14ac:dyDescent="0.2">
      <c r="A914" s="40" t="s">
        <v>98</v>
      </c>
      <c r="B914" s="39"/>
      <c r="C914" s="39"/>
      <c r="D914" s="39"/>
      <c r="E914" s="41" t="s">
        <v>147</v>
      </c>
    </row>
    <row r="915" spans="1:5" ht="15" customHeight="1" x14ac:dyDescent="0.2">
      <c r="A915" s="129"/>
      <c r="B915" s="130"/>
      <c r="C915" s="39"/>
      <c r="D915" s="39"/>
      <c r="E915" s="42"/>
    </row>
    <row r="916" spans="1:5" ht="15" customHeight="1" x14ac:dyDescent="0.2">
      <c r="A916" s="57"/>
      <c r="B916" s="43" t="s">
        <v>172</v>
      </c>
      <c r="C916" s="43" t="s">
        <v>39</v>
      </c>
      <c r="D916" s="44" t="s">
        <v>46</v>
      </c>
      <c r="E916" s="81" t="s">
        <v>41</v>
      </c>
    </row>
    <row r="917" spans="1:5" ht="15" customHeight="1" x14ac:dyDescent="0.2">
      <c r="A917" s="105"/>
      <c r="B917" s="132">
        <v>10</v>
      </c>
      <c r="C917" s="83"/>
      <c r="D917" s="107" t="s">
        <v>100</v>
      </c>
      <c r="E917" s="49">
        <f>-800000-3900000</f>
        <v>-4700000</v>
      </c>
    </row>
    <row r="918" spans="1:5" ht="15" customHeight="1" x14ac:dyDescent="0.2">
      <c r="A918" s="105"/>
      <c r="B918" s="132">
        <v>14</v>
      </c>
      <c r="C918" s="83"/>
      <c r="D918" s="107" t="s">
        <v>100</v>
      </c>
      <c r="E918" s="49">
        <v>-1000000</v>
      </c>
    </row>
    <row r="919" spans="1:5" ht="15" customHeight="1" x14ac:dyDescent="0.2">
      <c r="A919" s="105"/>
      <c r="B919" s="132">
        <v>12</v>
      </c>
      <c r="C919" s="83"/>
      <c r="D919" s="107" t="s">
        <v>100</v>
      </c>
      <c r="E919" s="49">
        <f>-300000-280000</f>
        <v>-580000</v>
      </c>
    </row>
    <row r="920" spans="1:5" ht="15" customHeight="1" x14ac:dyDescent="0.2">
      <c r="A920" s="105"/>
      <c r="B920" s="132">
        <v>10</v>
      </c>
      <c r="C920" s="83"/>
      <c r="D920" s="63" t="s">
        <v>47</v>
      </c>
      <c r="E920" s="49">
        <v>-2408000</v>
      </c>
    </row>
    <row r="921" spans="1:5" ht="15" customHeight="1" x14ac:dyDescent="0.2">
      <c r="A921" s="105"/>
      <c r="B921" s="132">
        <v>10</v>
      </c>
      <c r="C921" s="83"/>
      <c r="D921" s="63" t="s">
        <v>47</v>
      </c>
      <c r="E921" s="49">
        <f>800000+3900000</f>
        <v>4700000</v>
      </c>
    </row>
    <row r="922" spans="1:5" ht="15" customHeight="1" x14ac:dyDescent="0.2">
      <c r="A922" s="105"/>
      <c r="B922" s="132">
        <v>10</v>
      </c>
      <c r="C922" s="83"/>
      <c r="D922" s="107" t="s">
        <v>100</v>
      </c>
      <c r="E922" s="49">
        <f>2408000+1580000</f>
        <v>3988000</v>
      </c>
    </row>
    <row r="923" spans="1:5" ht="15" customHeight="1" x14ac:dyDescent="0.2">
      <c r="A923" s="110"/>
      <c r="B923" s="132"/>
      <c r="C923" s="51" t="s">
        <v>43</v>
      </c>
      <c r="D923" s="52"/>
      <c r="E923" s="53">
        <f>SUM(E917:E922)</f>
        <v>0</v>
      </c>
    </row>
    <row r="924" spans="1:5" ht="15" customHeight="1" x14ac:dyDescent="0.2"/>
    <row r="925" spans="1:5" ht="15" customHeight="1" x14ac:dyDescent="0.2"/>
    <row r="926" spans="1:5" ht="15" customHeight="1" x14ac:dyDescent="0.25">
      <c r="A926" s="36" t="s">
        <v>353</v>
      </c>
    </row>
    <row r="927" spans="1:5" ht="15" customHeight="1" x14ac:dyDescent="0.2">
      <c r="A927" s="237" t="s">
        <v>191</v>
      </c>
      <c r="B927" s="237"/>
      <c r="C927" s="237"/>
      <c r="D927" s="237"/>
      <c r="E927" s="237"/>
    </row>
    <row r="928" spans="1:5" ht="15" customHeight="1" x14ac:dyDescent="0.2">
      <c r="A928" s="237"/>
      <c r="B928" s="237"/>
      <c r="C928" s="237"/>
      <c r="D928" s="237"/>
      <c r="E928" s="237"/>
    </row>
    <row r="929" spans="1:5" ht="15" customHeight="1" x14ac:dyDescent="0.2">
      <c r="A929" s="235" t="s">
        <v>354</v>
      </c>
      <c r="B929" s="235"/>
      <c r="C929" s="235"/>
      <c r="D929" s="235"/>
      <c r="E929" s="235"/>
    </row>
    <row r="930" spans="1:5" ht="15" customHeight="1" x14ac:dyDescent="0.2">
      <c r="A930" s="235"/>
      <c r="B930" s="235"/>
      <c r="C930" s="235"/>
      <c r="D930" s="235"/>
      <c r="E930" s="235"/>
    </row>
    <row r="931" spans="1:5" ht="15" customHeight="1" x14ac:dyDescent="0.2">
      <c r="A931" s="235"/>
      <c r="B931" s="235"/>
      <c r="C931" s="235"/>
      <c r="D931" s="235"/>
      <c r="E931" s="235"/>
    </row>
    <row r="932" spans="1:5" ht="15" customHeight="1" x14ac:dyDescent="0.2">
      <c r="A932" s="235"/>
      <c r="B932" s="235"/>
      <c r="C932" s="235"/>
      <c r="D932" s="235"/>
      <c r="E932" s="235"/>
    </row>
    <row r="933" spans="1:5" ht="15" customHeight="1" x14ac:dyDescent="0.2">
      <c r="A933" s="235"/>
      <c r="B933" s="235"/>
      <c r="C933" s="235"/>
      <c r="D933" s="235"/>
      <c r="E933" s="235"/>
    </row>
    <row r="934" spans="1:5" ht="15" customHeight="1" x14ac:dyDescent="0.2">
      <c r="A934" s="235"/>
      <c r="B934" s="235"/>
      <c r="C934" s="235"/>
      <c r="D934" s="235"/>
      <c r="E934" s="235"/>
    </row>
    <row r="935" spans="1:5" ht="15" customHeight="1" x14ac:dyDescent="0.2">
      <c r="A935" s="235"/>
      <c r="B935" s="235"/>
      <c r="C935" s="235"/>
      <c r="D935" s="235"/>
      <c r="E935" s="235"/>
    </row>
    <row r="936" spans="1:5" ht="15" customHeight="1" x14ac:dyDescent="0.2"/>
    <row r="937" spans="1:5" ht="15" customHeight="1" x14ac:dyDescent="0.2"/>
    <row r="938" spans="1:5" ht="15" customHeight="1" x14ac:dyDescent="0.25">
      <c r="A938" s="68" t="s">
        <v>17</v>
      </c>
      <c r="B938" s="69"/>
      <c r="C938" s="69"/>
      <c r="D938" s="71"/>
      <c r="E938" s="71"/>
    </row>
    <row r="939" spans="1:5" ht="15" customHeight="1" x14ac:dyDescent="0.2">
      <c r="A939" s="91" t="s">
        <v>66</v>
      </c>
      <c r="B939" s="69"/>
      <c r="C939" s="69"/>
      <c r="D939" s="69"/>
      <c r="E939" s="70" t="s">
        <v>130</v>
      </c>
    </row>
    <row r="940" spans="1:5" ht="15" customHeight="1" x14ac:dyDescent="0.2">
      <c r="A940" s="78"/>
      <c r="B940" s="79"/>
      <c r="C940" s="69"/>
      <c r="D940" s="78"/>
      <c r="E940" s="80"/>
    </row>
    <row r="941" spans="1:5" ht="15" customHeight="1" x14ac:dyDescent="0.2">
      <c r="A941" s="58"/>
      <c r="B941" s="58"/>
      <c r="C941" s="81" t="s">
        <v>39</v>
      </c>
      <c r="D941" s="104" t="s">
        <v>46</v>
      </c>
      <c r="E941" s="81" t="s">
        <v>41</v>
      </c>
    </row>
    <row r="942" spans="1:5" ht="15" customHeight="1" x14ac:dyDescent="0.2">
      <c r="A942" s="105"/>
      <c r="B942" s="106"/>
      <c r="C942" s="83">
        <v>3539</v>
      </c>
      <c r="D942" s="107" t="s">
        <v>100</v>
      </c>
      <c r="E942" s="75">
        <f>-571.8-3240.2</f>
        <v>-3812</v>
      </c>
    </row>
    <row r="943" spans="1:5" ht="15" customHeight="1" x14ac:dyDescent="0.2">
      <c r="A943" s="105"/>
      <c r="B943" s="106"/>
      <c r="C943" s="83">
        <v>3539</v>
      </c>
      <c r="D943" s="63" t="s">
        <v>47</v>
      </c>
      <c r="E943" s="75">
        <f>535.5+36.3+3034.5+205.7</f>
        <v>3812</v>
      </c>
    </row>
    <row r="944" spans="1:5" ht="15" customHeight="1" x14ac:dyDescent="0.2">
      <c r="A944" s="108"/>
      <c r="B944" s="69"/>
      <c r="C944" s="84" t="s">
        <v>43</v>
      </c>
      <c r="D944" s="85"/>
      <c r="E944" s="86">
        <f>SUM(E942:E943)</f>
        <v>0</v>
      </c>
    </row>
    <row r="945" spans="1:5" ht="15" customHeight="1" x14ac:dyDescent="0.2"/>
    <row r="946" spans="1:5" ht="15" customHeight="1" x14ac:dyDescent="0.2"/>
    <row r="947" spans="1:5" ht="15" customHeight="1" x14ac:dyDescent="0.25">
      <c r="A947" s="36" t="s">
        <v>355</v>
      </c>
    </row>
    <row r="948" spans="1:5" ht="15" customHeight="1" x14ac:dyDescent="0.2">
      <c r="A948" s="237" t="s">
        <v>115</v>
      </c>
      <c r="B948" s="237"/>
      <c r="C948" s="237"/>
      <c r="D948" s="237"/>
      <c r="E948" s="237"/>
    </row>
    <row r="949" spans="1:5" ht="15" customHeight="1" x14ac:dyDescent="0.2">
      <c r="A949" s="237"/>
      <c r="B949" s="237"/>
      <c r="C949" s="237"/>
      <c r="D949" s="237"/>
      <c r="E949" s="237"/>
    </row>
    <row r="950" spans="1:5" ht="15" customHeight="1" x14ac:dyDescent="0.2">
      <c r="A950" s="235" t="s">
        <v>356</v>
      </c>
      <c r="B950" s="235"/>
      <c r="C950" s="235"/>
      <c r="D950" s="235"/>
      <c r="E950" s="235"/>
    </row>
    <row r="951" spans="1:5" ht="15" customHeight="1" x14ac:dyDescent="0.2">
      <c r="A951" s="235"/>
      <c r="B951" s="235"/>
      <c r="C951" s="235"/>
      <c r="D951" s="235"/>
      <c r="E951" s="235"/>
    </row>
    <row r="952" spans="1:5" ht="15" customHeight="1" x14ac:dyDescent="0.2">
      <c r="A952" s="235"/>
      <c r="B952" s="235"/>
      <c r="C952" s="235"/>
      <c r="D952" s="235"/>
      <c r="E952" s="235"/>
    </row>
    <row r="953" spans="1:5" ht="15" customHeight="1" x14ac:dyDescent="0.2">
      <c r="A953" s="235"/>
      <c r="B953" s="235"/>
      <c r="C953" s="235"/>
      <c r="D953" s="235"/>
      <c r="E953" s="235"/>
    </row>
    <row r="954" spans="1:5" ht="15" customHeight="1" x14ac:dyDescent="0.2">
      <c r="A954" s="235"/>
      <c r="B954" s="235"/>
      <c r="C954" s="235"/>
      <c r="D954" s="235"/>
      <c r="E954" s="235"/>
    </row>
    <row r="955" spans="1:5" ht="15" customHeight="1" x14ac:dyDescent="0.2">
      <c r="A955" s="235"/>
      <c r="B955" s="235"/>
      <c r="C955" s="235"/>
      <c r="D955" s="235"/>
      <c r="E955" s="235"/>
    </row>
    <row r="956" spans="1:5" ht="15" customHeight="1" x14ac:dyDescent="0.2">
      <c r="A956" s="235"/>
      <c r="B956" s="235"/>
      <c r="C956" s="235"/>
      <c r="D956" s="235"/>
      <c r="E956" s="235"/>
    </row>
    <row r="957" spans="1:5" ht="15" customHeight="1" x14ac:dyDescent="0.2">
      <c r="A957" s="186"/>
      <c r="B957" s="186"/>
      <c r="C957" s="186"/>
      <c r="D957" s="186"/>
      <c r="E957" s="186"/>
    </row>
    <row r="958" spans="1:5" ht="15" customHeight="1" x14ac:dyDescent="0.25">
      <c r="A958" s="38" t="s">
        <v>17</v>
      </c>
      <c r="B958" s="39"/>
      <c r="C958" s="39"/>
      <c r="D958" s="39"/>
      <c r="E958" s="39"/>
    </row>
    <row r="959" spans="1:5" ht="15" customHeight="1" x14ac:dyDescent="0.2">
      <c r="A959" s="40" t="s">
        <v>86</v>
      </c>
      <c r="B959" s="39"/>
      <c r="C959" s="39"/>
      <c r="D959" s="39"/>
      <c r="E959" s="41" t="s">
        <v>87</v>
      </c>
    </row>
    <row r="960" spans="1:5" ht="15" customHeight="1" x14ac:dyDescent="0.2">
      <c r="A960" s="129"/>
      <c r="B960" s="130"/>
      <c r="C960" s="39"/>
      <c r="D960" s="39"/>
      <c r="E960" s="42"/>
    </row>
    <row r="961" spans="1:5" ht="15" customHeight="1" x14ac:dyDescent="0.2">
      <c r="A961" s="57"/>
      <c r="B961" s="57"/>
      <c r="C961" s="43" t="s">
        <v>39</v>
      </c>
      <c r="D961" s="44" t="s">
        <v>46</v>
      </c>
      <c r="E961" s="81" t="s">
        <v>41</v>
      </c>
    </row>
    <row r="962" spans="1:5" ht="15" customHeight="1" x14ac:dyDescent="0.2">
      <c r="A962" s="124"/>
      <c r="B962" s="114"/>
      <c r="C962" s="83">
        <v>3319</v>
      </c>
      <c r="D962" s="63" t="s">
        <v>73</v>
      </c>
      <c r="E962" s="75">
        <v>-300000</v>
      </c>
    </row>
    <row r="963" spans="1:5" ht="15" customHeight="1" x14ac:dyDescent="0.2">
      <c r="A963" s="124"/>
      <c r="B963" s="114"/>
      <c r="C963" s="83">
        <v>3319</v>
      </c>
      <c r="D963" s="63" t="s">
        <v>93</v>
      </c>
      <c r="E963" s="75">
        <v>300000</v>
      </c>
    </row>
    <row r="964" spans="1:5" ht="15" customHeight="1" x14ac:dyDescent="0.2">
      <c r="C964" s="51" t="s">
        <v>43</v>
      </c>
      <c r="D964" s="52"/>
      <c r="E964" s="53">
        <f>SUM(E962:E963)</f>
        <v>0</v>
      </c>
    </row>
    <row r="965" spans="1:5" ht="15" customHeight="1" x14ac:dyDescent="0.2"/>
    <row r="966" spans="1:5" ht="15" customHeight="1" x14ac:dyDescent="0.2"/>
    <row r="967" spans="1:5" ht="15" customHeight="1" x14ac:dyDescent="0.25">
      <c r="A967" s="36" t="s">
        <v>357</v>
      </c>
    </row>
    <row r="968" spans="1:5" ht="15" customHeight="1" x14ac:dyDescent="0.2">
      <c r="A968" s="234" t="s">
        <v>33</v>
      </c>
      <c r="B968" s="234"/>
      <c r="C968" s="234"/>
      <c r="D968" s="234"/>
      <c r="E968" s="234"/>
    </row>
    <row r="969" spans="1:5" ht="15" customHeight="1" x14ac:dyDescent="0.2">
      <c r="A969" s="234" t="s">
        <v>358</v>
      </c>
      <c r="B969" s="234"/>
      <c r="C969" s="234"/>
      <c r="D969" s="234"/>
      <c r="E969" s="234"/>
    </row>
    <row r="970" spans="1:5" ht="15" customHeight="1" x14ac:dyDescent="0.2">
      <c r="A970" s="233" t="s">
        <v>359</v>
      </c>
      <c r="B970" s="233"/>
      <c r="C970" s="233"/>
      <c r="D970" s="233"/>
      <c r="E970" s="233"/>
    </row>
    <row r="971" spans="1:5" ht="15" customHeight="1" x14ac:dyDescent="0.2">
      <c r="A971" s="233"/>
      <c r="B971" s="233"/>
      <c r="C971" s="233"/>
      <c r="D971" s="233"/>
      <c r="E971" s="233"/>
    </row>
    <row r="972" spans="1:5" ht="15" customHeight="1" x14ac:dyDescent="0.2">
      <c r="A972" s="233"/>
      <c r="B972" s="233"/>
      <c r="C972" s="233"/>
      <c r="D972" s="233"/>
      <c r="E972" s="233"/>
    </row>
    <row r="973" spans="1:5" ht="15" customHeight="1" x14ac:dyDescent="0.2">
      <c r="A973" s="233"/>
      <c r="B973" s="233"/>
      <c r="C973" s="233"/>
      <c r="D973" s="233"/>
      <c r="E973" s="233"/>
    </row>
    <row r="974" spans="1:5" ht="15" customHeight="1" x14ac:dyDescent="0.2">
      <c r="A974" s="233"/>
      <c r="B974" s="233"/>
      <c r="C974" s="233"/>
      <c r="D974" s="233"/>
      <c r="E974" s="233"/>
    </row>
    <row r="975" spans="1:5" ht="15" customHeight="1" x14ac:dyDescent="0.2">
      <c r="A975" s="233"/>
      <c r="B975" s="233"/>
      <c r="C975" s="233"/>
      <c r="D975" s="233"/>
      <c r="E975" s="233"/>
    </row>
    <row r="976" spans="1:5" ht="15" customHeight="1" x14ac:dyDescent="0.2">
      <c r="A976" s="37"/>
      <c r="B976" s="37"/>
      <c r="C976" s="37"/>
      <c r="D976" s="37"/>
      <c r="E976" s="37"/>
    </row>
    <row r="977" spans="1:5" ht="15" customHeight="1" x14ac:dyDescent="0.25">
      <c r="A977" s="38" t="s">
        <v>1</v>
      </c>
      <c r="B977" s="39"/>
      <c r="C977" s="39"/>
      <c r="D977" s="39"/>
      <c r="E977" s="39"/>
    </row>
    <row r="978" spans="1:5" ht="15" customHeight="1" x14ac:dyDescent="0.2">
      <c r="A978" s="40" t="s">
        <v>36</v>
      </c>
      <c r="B978" s="39"/>
      <c r="C978" s="39"/>
      <c r="D978" s="39"/>
      <c r="E978" s="41" t="s">
        <v>37</v>
      </c>
    </row>
    <row r="979" spans="1:5" ht="15" customHeight="1" x14ac:dyDescent="0.25">
      <c r="A979" s="71"/>
      <c r="B979" s="38"/>
      <c r="C979" s="39"/>
      <c r="D979" s="39"/>
      <c r="E979" s="42"/>
    </row>
    <row r="980" spans="1:5" ht="15" customHeight="1" x14ac:dyDescent="0.2">
      <c r="A980" s="71"/>
      <c r="B980" s="43" t="s">
        <v>38</v>
      </c>
      <c r="C980" s="43" t="s">
        <v>39</v>
      </c>
      <c r="D980" s="44" t="s">
        <v>40</v>
      </c>
      <c r="E980" s="43" t="s">
        <v>41</v>
      </c>
    </row>
    <row r="981" spans="1:5" ht="15" customHeight="1" x14ac:dyDescent="0.2">
      <c r="A981" s="71"/>
      <c r="B981" s="162">
        <v>27355</v>
      </c>
      <c r="C981" s="102"/>
      <c r="D981" s="87" t="s">
        <v>56</v>
      </c>
      <c r="E981" s="75">
        <v>218434071</v>
      </c>
    </row>
    <row r="982" spans="1:5" ht="15" customHeight="1" x14ac:dyDescent="0.2">
      <c r="A982" s="71"/>
      <c r="B982" s="76"/>
      <c r="C982" s="51" t="s">
        <v>43</v>
      </c>
      <c r="D982" s="52"/>
      <c r="E982" s="53">
        <v>218434071</v>
      </c>
    </row>
    <row r="983" spans="1:5" ht="15" customHeight="1" x14ac:dyDescent="0.2">
      <c r="A983" s="71"/>
      <c r="B983" s="71"/>
      <c r="C983" s="71"/>
      <c r="D983" s="71"/>
      <c r="E983" s="71"/>
    </row>
    <row r="984" spans="1:5" ht="15" customHeight="1" x14ac:dyDescent="0.2">
      <c r="A984" s="71"/>
      <c r="B984" s="71"/>
      <c r="C984" s="71"/>
      <c r="D984" s="71"/>
      <c r="E984" s="71"/>
    </row>
    <row r="985" spans="1:5" ht="15" customHeight="1" x14ac:dyDescent="0.2">
      <c r="A985" s="71"/>
      <c r="B985" s="71"/>
      <c r="C985" s="71"/>
      <c r="D985" s="71"/>
      <c r="E985" s="71"/>
    </row>
    <row r="986" spans="1:5" ht="15" customHeight="1" x14ac:dyDescent="0.2">
      <c r="A986" s="71"/>
      <c r="B986" s="71"/>
      <c r="C986" s="71"/>
      <c r="D986" s="71"/>
      <c r="E986" s="71"/>
    </row>
    <row r="987" spans="1:5" ht="15" customHeight="1" x14ac:dyDescent="0.2">
      <c r="A987" s="71"/>
      <c r="B987" s="71"/>
      <c r="C987" s="71"/>
      <c r="D987" s="71"/>
      <c r="E987" s="71"/>
    </row>
    <row r="988" spans="1:5" ht="15" customHeight="1" x14ac:dyDescent="0.2">
      <c r="A988" s="71"/>
      <c r="B988" s="71"/>
      <c r="C988" s="71"/>
      <c r="D988" s="71"/>
      <c r="E988" s="71"/>
    </row>
    <row r="989" spans="1:5" ht="15" customHeight="1" x14ac:dyDescent="0.2">
      <c r="A989" s="71"/>
      <c r="B989" s="71"/>
      <c r="C989" s="71"/>
      <c r="D989" s="71"/>
      <c r="E989" s="71"/>
    </row>
    <row r="990" spans="1:5" ht="15" customHeight="1" x14ac:dyDescent="0.25">
      <c r="A990" s="38" t="s">
        <v>17</v>
      </c>
      <c r="B990" s="39"/>
      <c r="C990" s="39"/>
      <c r="D990" s="39"/>
      <c r="E990" s="39"/>
    </row>
    <row r="991" spans="1:5" ht="15" customHeight="1" x14ac:dyDescent="0.2">
      <c r="A991" s="40" t="s">
        <v>139</v>
      </c>
      <c r="B991" s="39"/>
      <c r="C991" s="39"/>
      <c r="D991" s="39"/>
      <c r="E991" s="41" t="s">
        <v>140</v>
      </c>
    </row>
    <row r="992" spans="1:5" ht="15" customHeight="1" x14ac:dyDescent="0.2">
      <c r="A992" s="71"/>
      <c r="B992" s="55"/>
      <c r="C992" s="39"/>
      <c r="D992" s="71"/>
      <c r="E992" s="56"/>
    </row>
    <row r="993" spans="1:5" ht="15" customHeight="1" x14ac:dyDescent="0.2">
      <c r="A993" s="58"/>
      <c r="B993" s="58"/>
      <c r="C993" s="43" t="s">
        <v>39</v>
      </c>
      <c r="D993" s="59" t="s">
        <v>46</v>
      </c>
      <c r="E993" s="43" t="s">
        <v>41</v>
      </c>
    </row>
    <row r="994" spans="1:5" ht="15" customHeight="1" x14ac:dyDescent="0.2">
      <c r="A994" s="119"/>
      <c r="B994" s="125"/>
      <c r="C994" s="117">
        <v>2242</v>
      </c>
      <c r="D994" s="63" t="s">
        <v>94</v>
      </c>
      <c r="E994" s="75">
        <v>218434071</v>
      </c>
    </row>
    <row r="995" spans="1:5" ht="15" customHeight="1" x14ac:dyDescent="0.2">
      <c r="A995" s="121"/>
      <c r="B995" s="39"/>
      <c r="C995" s="51" t="s">
        <v>43</v>
      </c>
      <c r="D995" s="65"/>
      <c r="E995" s="66">
        <v>218434071</v>
      </c>
    </row>
    <row r="996" spans="1:5" ht="15" customHeight="1" x14ac:dyDescent="0.2"/>
    <row r="997" spans="1:5" ht="15" customHeight="1" x14ac:dyDescent="0.2"/>
    <row r="998" spans="1:5" ht="15" customHeight="1" x14ac:dyDescent="0.25">
      <c r="A998" s="36" t="s">
        <v>360</v>
      </c>
    </row>
    <row r="999" spans="1:5" ht="15" customHeight="1" x14ac:dyDescent="0.2">
      <c r="A999" s="237" t="s">
        <v>196</v>
      </c>
      <c r="B999" s="237"/>
      <c r="C999" s="237"/>
      <c r="D999" s="237"/>
      <c r="E999" s="237"/>
    </row>
    <row r="1000" spans="1:5" ht="15" customHeight="1" x14ac:dyDescent="0.2">
      <c r="A1000" s="237"/>
      <c r="B1000" s="237"/>
      <c r="C1000" s="237"/>
      <c r="D1000" s="237"/>
      <c r="E1000" s="237"/>
    </row>
    <row r="1001" spans="1:5" ht="15" customHeight="1" x14ac:dyDescent="0.2">
      <c r="A1001" s="235" t="s">
        <v>361</v>
      </c>
      <c r="B1001" s="235"/>
      <c r="C1001" s="235"/>
      <c r="D1001" s="235"/>
      <c r="E1001" s="235"/>
    </row>
    <row r="1002" spans="1:5" ht="15" customHeight="1" x14ac:dyDescent="0.2">
      <c r="A1002" s="235"/>
      <c r="B1002" s="235"/>
      <c r="C1002" s="235"/>
      <c r="D1002" s="235"/>
      <c r="E1002" s="235"/>
    </row>
    <row r="1003" spans="1:5" ht="15" customHeight="1" x14ac:dyDescent="0.2">
      <c r="A1003" s="235"/>
      <c r="B1003" s="235"/>
      <c r="C1003" s="235"/>
      <c r="D1003" s="235"/>
      <c r="E1003" s="235"/>
    </row>
    <row r="1004" spans="1:5" ht="15" customHeight="1" x14ac:dyDescent="0.2">
      <c r="A1004" s="235"/>
      <c r="B1004" s="235"/>
      <c r="C1004" s="235"/>
      <c r="D1004" s="235"/>
      <c r="E1004" s="235"/>
    </row>
    <row r="1005" spans="1:5" ht="15" customHeight="1" x14ac:dyDescent="0.2">
      <c r="A1005" s="235"/>
      <c r="B1005" s="235"/>
      <c r="C1005" s="235"/>
      <c r="D1005" s="235"/>
      <c r="E1005" s="235"/>
    </row>
    <row r="1006" spans="1:5" ht="15" customHeight="1" x14ac:dyDescent="0.2">
      <c r="A1006" s="235"/>
      <c r="B1006" s="235"/>
      <c r="C1006" s="235"/>
      <c r="D1006" s="235"/>
      <c r="E1006" s="235"/>
    </row>
    <row r="1007" spans="1:5" ht="15" customHeight="1" x14ac:dyDescent="0.2"/>
    <row r="1008" spans="1:5" ht="15" customHeight="1" x14ac:dyDescent="0.25">
      <c r="A1008" s="68" t="s">
        <v>17</v>
      </c>
      <c r="B1008" s="69"/>
      <c r="C1008" s="69"/>
      <c r="D1008" s="69"/>
      <c r="E1008" s="78"/>
    </row>
    <row r="1009" spans="1:5" ht="15" customHeight="1" x14ac:dyDescent="0.2">
      <c r="A1009" s="91" t="s">
        <v>61</v>
      </c>
      <c r="B1009" s="69"/>
      <c r="C1009" s="69"/>
      <c r="D1009" s="69"/>
      <c r="E1009" s="70" t="s">
        <v>362</v>
      </c>
    </row>
    <row r="1010" spans="1:5" ht="15" customHeight="1" x14ac:dyDescent="0.25">
      <c r="A1010" s="78"/>
      <c r="B1010" s="68"/>
      <c r="C1010" s="69"/>
      <c r="D1010" s="69"/>
      <c r="E1010" s="92"/>
    </row>
    <row r="1011" spans="1:5" ht="15" customHeight="1" x14ac:dyDescent="0.2">
      <c r="B1011" s="58"/>
      <c r="C1011" s="81" t="s">
        <v>39</v>
      </c>
      <c r="D1011" s="59" t="s">
        <v>46</v>
      </c>
      <c r="E1011" s="81" t="s">
        <v>41</v>
      </c>
    </row>
    <row r="1012" spans="1:5" ht="15" customHeight="1" x14ac:dyDescent="0.2">
      <c r="B1012" s="150"/>
      <c r="C1012" s="83">
        <v>3299</v>
      </c>
      <c r="D1012" s="63" t="s">
        <v>69</v>
      </c>
      <c r="E1012" s="75">
        <v>-196906.69</v>
      </c>
    </row>
    <row r="1013" spans="1:5" ht="15" customHeight="1" x14ac:dyDescent="0.2">
      <c r="B1013" s="150"/>
      <c r="C1013" s="83">
        <v>3299</v>
      </c>
      <c r="D1013" s="63" t="s">
        <v>313</v>
      </c>
      <c r="E1013" s="75">
        <f>-6425.93-36433.63-980.3-5554.99</f>
        <v>-49394.85</v>
      </c>
    </row>
    <row r="1014" spans="1:5" ht="15" customHeight="1" x14ac:dyDescent="0.2">
      <c r="B1014" s="108"/>
      <c r="C1014" s="84" t="s">
        <v>43</v>
      </c>
      <c r="D1014" s="96"/>
      <c r="E1014" s="97">
        <f>SUM(E1012:E1013)</f>
        <v>-246301.54</v>
      </c>
    </row>
    <row r="1015" spans="1:5" ht="15" customHeight="1" x14ac:dyDescent="0.2"/>
    <row r="1016" spans="1:5" ht="15" customHeight="1" x14ac:dyDescent="0.2">
      <c r="C1016" s="81" t="s">
        <v>39</v>
      </c>
      <c r="D1016" s="59" t="s">
        <v>46</v>
      </c>
      <c r="E1016" s="81" t="s">
        <v>41</v>
      </c>
    </row>
    <row r="1017" spans="1:5" ht="15" customHeight="1" x14ac:dyDescent="0.2">
      <c r="C1017" s="83">
        <v>3299</v>
      </c>
      <c r="D1017" s="63" t="s">
        <v>69</v>
      </c>
      <c r="E1017" s="75">
        <v>42859.56</v>
      </c>
    </row>
    <row r="1018" spans="1:5" ht="15" customHeight="1" x14ac:dyDescent="0.2">
      <c r="C1018" s="84" t="s">
        <v>43</v>
      </c>
      <c r="D1018" s="96"/>
      <c r="E1018" s="97">
        <f>SUM(E1017:E1017)</f>
        <v>42859.56</v>
      </c>
    </row>
    <row r="1019" spans="1:5" ht="15" customHeight="1" x14ac:dyDescent="0.2">
      <c r="C1019" s="189"/>
      <c r="D1019" s="96"/>
      <c r="E1019" s="190"/>
    </row>
    <row r="1020" spans="1:5" ht="15" customHeight="1" x14ac:dyDescent="0.2">
      <c r="B1020" s="81" t="s">
        <v>38</v>
      </c>
      <c r="C1020" s="43" t="s">
        <v>39</v>
      </c>
      <c r="D1020" s="88" t="s">
        <v>40</v>
      </c>
      <c r="E1020" s="45" t="s">
        <v>41</v>
      </c>
    </row>
    <row r="1021" spans="1:5" ht="15" customHeight="1" x14ac:dyDescent="0.2">
      <c r="B1021" s="83">
        <v>32133019</v>
      </c>
      <c r="C1021" s="43"/>
      <c r="D1021" s="191" t="s">
        <v>363</v>
      </c>
      <c r="E1021" s="135">
        <v>1495.31</v>
      </c>
    </row>
    <row r="1022" spans="1:5" ht="15" customHeight="1" x14ac:dyDescent="0.2">
      <c r="B1022" s="83">
        <v>32533019</v>
      </c>
      <c r="C1022" s="43"/>
      <c r="D1022" s="191" t="s">
        <v>363</v>
      </c>
      <c r="E1022" s="135">
        <v>8473.4500000000007</v>
      </c>
    </row>
    <row r="1023" spans="1:5" ht="15" customHeight="1" x14ac:dyDescent="0.2">
      <c r="B1023" s="83">
        <v>32133019</v>
      </c>
      <c r="C1023" s="43"/>
      <c r="D1023" s="191" t="s">
        <v>57</v>
      </c>
      <c r="E1023" s="135">
        <v>28037.69</v>
      </c>
    </row>
    <row r="1024" spans="1:5" ht="15" customHeight="1" x14ac:dyDescent="0.2">
      <c r="B1024" s="83">
        <v>32533019</v>
      </c>
      <c r="C1024" s="43"/>
      <c r="D1024" s="191" t="s">
        <v>57</v>
      </c>
      <c r="E1024" s="135">
        <v>158900.24</v>
      </c>
    </row>
    <row r="1025" spans="2:5" ht="15" customHeight="1" x14ac:dyDescent="0.2">
      <c r="B1025" s="179">
        <v>32133910</v>
      </c>
      <c r="C1025" s="117"/>
      <c r="D1025" s="89" t="s">
        <v>220</v>
      </c>
      <c r="E1025" s="120">
        <f>980.03+0.12+0.15</f>
        <v>980.3</v>
      </c>
    </row>
    <row r="1026" spans="2:5" ht="15" customHeight="1" x14ac:dyDescent="0.2">
      <c r="B1026" s="179">
        <v>32533910</v>
      </c>
      <c r="C1026" s="117"/>
      <c r="D1026" s="89" t="s">
        <v>220</v>
      </c>
      <c r="E1026" s="120">
        <f>5553.47+0.68+0.84</f>
        <v>5554.9900000000007</v>
      </c>
    </row>
    <row r="1027" spans="2:5" ht="15" customHeight="1" x14ac:dyDescent="0.2">
      <c r="B1027" s="76"/>
      <c r="C1027" s="51" t="s">
        <v>43</v>
      </c>
      <c r="D1027" s="65"/>
      <c r="E1027" s="66">
        <f>SUM(E1021:E1026)</f>
        <v>203441.97999999998</v>
      </c>
    </row>
    <row r="1028" spans="2:5" ht="15" customHeight="1" x14ac:dyDescent="0.2"/>
    <row r="1029" spans="2:5" ht="15" customHeight="1" x14ac:dyDescent="0.2"/>
    <row r="1030" spans="2:5" ht="15" customHeight="1" x14ac:dyDescent="0.2"/>
    <row r="1031" spans="2:5" ht="15" customHeight="1" x14ac:dyDescent="0.2"/>
    <row r="1032" spans="2:5" ht="15" customHeight="1" x14ac:dyDescent="0.2"/>
    <row r="1033" spans="2:5" ht="15" customHeight="1" x14ac:dyDescent="0.2"/>
    <row r="1034" spans="2:5" ht="15" customHeight="1" x14ac:dyDescent="0.2"/>
    <row r="1035" spans="2:5" ht="15" customHeight="1" x14ac:dyDescent="0.2"/>
    <row r="1036" spans="2:5" ht="15" customHeight="1" x14ac:dyDescent="0.2"/>
    <row r="1037" spans="2:5" ht="15" customHeight="1" x14ac:dyDescent="0.2"/>
    <row r="1038" spans="2:5" ht="15" customHeight="1" x14ac:dyDescent="0.2"/>
    <row r="1039" spans="2:5" ht="15" customHeight="1" x14ac:dyDescent="0.2"/>
    <row r="1040" spans="2:5"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90">
    <mergeCell ref="A627:E628"/>
    <mergeCell ref="A629:E634"/>
    <mergeCell ref="A29:E32"/>
    <mergeCell ref="A2:E2"/>
    <mergeCell ref="A3:E3"/>
    <mergeCell ref="A4:E7"/>
    <mergeCell ref="A27:E27"/>
    <mergeCell ref="A28:E28"/>
    <mergeCell ref="A133:E137"/>
    <mergeCell ref="A55:E55"/>
    <mergeCell ref="A56:E56"/>
    <mergeCell ref="A57:E61"/>
    <mergeCell ref="A81:E81"/>
    <mergeCell ref="A82:E82"/>
    <mergeCell ref="A83:E86"/>
    <mergeCell ref="A107:E107"/>
    <mergeCell ref="A108:E108"/>
    <mergeCell ref="A109:E113"/>
    <mergeCell ref="A131:E131"/>
    <mergeCell ref="A132:E132"/>
    <mergeCell ref="A270:E270"/>
    <mergeCell ref="A159:E159"/>
    <mergeCell ref="A160:E168"/>
    <mergeCell ref="A189:E189"/>
    <mergeCell ref="A190:E190"/>
    <mergeCell ref="A191:E196"/>
    <mergeCell ref="A219:E219"/>
    <mergeCell ref="A220:E220"/>
    <mergeCell ref="A221:E226"/>
    <mergeCell ref="A244:E244"/>
    <mergeCell ref="A245:E245"/>
    <mergeCell ref="A246:E251"/>
    <mergeCell ref="A383:E383"/>
    <mergeCell ref="A271:E271"/>
    <mergeCell ref="A272:E277"/>
    <mergeCell ref="A295:E295"/>
    <mergeCell ref="A296:E296"/>
    <mergeCell ref="A297:E303"/>
    <mergeCell ref="A323:E323"/>
    <mergeCell ref="A324:E324"/>
    <mergeCell ref="A325:E331"/>
    <mergeCell ref="A350:E350"/>
    <mergeCell ref="A351:E351"/>
    <mergeCell ref="A352:E358"/>
    <mergeCell ref="A446:E454"/>
    <mergeCell ref="A384:E384"/>
    <mergeCell ref="A385:E391"/>
    <mergeCell ref="A419:E419"/>
    <mergeCell ref="A420:E420"/>
    <mergeCell ref="A421:E427"/>
    <mergeCell ref="A445:E445"/>
    <mergeCell ref="A577:E582"/>
    <mergeCell ref="A600:E601"/>
    <mergeCell ref="A602:E607"/>
    <mergeCell ref="A498:E498"/>
    <mergeCell ref="A499:E505"/>
    <mergeCell ref="A540:E540"/>
    <mergeCell ref="A541:E548"/>
    <mergeCell ref="A575:E576"/>
    <mergeCell ref="A652:E653"/>
    <mergeCell ref="A654:E658"/>
    <mergeCell ref="A678:E680"/>
    <mergeCell ref="A681:E688"/>
    <mergeCell ref="A713:E714"/>
    <mergeCell ref="A715:E721"/>
    <mergeCell ref="A738:E740"/>
    <mergeCell ref="A741:E748"/>
    <mergeCell ref="A766:E767"/>
    <mergeCell ref="A768:E773"/>
    <mergeCell ref="A791:E792"/>
    <mergeCell ref="A793:E797"/>
    <mergeCell ref="A815:E816"/>
    <mergeCell ref="A817:E823"/>
    <mergeCell ref="A843:E844"/>
    <mergeCell ref="A845:E849"/>
    <mergeCell ref="A862:E863"/>
    <mergeCell ref="A864:E870"/>
    <mergeCell ref="A887:E888"/>
    <mergeCell ref="A889:E894"/>
    <mergeCell ref="A906:E907"/>
    <mergeCell ref="A908:E911"/>
    <mergeCell ref="A927:E928"/>
    <mergeCell ref="A929:E935"/>
    <mergeCell ref="A948:E949"/>
    <mergeCell ref="A1001:E1006"/>
    <mergeCell ref="A950:E956"/>
    <mergeCell ref="A968:E968"/>
    <mergeCell ref="A969:E969"/>
    <mergeCell ref="A970:E975"/>
    <mergeCell ref="A999:E1000"/>
  </mergeCells>
  <pageMargins left="0.98425196850393704" right="0.98425196850393704" top="0.98425196850393704" bottom="0.98425196850393704" header="0.51181102362204722" footer="0.51181102362204722"/>
  <pageSetup paperSize="9" scale="92" firstPageNumber="41" orientation="portrait" useFirstPageNumber="1" r:id="rId1"/>
  <headerFooter alignWithMargins="0">
    <oddHeader>&amp;C&amp;"Arial,Kurzíva"Příloha č. 4: Rozpočtové změny č. 413/15 - 447/15 a 449/15 - 450/15 schválené Radou Olomouckého kraje 20.8.2015</oddHeader>
    <oddFooter xml:space="preserve">&amp;L&amp;"Arial,Kurzíva"Zastupitelstvo OK 25.9.2015
4.1. - Rozpočet Olomouckého kraje 2015 - rozpočtové změny 
Příloha č.4: Rozpočtové změny č. 413/15 - 447/15 a 449/15 - 450/15 schválené Radou OK 20.8.2015&amp;R&amp;"Arial,Kurzíva"Strana &amp;P (celkem 84)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5"/>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364</v>
      </c>
    </row>
    <row r="2" spans="1:5" ht="15" customHeight="1" x14ac:dyDescent="0.2">
      <c r="A2" s="234" t="s">
        <v>33</v>
      </c>
      <c r="B2" s="234"/>
      <c r="C2" s="234"/>
      <c r="D2" s="234"/>
      <c r="E2" s="234"/>
    </row>
    <row r="3" spans="1:5" ht="15" customHeight="1" x14ac:dyDescent="0.2">
      <c r="A3" s="234" t="s">
        <v>64</v>
      </c>
      <c r="B3" s="234"/>
      <c r="C3" s="234"/>
      <c r="D3" s="234"/>
      <c r="E3" s="234"/>
    </row>
    <row r="4" spans="1:5" ht="15" customHeight="1" x14ac:dyDescent="0.2">
      <c r="A4" s="235" t="s">
        <v>365</v>
      </c>
      <c r="B4" s="235"/>
      <c r="C4" s="235"/>
      <c r="D4" s="235"/>
      <c r="E4" s="235"/>
    </row>
    <row r="5" spans="1:5" ht="15" customHeight="1" x14ac:dyDescent="0.2">
      <c r="A5" s="235"/>
      <c r="B5" s="235"/>
      <c r="C5" s="235"/>
      <c r="D5" s="235"/>
      <c r="E5" s="235"/>
    </row>
    <row r="6" spans="1:5" ht="15" customHeight="1" x14ac:dyDescent="0.2">
      <c r="A6" s="235"/>
      <c r="B6" s="235"/>
      <c r="C6" s="235"/>
      <c r="D6" s="235"/>
      <c r="E6" s="235"/>
    </row>
    <row r="7" spans="1:5" ht="15" customHeight="1" x14ac:dyDescent="0.2">
      <c r="A7" s="235"/>
      <c r="B7" s="235"/>
      <c r="C7" s="235"/>
      <c r="D7" s="235"/>
      <c r="E7" s="235"/>
    </row>
    <row r="8" spans="1:5" ht="15" customHeight="1" x14ac:dyDescent="0.2">
      <c r="A8" s="235"/>
      <c r="B8" s="235"/>
      <c r="C8" s="235"/>
      <c r="D8" s="235"/>
      <c r="E8" s="235"/>
    </row>
    <row r="9" spans="1:5" ht="15" customHeight="1" x14ac:dyDescent="0.2">
      <c r="A9" s="235"/>
      <c r="B9" s="235"/>
      <c r="C9" s="235"/>
      <c r="D9" s="235"/>
      <c r="E9" s="235"/>
    </row>
    <row r="10" spans="1:5" ht="15" customHeight="1" x14ac:dyDescent="0.2">
      <c r="A10" s="235"/>
      <c r="B10" s="235"/>
      <c r="C10" s="235"/>
      <c r="D10" s="235"/>
      <c r="E10" s="235"/>
    </row>
    <row r="11" spans="1:5" ht="15" customHeight="1" x14ac:dyDescent="0.2">
      <c r="A11" s="186"/>
      <c r="B11" s="98"/>
      <c r="C11" s="186"/>
      <c r="D11" s="186"/>
      <c r="E11" s="186"/>
    </row>
    <row r="12" spans="1:5" ht="15" customHeight="1" x14ac:dyDescent="0.25">
      <c r="A12" s="68" t="s">
        <v>1</v>
      </c>
      <c r="B12" s="99"/>
      <c r="C12" s="69"/>
      <c r="D12" s="69"/>
      <c r="E12" s="69"/>
    </row>
    <row r="13" spans="1:5" ht="15" customHeight="1" x14ac:dyDescent="0.2">
      <c r="A13" s="91" t="s">
        <v>36</v>
      </c>
      <c r="B13" s="99"/>
      <c r="C13" s="69"/>
      <c r="D13" s="69"/>
      <c r="E13" s="70" t="s">
        <v>37</v>
      </c>
    </row>
    <row r="14" spans="1:5" ht="15" customHeight="1" x14ac:dyDescent="0.25">
      <c r="A14" s="71"/>
      <c r="B14" s="101"/>
      <c r="C14" s="39"/>
      <c r="D14" s="39"/>
      <c r="E14" s="42"/>
    </row>
    <row r="15" spans="1:5" ht="15" customHeight="1" x14ac:dyDescent="0.2">
      <c r="B15" s="43" t="s">
        <v>38</v>
      </c>
      <c r="C15" s="43" t="s">
        <v>39</v>
      </c>
      <c r="D15" s="44" t="s">
        <v>40</v>
      </c>
      <c r="E15" s="45" t="s">
        <v>41</v>
      </c>
    </row>
    <row r="16" spans="1:5" ht="15" customHeight="1" x14ac:dyDescent="0.2">
      <c r="B16" s="94">
        <v>38587505</v>
      </c>
      <c r="C16" s="102"/>
      <c r="D16" s="103" t="s">
        <v>165</v>
      </c>
      <c r="E16" s="75">
        <v>2063754.06</v>
      </c>
    </row>
    <row r="17" spans="1:5" ht="15" customHeight="1" x14ac:dyDescent="0.2">
      <c r="B17" s="76"/>
      <c r="C17" s="51" t="s">
        <v>43</v>
      </c>
      <c r="D17" s="52"/>
      <c r="E17" s="53">
        <f>SUM(E16:E16)</f>
        <v>2063754.06</v>
      </c>
    </row>
    <row r="18" spans="1:5" ht="15" customHeight="1" x14ac:dyDescent="0.2"/>
    <row r="19" spans="1:5" ht="15" customHeight="1" x14ac:dyDescent="0.25">
      <c r="A19" s="38" t="s">
        <v>17</v>
      </c>
      <c r="B19" s="39"/>
      <c r="C19" s="39"/>
      <c r="D19" s="39"/>
      <c r="E19" s="39"/>
    </row>
    <row r="20" spans="1:5" ht="15" customHeight="1" x14ac:dyDescent="0.2">
      <c r="A20" s="91" t="s">
        <v>139</v>
      </c>
      <c r="B20" s="69"/>
      <c r="C20" s="69"/>
      <c r="D20" s="69"/>
      <c r="E20" s="70" t="s">
        <v>140</v>
      </c>
    </row>
    <row r="21" spans="1:5" ht="15" customHeight="1" x14ac:dyDescent="0.25">
      <c r="A21" s="38"/>
      <c r="B21" s="71"/>
      <c r="C21" s="39"/>
      <c r="D21" s="39"/>
      <c r="E21" s="42"/>
    </row>
    <row r="22" spans="1:5" ht="15" customHeight="1" x14ac:dyDescent="0.2">
      <c r="A22" s="57"/>
      <c r="B22" s="81" t="s">
        <v>38</v>
      </c>
      <c r="C22" s="43" t="s">
        <v>39</v>
      </c>
      <c r="D22" s="88" t="s">
        <v>40</v>
      </c>
      <c r="E22" s="45" t="s">
        <v>41</v>
      </c>
    </row>
    <row r="23" spans="1:5" ht="15" customHeight="1" x14ac:dyDescent="0.2">
      <c r="A23" s="110"/>
      <c r="B23" s="94">
        <v>38587505</v>
      </c>
      <c r="C23" s="83"/>
      <c r="D23" s="63" t="s">
        <v>220</v>
      </c>
      <c r="E23" s="75">
        <v>2063754.06</v>
      </c>
    </row>
    <row r="24" spans="1:5" ht="15" customHeight="1" x14ac:dyDescent="0.2">
      <c r="A24" s="113"/>
      <c r="B24" s="168"/>
      <c r="C24" s="51" t="s">
        <v>43</v>
      </c>
      <c r="D24" s="65"/>
      <c r="E24" s="66">
        <f>SUM(E23:E23)</f>
        <v>2063754.06</v>
      </c>
    </row>
    <row r="25" spans="1:5" ht="15" customHeight="1" x14ac:dyDescent="0.2"/>
    <row r="26" spans="1:5" ht="15" customHeight="1" x14ac:dyDescent="0.2"/>
    <row r="27" spans="1:5" ht="15" customHeight="1" x14ac:dyDescent="0.25">
      <c r="A27" s="36" t="s">
        <v>366</v>
      </c>
    </row>
    <row r="28" spans="1:5" ht="15" customHeight="1" x14ac:dyDescent="0.2">
      <c r="A28" s="234" t="s">
        <v>33</v>
      </c>
      <c r="B28" s="234"/>
      <c r="C28" s="234"/>
      <c r="D28" s="234"/>
      <c r="E28" s="234"/>
    </row>
    <row r="29" spans="1:5" ht="15" customHeight="1" x14ac:dyDescent="0.2">
      <c r="A29" s="234" t="s">
        <v>64</v>
      </c>
      <c r="B29" s="234"/>
      <c r="C29" s="234"/>
      <c r="D29" s="234"/>
      <c r="E29" s="234"/>
    </row>
    <row r="30" spans="1:5" ht="15" customHeight="1" x14ac:dyDescent="0.2">
      <c r="A30" s="235" t="s">
        <v>367</v>
      </c>
      <c r="B30" s="235"/>
      <c r="C30" s="235"/>
      <c r="D30" s="235"/>
      <c r="E30" s="235"/>
    </row>
    <row r="31" spans="1:5" ht="15" customHeight="1" x14ac:dyDescent="0.2">
      <c r="A31" s="235"/>
      <c r="B31" s="235"/>
      <c r="C31" s="235"/>
      <c r="D31" s="235"/>
      <c r="E31" s="235"/>
    </row>
    <row r="32" spans="1:5" ht="15" customHeight="1" x14ac:dyDescent="0.2">
      <c r="A32" s="235"/>
      <c r="B32" s="235"/>
      <c r="C32" s="235"/>
      <c r="D32" s="235"/>
      <c r="E32" s="235"/>
    </row>
    <row r="33" spans="1:5" ht="15" customHeight="1" x14ac:dyDescent="0.2">
      <c r="A33" s="235"/>
      <c r="B33" s="235"/>
      <c r="C33" s="235"/>
      <c r="D33" s="235"/>
      <c r="E33" s="235"/>
    </row>
    <row r="34" spans="1:5" ht="15" customHeight="1" x14ac:dyDescent="0.2">
      <c r="A34" s="235"/>
      <c r="B34" s="235"/>
      <c r="C34" s="235"/>
      <c r="D34" s="235"/>
      <c r="E34" s="235"/>
    </row>
    <row r="35" spans="1:5" ht="15" customHeight="1" x14ac:dyDescent="0.2">
      <c r="A35" s="235"/>
      <c r="B35" s="235"/>
      <c r="C35" s="235"/>
      <c r="D35" s="235"/>
      <c r="E35" s="235"/>
    </row>
    <row r="36" spans="1:5" ht="15" customHeight="1" x14ac:dyDescent="0.2">
      <c r="A36" s="235"/>
      <c r="B36" s="235"/>
      <c r="C36" s="235"/>
      <c r="D36" s="235"/>
      <c r="E36" s="235"/>
    </row>
    <row r="37" spans="1:5" ht="15" customHeight="1" x14ac:dyDescent="0.2">
      <c r="A37" s="186"/>
      <c r="B37" s="98"/>
      <c r="C37" s="186"/>
      <c r="D37" s="186"/>
      <c r="E37" s="186"/>
    </row>
    <row r="38" spans="1:5" ht="15" customHeight="1" x14ac:dyDescent="0.25">
      <c r="A38" s="68" t="s">
        <v>1</v>
      </c>
      <c r="B38" s="99"/>
      <c r="C38" s="69"/>
      <c r="D38" s="69"/>
      <c r="E38" s="69"/>
    </row>
    <row r="39" spans="1:5" ht="15" customHeight="1" x14ac:dyDescent="0.2">
      <c r="A39" s="91" t="s">
        <v>36</v>
      </c>
      <c r="B39" s="99"/>
      <c r="C39" s="69"/>
      <c r="D39" s="69"/>
      <c r="E39" s="70" t="s">
        <v>37</v>
      </c>
    </row>
    <row r="40" spans="1:5" ht="15" customHeight="1" x14ac:dyDescent="0.25">
      <c r="A40" s="71"/>
      <c r="B40" s="101"/>
      <c r="C40" s="39"/>
      <c r="D40" s="39"/>
      <c r="E40" s="42"/>
    </row>
    <row r="41" spans="1:5" ht="15" customHeight="1" x14ac:dyDescent="0.2">
      <c r="B41" s="43" t="s">
        <v>38</v>
      </c>
      <c r="C41" s="43" t="s">
        <v>39</v>
      </c>
      <c r="D41" s="44" t="s">
        <v>40</v>
      </c>
      <c r="E41" s="45" t="s">
        <v>41</v>
      </c>
    </row>
    <row r="42" spans="1:5" ht="15" customHeight="1" x14ac:dyDescent="0.2">
      <c r="B42" s="94">
        <v>38587505</v>
      </c>
      <c r="C42" s="102"/>
      <c r="D42" s="103" t="s">
        <v>165</v>
      </c>
      <c r="E42" s="75">
        <v>1396255.96</v>
      </c>
    </row>
    <row r="43" spans="1:5" ht="15" customHeight="1" x14ac:dyDescent="0.2">
      <c r="B43" s="76"/>
      <c r="C43" s="51" t="s">
        <v>43</v>
      </c>
      <c r="D43" s="52"/>
      <c r="E43" s="53">
        <f>SUM(E42:E42)</f>
        <v>1396255.96</v>
      </c>
    </row>
    <row r="44" spans="1:5" ht="15" customHeight="1" x14ac:dyDescent="0.2"/>
    <row r="45" spans="1:5" ht="15" customHeight="1" x14ac:dyDescent="0.25">
      <c r="A45" s="38" t="s">
        <v>17</v>
      </c>
      <c r="B45" s="39"/>
      <c r="C45" s="39"/>
      <c r="D45" s="39"/>
      <c r="E45" s="39"/>
    </row>
    <row r="46" spans="1:5" ht="15" customHeight="1" x14ac:dyDescent="0.2">
      <c r="A46" s="91" t="s">
        <v>139</v>
      </c>
      <c r="B46" s="69"/>
      <c r="C46" s="69"/>
      <c r="D46" s="69"/>
      <c r="E46" s="70" t="s">
        <v>140</v>
      </c>
    </row>
    <row r="47" spans="1:5" ht="15" customHeight="1" x14ac:dyDescent="0.25">
      <c r="A47" s="38"/>
      <c r="B47" s="71"/>
      <c r="C47" s="39"/>
      <c r="D47" s="39"/>
      <c r="E47" s="42"/>
    </row>
    <row r="48" spans="1:5" ht="15" customHeight="1" x14ac:dyDescent="0.2">
      <c r="A48" s="57"/>
      <c r="B48" s="81" t="s">
        <v>38</v>
      </c>
      <c r="C48" s="43" t="s">
        <v>39</v>
      </c>
      <c r="D48" s="88" t="s">
        <v>40</v>
      </c>
      <c r="E48" s="45" t="s">
        <v>41</v>
      </c>
    </row>
    <row r="49" spans="1:5" ht="15" customHeight="1" x14ac:dyDescent="0.2">
      <c r="A49" s="110"/>
      <c r="B49" s="94">
        <v>38587505</v>
      </c>
      <c r="C49" s="83"/>
      <c r="D49" s="63" t="s">
        <v>220</v>
      </c>
      <c r="E49" s="75">
        <v>1396255.96</v>
      </c>
    </row>
    <row r="50" spans="1:5" ht="15" customHeight="1" x14ac:dyDescent="0.2">
      <c r="A50" s="113"/>
      <c r="B50" s="168"/>
      <c r="C50" s="51" t="s">
        <v>43</v>
      </c>
      <c r="D50" s="65"/>
      <c r="E50" s="66">
        <f>SUM(E49:E49)</f>
        <v>1396255.96</v>
      </c>
    </row>
    <row r="51" spans="1:5" ht="15" customHeight="1" x14ac:dyDescent="0.2"/>
    <row r="52" spans="1:5" ht="15" customHeight="1" x14ac:dyDescent="0.2"/>
    <row r="53" spans="1:5" ht="15" customHeight="1" x14ac:dyDescent="0.2"/>
    <row r="54" spans="1:5" ht="15" customHeight="1" x14ac:dyDescent="0.25">
      <c r="A54" s="36" t="s">
        <v>368</v>
      </c>
    </row>
    <row r="55" spans="1:5" ht="15" customHeight="1" x14ac:dyDescent="0.2">
      <c r="A55" s="234" t="s">
        <v>33</v>
      </c>
      <c r="B55" s="234"/>
      <c r="C55" s="234"/>
      <c r="D55" s="234"/>
      <c r="E55" s="234"/>
    </row>
    <row r="56" spans="1:5" ht="15" customHeight="1" x14ac:dyDescent="0.2">
      <c r="A56" s="234" t="s">
        <v>64</v>
      </c>
      <c r="B56" s="234"/>
      <c r="C56" s="234"/>
      <c r="D56" s="234"/>
      <c r="E56" s="234"/>
    </row>
    <row r="57" spans="1:5" ht="15" customHeight="1" x14ac:dyDescent="0.2">
      <c r="A57" s="235" t="s">
        <v>369</v>
      </c>
      <c r="B57" s="235"/>
      <c r="C57" s="235"/>
      <c r="D57" s="235"/>
      <c r="E57" s="235"/>
    </row>
    <row r="58" spans="1:5" ht="15" customHeight="1" x14ac:dyDescent="0.2">
      <c r="A58" s="235"/>
      <c r="B58" s="235"/>
      <c r="C58" s="235"/>
      <c r="D58" s="235"/>
      <c r="E58" s="235"/>
    </row>
    <row r="59" spans="1:5" ht="15" customHeight="1" x14ac:dyDescent="0.2">
      <c r="A59" s="235"/>
      <c r="B59" s="235"/>
      <c r="C59" s="235"/>
      <c r="D59" s="235"/>
      <c r="E59" s="235"/>
    </row>
    <row r="60" spans="1:5" ht="15" customHeight="1" x14ac:dyDescent="0.2">
      <c r="A60" s="235"/>
      <c r="B60" s="235"/>
      <c r="C60" s="235"/>
      <c r="D60" s="235"/>
      <c r="E60" s="235"/>
    </row>
    <row r="61" spans="1:5" ht="15" customHeight="1" x14ac:dyDescent="0.2">
      <c r="A61" s="235"/>
      <c r="B61" s="235"/>
      <c r="C61" s="235"/>
      <c r="D61" s="235"/>
      <c r="E61" s="235"/>
    </row>
    <row r="62" spans="1:5" ht="15" customHeight="1" x14ac:dyDescent="0.2">
      <c r="A62" s="235"/>
      <c r="B62" s="235"/>
      <c r="C62" s="235"/>
      <c r="D62" s="235"/>
      <c r="E62" s="235"/>
    </row>
    <row r="63" spans="1:5" ht="15" customHeight="1" x14ac:dyDescent="0.2">
      <c r="A63" s="235"/>
      <c r="B63" s="235"/>
      <c r="C63" s="235"/>
      <c r="D63" s="235"/>
      <c r="E63" s="235"/>
    </row>
    <row r="64" spans="1:5" ht="15" customHeight="1" x14ac:dyDescent="0.2">
      <c r="A64" s="186"/>
      <c r="B64" s="98"/>
      <c r="C64" s="186"/>
      <c r="D64" s="186"/>
      <c r="E64" s="186"/>
    </row>
    <row r="65" spans="1:5" ht="15" customHeight="1" x14ac:dyDescent="0.25">
      <c r="A65" s="68" t="s">
        <v>1</v>
      </c>
      <c r="B65" s="99"/>
      <c r="C65" s="69"/>
      <c r="D65" s="69"/>
      <c r="E65" s="69"/>
    </row>
    <row r="66" spans="1:5" ht="15" customHeight="1" x14ac:dyDescent="0.2">
      <c r="A66" s="91" t="s">
        <v>36</v>
      </c>
      <c r="B66" s="99"/>
      <c r="C66" s="69"/>
      <c r="D66" s="69"/>
      <c r="E66" s="70" t="s">
        <v>37</v>
      </c>
    </row>
    <row r="67" spans="1:5" ht="15" customHeight="1" x14ac:dyDescent="0.25">
      <c r="A67" s="71"/>
      <c r="B67" s="101"/>
      <c r="C67" s="39"/>
      <c r="D67" s="39"/>
      <c r="E67" s="42"/>
    </row>
    <row r="68" spans="1:5" ht="15" customHeight="1" x14ac:dyDescent="0.2">
      <c r="B68" s="43" t="s">
        <v>38</v>
      </c>
      <c r="C68" s="43" t="s">
        <v>39</v>
      </c>
      <c r="D68" s="44" t="s">
        <v>40</v>
      </c>
      <c r="E68" s="45" t="s">
        <v>41</v>
      </c>
    </row>
    <row r="69" spans="1:5" ht="15" customHeight="1" x14ac:dyDescent="0.2">
      <c r="B69" s="94">
        <v>38587505</v>
      </c>
      <c r="C69" s="102"/>
      <c r="D69" s="103" t="s">
        <v>165</v>
      </c>
      <c r="E69" s="75">
        <v>876095.75</v>
      </c>
    </row>
    <row r="70" spans="1:5" ht="15" customHeight="1" x14ac:dyDescent="0.2">
      <c r="B70" s="76"/>
      <c r="C70" s="51" t="s">
        <v>43</v>
      </c>
      <c r="D70" s="52"/>
      <c r="E70" s="53">
        <f>SUM(E69:E69)</f>
        <v>876095.75</v>
      </c>
    </row>
    <row r="71" spans="1:5" ht="15" customHeight="1" x14ac:dyDescent="0.2"/>
    <row r="72" spans="1:5" ht="15" customHeight="1" x14ac:dyDescent="0.25">
      <c r="A72" s="38" t="s">
        <v>17</v>
      </c>
      <c r="B72" s="39"/>
      <c r="C72" s="39"/>
      <c r="D72" s="39"/>
      <c r="E72" s="39"/>
    </row>
    <row r="73" spans="1:5" ht="15" customHeight="1" x14ac:dyDescent="0.2">
      <c r="A73" s="91" t="s">
        <v>139</v>
      </c>
      <c r="B73" s="69"/>
      <c r="C73" s="69"/>
      <c r="D73" s="69"/>
      <c r="E73" s="70" t="s">
        <v>140</v>
      </c>
    </row>
    <row r="74" spans="1:5" ht="15" customHeight="1" x14ac:dyDescent="0.25">
      <c r="A74" s="38"/>
      <c r="B74" s="71"/>
      <c r="C74" s="39"/>
      <c r="D74" s="39"/>
      <c r="E74" s="42"/>
    </row>
    <row r="75" spans="1:5" ht="15" customHeight="1" x14ac:dyDescent="0.2">
      <c r="A75" s="57"/>
      <c r="B75" s="81" t="s">
        <v>38</v>
      </c>
      <c r="C75" s="43" t="s">
        <v>39</v>
      </c>
      <c r="D75" s="88" t="s">
        <v>40</v>
      </c>
      <c r="E75" s="45" t="s">
        <v>41</v>
      </c>
    </row>
    <row r="76" spans="1:5" ht="15" customHeight="1" x14ac:dyDescent="0.2">
      <c r="A76" s="110"/>
      <c r="B76" s="94">
        <v>38587505</v>
      </c>
      <c r="C76" s="83"/>
      <c r="D76" s="63" t="s">
        <v>220</v>
      </c>
      <c r="E76" s="75">
        <v>876095.75</v>
      </c>
    </row>
    <row r="77" spans="1:5" ht="15" customHeight="1" x14ac:dyDescent="0.2">
      <c r="A77" s="113"/>
      <c r="B77" s="168"/>
      <c r="C77" s="51" t="s">
        <v>43</v>
      </c>
      <c r="D77" s="65"/>
      <c r="E77" s="66">
        <f>SUM(E76:E76)</f>
        <v>876095.75</v>
      </c>
    </row>
    <row r="78" spans="1:5" ht="15" customHeight="1" x14ac:dyDescent="0.2"/>
    <row r="79" spans="1:5" ht="15" customHeight="1" x14ac:dyDescent="0.2"/>
    <row r="80" spans="1:5" ht="15" customHeight="1" x14ac:dyDescent="0.25">
      <c r="A80" s="36" t="s">
        <v>370</v>
      </c>
    </row>
    <row r="81" spans="1:5" ht="15" customHeight="1" x14ac:dyDescent="0.2">
      <c r="A81" s="234" t="s">
        <v>33</v>
      </c>
      <c r="B81" s="234"/>
      <c r="C81" s="234"/>
      <c r="D81" s="234"/>
      <c r="E81" s="234"/>
    </row>
    <row r="82" spans="1:5" ht="15" customHeight="1" x14ac:dyDescent="0.2">
      <c r="A82" s="234" t="s">
        <v>64</v>
      </c>
      <c r="B82" s="234"/>
      <c r="C82" s="234"/>
      <c r="D82" s="234"/>
      <c r="E82" s="234"/>
    </row>
    <row r="83" spans="1:5" ht="15" customHeight="1" x14ac:dyDescent="0.2">
      <c r="A83" s="235" t="s">
        <v>371</v>
      </c>
      <c r="B83" s="235"/>
      <c r="C83" s="235"/>
      <c r="D83" s="235"/>
      <c r="E83" s="235"/>
    </row>
    <row r="84" spans="1:5" ht="15" customHeight="1" x14ac:dyDescent="0.2">
      <c r="A84" s="235"/>
      <c r="B84" s="235"/>
      <c r="C84" s="235"/>
      <c r="D84" s="235"/>
      <c r="E84" s="235"/>
    </row>
    <row r="85" spans="1:5" ht="15" customHeight="1" x14ac:dyDescent="0.2">
      <c r="A85" s="235"/>
      <c r="B85" s="235"/>
      <c r="C85" s="235"/>
      <c r="D85" s="235"/>
      <c r="E85" s="235"/>
    </row>
    <row r="86" spans="1:5" ht="15" customHeight="1" x14ac:dyDescent="0.2">
      <c r="A86" s="235"/>
      <c r="B86" s="235"/>
      <c r="C86" s="235"/>
      <c r="D86" s="235"/>
      <c r="E86" s="235"/>
    </row>
    <row r="87" spans="1:5" ht="15" customHeight="1" x14ac:dyDescent="0.2">
      <c r="A87" s="235"/>
      <c r="B87" s="235"/>
      <c r="C87" s="235"/>
      <c r="D87" s="235"/>
      <c r="E87" s="235"/>
    </row>
    <row r="88" spans="1:5" ht="15" customHeight="1" x14ac:dyDescent="0.2">
      <c r="A88" s="235"/>
      <c r="B88" s="235"/>
      <c r="C88" s="235"/>
      <c r="D88" s="235"/>
      <c r="E88" s="235"/>
    </row>
    <row r="89" spans="1:5" ht="15" customHeight="1" x14ac:dyDescent="0.2">
      <c r="A89" s="235"/>
      <c r="B89" s="235"/>
      <c r="C89" s="235"/>
      <c r="D89" s="235"/>
      <c r="E89" s="235"/>
    </row>
    <row r="90" spans="1:5" ht="15" customHeight="1" x14ac:dyDescent="0.2">
      <c r="A90" s="186"/>
      <c r="B90" s="98"/>
      <c r="C90" s="186"/>
      <c r="D90" s="186"/>
      <c r="E90" s="186"/>
    </row>
    <row r="91" spans="1:5" ht="15" customHeight="1" x14ac:dyDescent="0.25">
      <c r="A91" s="68" t="s">
        <v>1</v>
      </c>
      <c r="B91" s="99"/>
      <c r="C91" s="69"/>
      <c r="D91" s="69"/>
      <c r="E91" s="69"/>
    </row>
    <row r="92" spans="1:5" ht="15" customHeight="1" x14ac:dyDescent="0.2">
      <c r="A92" s="91" t="s">
        <v>36</v>
      </c>
      <c r="B92" s="99"/>
      <c r="C92" s="69"/>
      <c r="D92" s="69"/>
      <c r="E92" s="70" t="s">
        <v>37</v>
      </c>
    </row>
    <row r="93" spans="1:5" ht="15" customHeight="1" x14ac:dyDescent="0.25">
      <c r="A93" s="71"/>
      <c r="B93" s="101"/>
      <c r="C93" s="39"/>
      <c r="D93" s="39"/>
      <c r="E93" s="42"/>
    </row>
    <row r="94" spans="1:5" ht="15" customHeight="1" x14ac:dyDescent="0.2">
      <c r="B94" s="43" t="s">
        <v>38</v>
      </c>
      <c r="C94" s="43" t="s">
        <v>39</v>
      </c>
      <c r="D94" s="44" t="s">
        <v>40</v>
      </c>
      <c r="E94" s="45" t="s">
        <v>41</v>
      </c>
    </row>
    <row r="95" spans="1:5" ht="15" customHeight="1" x14ac:dyDescent="0.2">
      <c r="B95" s="94">
        <v>38587505</v>
      </c>
      <c r="C95" s="102"/>
      <c r="D95" s="103" t="s">
        <v>165</v>
      </c>
      <c r="E95" s="75">
        <v>1481161.34</v>
      </c>
    </row>
    <row r="96" spans="1:5" ht="15" customHeight="1" x14ac:dyDescent="0.2">
      <c r="B96" s="76"/>
      <c r="C96" s="51" t="s">
        <v>43</v>
      </c>
      <c r="D96" s="52"/>
      <c r="E96" s="53">
        <f>SUM(E95:E95)</f>
        <v>1481161.34</v>
      </c>
    </row>
    <row r="97" spans="1:5" ht="15" customHeight="1" x14ac:dyDescent="0.2"/>
    <row r="98" spans="1:5" ht="15" customHeight="1" x14ac:dyDescent="0.25">
      <c r="A98" s="38" t="s">
        <v>17</v>
      </c>
      <c r="B98" s="39"/>
      <c r="C98" s="39"/>
      <c r="D98" s="39"/>
      <c r="E98" s="39"/>
    </row>
    <row r="99" spans="1:5" ht="15" customHeight="1" x14ac:dyDescent="0.2">
      <c r="A99" s="91" t="s">
        <v>139</v>
      </c>
      <c r="B99" s="69"/>
      <c r="C99" s="69"/>
      <c r="D99" s="69"/>
      <c r="E99" s="70" t="s">
        <v>140</v>
      </c>
    </row>
    <row r="100" spans="1:5" ht="15" customHeight="1" x14ac:dyDescent="0.25">
      <c r="A100" s="38"/>
      <c r="B100" s="71"/>
      <c r="C100" s="39"/>
      <c r="D100" s="39"/>
      <c r="E100" s="42"/>
    </row>
    <row r="101" spans="1:5" ht="15" customHeight="1" x14ac:dyDescent="0.2">
      <c r="A101" s="57"/>
      <c r="B101" s="81" t="s">
        <v>38</v>
      </c>
      <c r="C101" s="43" t="s">
        <v>39</v>
      </c>
      <c r="D101" s="88" t="s">
        <v>40</v>
      </c>
      <c r="E101" s="45" t="s">
        <v>41</v>
      </c>
    </row>
    <row r="102" spans="1:5" ht="15" customHeight="1" x14ac:dyDescent="0.2">
      <c r="A102" s="110"/>
      <c r="B102" s="94">
        <v>38587505</v>
      </c>
      <c r="C102" s="83"/>
      <c r="D102" s="63" t="s">
        <v>220</v>
      </c>
      <c r="E102" s="75">
        <v>1481161.34</v>
      </c>
    </row>
    <row r="103" spans="1:5" ht="15" customHeight="1" x14ac:dyDescent="0.2">
      <c r="A103" s="113"/>
      <c r="B103" s="168"/>
      <c r="C103" s="51" t="s">
        <v>43</v>
      </c>
      <c r="D103" s="65"/>
      <c r="E103" s="66">
        <f>SUM(E102:E102)</f>
        <v>1481161.34</v>
      </c>
    </row>
    <row r="104" spans="1:5" ht="15" customHeight="1" x14ac:dyDescent="0.2"/>
    <row r="105" spans="1:5" ht="15" customHeight="1" x14ac:dyDescent="0.2"/>
    <row r="106" spans="1:5" ht="15" customHeight="1" x14ac:dyDescent="0.25">
      <c r="A106" s="36" t="s">
        <v>372</v>
      </c>
    </row>
    <row r="107" spans="1:5" ht="15" customHeight="1" x14ac:dyDescent="0.2">
      <c r="A107" s="234" t="s">
        <v>33</v>
      </c>
      <c r="B107" s="234"/>
      <c r="C107" s="234"/>
      <c r="D107" s="234"/>
      <c r="E107" s="234"/>
    </row>
    <row r="108" spans="1:5" ht="15" customHeight="1" x14ac:dyDescent="0.2">
      <c r="A108" s="234" t="s">
        <v>64</v>
      </c>
      <c r="B108" s="234"/>
      <c r="C108" s="234"/>
      <c r="D108" s="234"/>
      <c r="E108" s="234"/>
    </row>
    <row r="109" spans="1:5" ht="15" customHeight="1" x14ac:dyDescent="0.2">
      <c r="A109" s="233" t="s">
        <v>373</v>
      </c>
      <c r="B109" s="233"/>
      <c r="C109" s="233"/>
      <c r="D109" s="233"/>
      <c r="E109" s="233"/>
    </row>
    <row r="110" spans="1:5" ht="15" customHeight="1" x14ac:dyDescent="0.2">
      <c r="A110" s="233"/>
      <c r="B110" s="233"/>
      <c r="C110" s="233"/>
      <c r="D110" s="233"/>
      <c r="E110" s="233"/>
    </row>
    <row r="111" spans="1:5" ht="15" customHeight="1" x14ac:dyDescent="0.2">
      <c r="A111" s="233"/>
      <c r="B111" s="233"/>
      <c r="C111" s="233"/>
      <c r="D111" s="233"/>
      <c r="E111" s="233"/>
    </row>
    <row r="112" spans="1:5" ht="15" customHeight="1" x14ac:dyDescent="0.2">
      <c r="A112" s="233"/>
      <c r="B112" s="233"/>
      <c r="C112" s="233"/>
      <c r="D112" s="233"/>
      <c r="E112" s="233"/>
    </row>
    <row r="113" spans="1:5" ht="15" customHeight="1" x14ac:dyDescent="0.2">
      <c r="A113" s="233"/>
      <c r="B113" s="233"/>
      <c r="C113" s="233"/>
      <c r="D113" s="233"/>
      <c r="E113" s="233"/>
    </row>
    <row r="114" spans="1:5" ht="15" customHeight="1" x14ac:dyDescent="0.2">
      <c r="A114" s="233"/>
      <c r="B114" s="233"/>
      <c r="C114" s="233"/>
      <c r="D114" s="233"/>
      <c r="E114" s="233"/>
    </row>
    <row r="115" spans="1:5" ht="15" customHeight="1" x14ac:dyDescent="0.2">
      <c r="A115" s="233"/>
      <c r="B115" s="233"/>
      <c r="C115" s="233"/>
      <c r="D115" s="233"/>
      <c r="E115" s="233"/>
    </row>
    <row r="116" spans="1:5" ht="15" customHeight="1" x14ac:dyDescent="0.2">
      <c r="A116" s="186"/>
      <c r="B116" s="98"/>
      <c r="C116" s="186"/>
      <c r="D116" s="186"/>
      <c r="E116" s="186"/>
    </row>
    <row r="117" spans="1:5" ht="15" customHeight="1" x14ac:dyDescent="0.25">
      <c r="A117" s="68" t="s">
        <v>1</v>
      </c>
      <c r="B117" s="99"/>
      <c r="C117" s="69"/>
      <c r="D117" s="69"/>
      <c r="E117" s="69"/>
    </row>
    <row r="118" spans="1:5" ht="15" customHeight="1" x14ac:dyDescent="0.2">
      <c r="A118" s="91" t="s">
        <v>36</v>
      </c>
      <c r="B118" s="99"/>
      <c r="C118" s="69"/>
      <c r="D118" s="69"/>
      <c r="E118" s="70" t="s">
        <v>37</v>
      </c>
    </row>
    <row r="119" spans="1:5" ht="15" customHeight="1" x14ac:dyDescent="0.25">
      <c r="A119" s="71"/>
      <c r="B119" s="101"/>
      <c r="C119" s="39"/>
      <c r="D119" s="39"/>
      <c r="E119" s="42"/>
    </row>
    <row r="120" spans="1:5" ht="15" customHeight="1" x14ac:dyDescent="0.2">
      <c r="B120" s="43" t="s">
        <v>38</v>
      </c>
      <c r="C120" s="43" t="s">
        <v>39</v>
      </c>
      <c r="D120" s="44" t="s">
        <v>40</v>
      </c>
      <c r="E120" s="45" t="s">
        <v>41</v>
      </c>
    </row>
    <row r="121" spans="1:5" ht="15" customHeight="1" x14ac:dyDescent="0.2">
      <c r="B121" s="94">
        <v>38587505</v>
      </c>
      <c r="C121" s="102"/>
      <c r="D121" s="103" t="s">
        <v>165</v>
      </c>
      <c r="E121" s="75">
        <v>2309300.44</v>
      </c>
    </row>
    <row r="122" spans="1:5" ht="15" customHeight="1" x14ac:dyDescent="0.2">
      <c r="B122" s="76"/>
      <c r="C122" s="51" t="s">
        <v>43</v>
      </c>
      <c r="D122" s="52"/>
      <c r="E122" s="53">
        <f>SUM(E121:E121)</f>
        <v>2309300.44</v>
      </c>
    </row>
    <row r="123" spans="1:5" ht="15" customHeight="1" x14ac:dyDescent="0.2"/>
    <row r="124" spans="1:5" ht="15" customHeight="1" x14ac:dyDescent="0.25">
      <c r="A124" s="38" t="s">
        <v>17</v>
      </c>
      <c r="B124" s="39"/>
      <c r="C124" s="39"/>
      <c r="D124" s="39"/>
      <c r="E124" s="39"/>
    </row>
    <row r="125" spans="1:5" ht="15" customHeight="1" x14ac:dyDescent="0.2">
      <c r="A125" s="91" t="s">
        <v>139</v>
      </c>
      <c r="B125" s="69"/>
      <c r="C125" s="69"/>
      <c r="D125" s="69"/>
      <c r="E125" s="70" t="s">
        <v>140</v>
      </c>
    </row>
    <row r="126" spans="1:5" ht="15" customHeight="1" x14ac:dyDescent="0.25">
      <c r="A126" s="38"/>
      <c r="B126" s="71"/>
      <c r="C126" s="39"/>
      <c r="D126" s="39"/>
      <c r="E126" s="42"/>
    </row>
    <row r="127" spans="1:5" ht="15" customHeight="1" x14ac:dyDescent="0.2">
      <c r="A127" s="57"/>
      <c r="B127" s="81" t="s">
        <v>38</v>
      </c>
      <c r="C127" s="43" t="s">
        <v>39</v>
      </c>
      <c r="D127" s="88" t="s">
        <v>40</v>
      </c>
      <c r="E127" s="45" t="s">
        <v>41</v>
      </c>
    </row>
    <row r="128" spans="1:5" ht="15" customHeight="1" x14ac:dyDescent="0.2">
      <c r="A128" s="110"/>
      <c r="B128" s="94">
        <v>38587505</v>
      </c>
      <c r="C128" s="83"/>
      <c r="D128" s="63" t="s">
        <v>220</v>
      </c>
      <c r="E128" s="75">
        <v>2309300.44</v>
      </c>
    </row>
    <row r="129" spans="1:5" ht="15" customHeight="1" x14ac:dyDescent="0.2">
      <c r="A129" s="113"/>
      <c r="B129" s="168"/>
      <c r="C129" s="51" t="s">
        <v>43</v>
      </c>
      <c r="D129" s="65"/>
      <c r="E129" s="66">
        <f>SUM(E128:E128)</f>
        <v>2309300.44</v>
      </c>
    </row>
    <row r="130" spans="1:5" ht="15" customHeight="1" x14ac:dyDescent="0.2"/>
    <row r="131" spans="1:5" ht="15" customHeight="1" x14ac:dyDescent="0.2"/>
    <row r="132" spans="1:5" ht="15" customHeight="1" x14ac:dyDescent="0.25">
      <c r="A132" s="36" t="s">
        <v>374</v>
      </c>
    </row>
    <row r="133" spans="1:5" ht="15" customHeight="1" x14ac:dyDescent="0.2">
      <c r="A133" s="234" t="s">
        <v>33</v>
      </c>
      <c r="B133" s="234"/>
      <c r="C133" s="234"/>
      <c r="D133" s="234"/>
      <c r="E133" s="234"/>
    </row>
    <row r="134" spans="1:5" ht="15" customHeight="1" x14ac:dyDescent="0.2">
      <c r="A134" s="234" t="s">
        <v>64</v>
      </c>
      <c r="B134" s="234"/>
      <c r="C134" s="234"/>
      <c r="D134" s="234"/>
      <c r="E134" s="234"/>
    </row>
    <row r="135" spans="1:5" ht="15" customHeight="1" x14ac:dyDescent="0.2">
      <c r="A135" s="233" t="s">
        <v>375</v>
      </c>
      <c r="B135" s="233"/>
      <c r="C135" s="233"/>
      <c r="D135" s="233"/>
      <c r="E135" s="233"/>
    </row>
    <row r="136" spans="1:5" ht="15" customHeight="1" x14ac:dyDescent="0.2">
      <c r="A136" s="233"/>
      <c r="B136" s="233"/>
      <c r="C136" s="233"/>
      <c r="D136" s="233"/>
      <c r="E136" s="233"/>
    </row>
    <row r="137" spans="1:5" ht="15" customHeight="1" x14ac:dyDescent="0.2">
      <c r="A137" s="233"/>
      <c r="B137" s="233"/>
      <c r="C137" s="233"/>
      <c r="D137" s="233"/>
      <c r="E137" s="233"/>
    </row>
    <row r="138" spans="1:5" ht="15" customHeight="1" x14ac:dyDescent="0.2">
      <c r="A138" s="233"/>
      <c r="B138" s="233"/>
      <c r="C138" s="233"/>
      <c r="D138" s="233"/>
      <c r="E138" s="233"/>
    </row>
    <row r="139" spans="1:5" ht="15" customHeight="1" x14ac:dyDescent="0.2">
      <c r="A139" s="233"/>
      <c r="B139" s="233"/>
      <c r="C139" s="233"/>
      <c r="D139" s="233"/>
      <c r="E139" s="233"/>
    </row>
    <row r="140" spans="1:5" ht="15" customHeight="1" x14ac:dyDescent="0.2">
      <c r="A140" s="233"/>
      <c r="B140" s="233"/>
      <c r="C140" s="233"/>
      <c r="D140" s="233"/>
      <c r="E140" s="233"/>
    </row>
    <row r="141" spans="1:5" ht="15" customHeight="1" x14ac:dyDescent="0.2">
      <c r="A141" s="233"/>
      <c r="B141" s="233"/>
      <c r="C141" s="233"/>
      <c r="D141" s="233"/>
      <c r="E141" s="233"/>
    </row>
    <row r="142" spans="1:5" ht="15" customHeight="1" x14ac:dyDescent="0.2">
      <c r="A142" s="186"/>
      <c r="B142" s="98"/>
      <c r="C142" s="186"/>
      <c r="D142" s="186"/>
      <c r="E142" s="186"/>
    </row>
    <row r="143" spans="1:5" ht="15" customHeight="1" x14ac:dyDescent="0.25">
      <c r="A143" s="68" t="s">
        <v>1</v>
      </c>
      <c r="B143" s="99"/>
      <c r="C143" s="69"/>
      <c r="D143" s="69"/>
      <c r="E143" s="69"/>
    </row>
    <row r="144" spans="1:5" ht="15" customHeight="1" x14ac:dyDescent="0.2">
      <c r="A144" s="91" t="s">
        <v>36</v>
      </c>
      <c r="B144" s="99"/>
      <c r="C144" s="69"/>
      <c r="D144" s="69"/>
      <c r="E144" s="70" t="s">
        <v>37</v>
      </c>
    </row>
    <row r="145" spans="1:5" ht="15" customHeight="1" x14ac:dyDescent="0.25">
      <c r="A145" s="71"/>
      <c r="B145" s="101"/>
      <c r="C145" s="39"/>
      <c r="D145" s="39"/>
      <c r="E145" s="42"/>
    </row>
    <row r="146" spans="1:5" ht="15" customHeight="1" x14ac:dyDescent="0.2">
      <c r="B146" s="43" t="s">
        <v>38</v>
      </c>
      <c r="C146" s="43" t="s">
        <v>39</v>
      </c>
      <c r="D146" s="44" t="s">
        <v>40</v>
      </c>
      <c r="E146" s="45" t="s">
        <v>41</v>
      </c>
    </row>
    <row r="147" spans="1:5" ht="15" customHeight="1" x14ac:dyDescent="0.2">
      <c r="B147" s="94">
        <v>38587505</v>
      </c>
      <c r="C147" s="102"/>
      <c r="D147" s="103" t="s">
        <v>165</v>
      </c>
      <c r="E147" s="75">
        <v>2607805.06</v>
      </c>
    </row>
    <row r="148" spans="1:5" ht="15" customHeight="1" x14ac:dyDescent="0.2">
      <c r="B148" s="76"/>
      <c r="C148" s="51" t="s">
        <v>43</v>
      </c>
      <c r="D148" s="52"/>
      <c r="E148" s="53">
        <f>SUM(E147:E147)</f>
        <v>2607805.06</v>
      </c>
    </row>
    <row r="149" spans="1:5" ht="15" customHeight="1" x14ac:dyDescent="0.2"/>
    <row r="150" spans="1:5" ht="15" customHeight="1" x14ac:dyDescent="0.25">
      <c r="A150" s="38" t="s">
        <v>17</v>
      </c>
      <c r="B150" s="39"/>
      <c r="C150" s="39"/>
      <c r="D150" s="39"/>
      <c r="E150" s="39"/>
    </row>
    <row r="151" spans="1:5" ht="15" customHeight="1" x14ac:dyDescent="0.2">
      <c r="A151" s="91" t="s">
        <v>139</v>
      </c>
      <c r="B151" s="69"/>
      <c r="C151" s="69"/>
      <c r="D151" s="69"/>
      <c r="E151" s="70" t="s">
        <v>140</v>
      </c>
    </row>
    <row r="152" spans="1:5" ht="15" customHeight="1" x14ac:dyDescent="0.25">
      <c r="A152" s="38"/>
      <c r="B152" s="71"/>
      <c r="C152" s="39"/>
      <c r="D152" s="39"/>
      <c r="E152" s="42"/>
    </row>
    <row r="153" spans="1:5" ht="15" customHeight="1" x14ac:dyDescent="0.2">
      <c r="A153" s="57"/>
      <c r="B153" s="81" t="s">
        <v>38</v>
      </c>
      <c r="C153" s="43" t="s">
        <v>39</v>
      </c>
      <c r="D153" s="88" t="s">
        <v>40</v>
      </c>
      <c r="E153" s="45" t="s">
        <v>41</v>
      </c>
    </row>
    <row r="154" spans="1:5" ht="15" customHeight="1" x14ac:dyDescent="0.2">
      <c r="A154" s="110"/>
      <c r="B154" s="94">
        <v>38587505</v>
      </c>
      <c r="C154" s="83"/>
      <c r="D154" s="63" t="s">
        <v>220</v>
      </c>
      <c r="E154" s="75">
        <v>2607805.06</v>
      </c>
    </row>
    <row r="155" spans="1:5" ht="15" customHeight="1" x14ac:dyDescent="0.2">
      <c r="A155" s="113"/>
      <c r="B155" s="168"/>
      <c r="C155" s="51" t="s">
        <v>43</v>
      </c>
      <c r="D155" s="65"/>
      <c r="E155" s="66">
        <f>SUM(E154:E154)</f>
        <v>2607805.06</v>
      </c>
    </row>
    <row r="156" spans="1:5" ht="15" customHeight="1" x14ac:dyDescent="0.2"/>
    <row r="157" spans="1:5" ht="15" customHeight="1" x14ac:dyDescent="0.2"/>
    <row r="158" spans="1:5" ht="15" customHeight="1" x14ac:dyDescent="0.25">
      <c r="A158" s="36" t="s">
        <v>376</v>
      </c>
    </row>
    <row r="159" spans="1:5" ht="15" customHeight="1" x14ac:dyDescent="0.2">
      <c r="A159" s="234" t="s">
        <v>33</v>
      </c>
      <c r="B159" s="234"/>
      <c r="C159" s="234"/>
      <c r="D159" s="234"/>
      <c r="E159" s="234"/>
    </row>
    <row r="160" spans="1:5" ht="15" customHeight="1" x14ac:dyDescent="0.2">
      <c r="A160" s="234" t="s">
        <v>64</v>
      </c>
      <c r="B160" s="234"/>
      <c r="C160" s="234"/>
      <c r="D160" s="234"/>
      <c r="E160" s="234"/>
    </row>
    <row r="161" spans="1:5" ht="15" customHeight="1" x14ac:dyDescent="0.2">
      <c r="A161" s="235" t="s">
        <v>377</v>
      </c>
      <c r="B161" s="235"/>
      <c r="C161" s="235"/>
      <c r="D161" s="235"/>
      <c r="E161" s="235"/>
    </row>
    <row r="162" spans="1:5" ht="15" customHeight="1" x14ac:dyDescent="0.2">
      <c r="A162" s="235"/>
      <c r="B162" s="235"/>
      <c r="C162" s="235"/>
      <c r="D162" s="235"/>
      <c r="E162" s="235"/>
    </row>
    <row r="163" spans="1:5" ht="15" customHeight="1" x14ac:dyDescent="0.2">
      <c r="A163" s="235"/>
      <c r="B163" s="235"/>
      <c r="C163" s="235"/>
      <c r="D163" s="235"/>
      <c r="E163" s="235"/>
    </row>
    <row r="164" spans="1:5" ht="15" customHeight="1" x14ac:dyDescent="0.2">
      <c r="A164" s="235"/>
      <c r="B164" s="235"/>
      <c r="C164" s="235"/>
      <c r="D164" s="235"/>
      <c r="E164" s="235"/>
    </row>
    <row r="165" spans="1:5" ht="15" customHeight="1" x14ac:dyDescent="0.2">
      <c r="A165" s="235"/>
      <c r="B165" s="235"/>
      <c r="C165" s="235"/>
      <c r="D165" s="235"/>
      <c r="E165" s="235"/>
    </row>
    <row r="166" spans="1:5" ht="15" customHeight="1" x14ac:dyDescent="0.2">
      <c r="A166" s="235"/>
      <c r="B166" s="235"/>
      <c r="C166" s="235"/>
      <c r="D166" s="235"/>
      <c r="E166" s="235"/>
    </row>
    <row r="167" spans="1:5" ht="15" customHeight="1" x14ac:dyDescent="0.2">
      <c r="A167" s="186"/>
      <c r="B167" s="98"/>
      <c r="C167" s="186"/>
      <c r="D167" s="186"/>
      <c r="E167" s="186"/>
    </row>
    <row r="168" spans="1:5" ht="15" customHeight="1" x14ac:dyDescent="0.25">
      <c r="A168" s="68" t="s">
        <v>1</v>
      </c>
      <c r="B168" s="99"/>
      <c r="C168" s="69"/>
      <c r="D168" s="69"/>
      <c r="E168" s="69"/>
    </row>
    <row r="169" spans="1:5" ht="15" customHeight="1" x14ac:dyDescent="0.2">
      <c r="A169" s="91" t="s">
        <v>98</v>
      </c>
      <c r="B169" s="69"/>
      <c r="C169" s="69"/>
      <c r="D169" s="69"/>
      <c r="E169" s="70" t="s">
        <v>99</v>
      </c>
    </row>
    <row r="170" spans="1:5" ht="15" customHeight="1" x14ac:dyDescent="0.25">
      <c r="A170" s="71"/>
      <c r="B170" s="101"/>
      <c r="C170" s="39"/>
      <c r="D170" s="39"/>
      <c r="E170" s="42"/>
    </row>
    <row r="171" spans="1:5" ht="15" customHeight="1" x14ac:dyDescent="0.2">
      <c r="B171" s="43" t="s">
        <v>38</v>
      </c>
      <c r="C171" s="43" t="s">
        <v>39</v>
      </c>
      <c r="D171" s="44" t="s">
        <v>40</v>
      </c>
      <c r="E171" s="45" t="s">
        <v>41</v>
      </c>
    </row>
    <row r="172" spans="1:5" ht="15" customHeight="1" x14ac:dyDescent="0.2">
      <c r="B172" s="94">
        <v>38587505</v>
      </c>
      <c r="C172" s="102"/>
      <c r="D172" s="103" t="s">
        <v>165</v>
      </c>
      <c r="E172" s="75">
        <v>3268985.46</v>
      </c>
    </row>
    <row r="173" spans="1:5" ht="15" customHeight="1" x14ac:dyDescent="0.2">
      <c r="B173" s="76"/>
      <c r="C173" s="51" t="s">
        <v>43</v>
      </c>
      <c r="D173" s="52"/>
      <c r="E173" s="53">
        <f>SUM(E172:E172)</f>
        <v>3268985.46</v>
      </c>
    </row>
    <row r="174" spans="1:5" ht="15" customHeight="1" x14ac:dyDescent="0.2"/>
    <row r="175" spans="1:5" ht="15" customHeight="1" x14ac:dyDescent="0.25">
      <c r="A175" s="68" t="s">
        <v>17</v>
      </c>
      <c r="B175" s="69"/>
      <c r="C175" s="69"/>
      <c r="D175" s="69"/>
      <c r="E175" s="69"/>
    </row>
    <row r="176" spans="1:5" ht="15" customHeight="1" x14ac:dyDescent="0.2">
      <c r="A176" s="91" t="s">
        <v>36</v>
      </c>
      <c r="B176" s="69"/>
      <c r="C176" s="69"/>
      <c r="D176" s="69"/>
      <c r="E176" s="70" t="s">
        <v>37</v>
      </c>
    </row>
    <row r="177" spans="1:5" ht="15" customHeight="1" x14ac:dyDescent="0.25">
      <c r="A177" s="78"/>
      <c r="B177" s="68"/>
      <c r="C177" s="69"/>
      <c r="D177" s="69"/>
      <c r="E177" s="92"/>
    </row>
    <row r="178" spans="1:5" ht="15" customHeight="1" x14ac:dyDescent="0.2">
      <c r="A178" s="58"/>
      <c r="B178" s="57"/>
      <c r="C178" s="81" t="s">
        <v>39</v>
      </c>
      <c r="D178" s="104" t="s">
        <v>46</v>
      </c>
      <c r="E178" s="81" t="s">
        <v>41</v>
      </c>
    </row>
    <row r="179" spans="1:5" ht="15" customHeight="1" x14ac:dyDescent="0.2">
      <c r="A179" s="124"/>
      <c r="B179" s="125"/>
      <c r="C179" s="83">
        <v>6409</v>
      </c>
      <c r="D179" s="63" t="s">
        <v>69</v>
      </c>
      <c r="E179" s="75">
        <v>3268985.46</v>
      </c>
    </row>
    <row r="180" spans="1:5" ht="15" customHeight="1" x14ac:dyDescent="0.2">
      <c r="A180" s="108"/>
      <c r="B180" s="121"/>
      <c r="C180" s="84" t="s">
        <v>43</v>
      </c>
      <c r="D180" s="85"/>
      <c r="E180" s="86">
        <f>SUM(E179:E179)</f>
        <v>3268985.46</v>
      </c>
    </row>
    <row r="181" spans="1:5" ht="15" customHeight="1" x14ac:dyDescent="0.2"/>
    <row r="182" spans="1:5" ht="15" customHeight="1" x14ac:dyDescent="0.2"/>
    <row r="183" spans="1:5" ht="15" customHeight="1" x14ac:dyDescent="0.25">
      <c r="A183" s="36" t="s">
        <v>378</v>
      </c>
    </row>
    <row r="184" spans="1:5" ht="15" customHeight="1" x14ac:dyDescent="0.2">
      <c r="A184" s="234" t="s">
        <v>33</v>
      </c>
      <c r="B184" s="234"/>
      <c r="C184" s="234"/>
      <c r="D184" s="234"/>
      <c r="E184" s="234"/>
    </row>
    <row r="185" spans="1:5" ht="15" customHeight="1" x14ac:dyDescent="0.2">
      <c r="A185" s="234" t="s">
        <v>64</v>
      </c>
      <c r="B185" s="234"/>
      <c r="C185" s="234"/>
      <c r="D185" s="234"/>
      <c r="E185" s="234"/>
    </row>
    <row r="186" spans="1:5" ht="15" customHeight="1" x14ac:dyDescent="0.2">
      <c r="A186" s="235" t="s">
        <v>379</v>
      </c>
      <c r="B186" s="235"/>
      <c r="C186" s="235"/>
      <c r="D186" s="235"/>
      <c r="E186" s="235"/>
    </row>
    <row r="187" spans="1:5" ht="15" customHeight="1" x14ac:dyDescent="0.2">
      <c r="A187" s="235"/>
      <c r="B187" s="235"/>
      <c r="C187" s="235"/>
      <c r="D187" s="235"/>
      <c r="E187" s="235"/>
    </row>
    <row r="188" spans="1:5" ht="15" customHeight="1" x14ac:dyDescent="0.2">
      <c r="A188" s="235"/>
      <c r="B188" s="235"/>
      <c r="C188" s="235"/>
      <c r="D188" s="235"/>
      <c r="E188" s="235"/>
    </row>
    <row r="189" spans="1:5" ht="15" customHeight="1" x14ac:dyDescent="0.2">
      <c r="A189" s="235"/>
      <c r="B189" s="235"/>
      <c r="C189" s="235"/>
      <c r="D189" s="235"/>
      <c r="E189" s="235"/>
    </row>
    <row r="190" spans="1:5" ht="15" customHeight="1" x14ac:dyDescent="0.2">
      <c r="A190" s="235"/>
      <c r="B190" s="235"/>
      <c r="C190" s="235"/>
      <c r="D190" s="235"/>
      <c r="E190" s="235"/>
    </row>
    <row r="191" spans="1:5" ht="15" customHeight="1" x14ac:dyDescent="0.2">
      <c r="A191" s="235"/>
      <c r="B191" s="235"/>
      <c r="C191" s="235"/>
      <c r="D191" s="235"/>
      <c r="E191" s="235"/>
    </row>
    <row r="192" spans="1:5" ht="15" customHeight="1" x14ac:dyDescent="0.2">
      <c r="A192" s="186"/>
      <c r="B192" s="98"/>
      <c r="C192" s="186"/>
      <c r="D192" s="186"/>
      <c r="E192" s="186"/>
    </row>
    <row r="193" spans="1:5" ht="15" customHeight="1" x14ac:dyDescent="0.25">
      <c r="A193" s="68" t="s">
        <v>1</v>
      </c>
      <c r="B193" s="99"/>
      <c r="C193" s="69"/>
      <c r="D193" s="69"/>
      <c r="E193" s="69"/>
    </row>
    <row r="194" spans="1:5" ht="15" customHeight="1" x14ac:dyDescent="0.2">
      <c r="A194" s="91" t="s">
        <v>98</v>
      </c>
      <c r="B194" s="69"/>
      <c r="C194" s="69"/>
      <c r="D194" s="69"/>
      <c r="E194" s="70" t="s">
        <v>99</v>
      </c>
    </row>
    <row r="195" spans="1:5" ht="15" customHeight="1" x14ac:dyDescent="0.25">
      <c r="A195" s="71"/>
      <c r="B195" s="101"/>
      <c r="C195" s="39"/>
      <c r="D195" s="39"/>
      <c r="E195" s="42"/>
    </row>
    <row r="196" spans="1:5" ht="15" customHeight="1" x14ac:dyDescent="0.2">
      <c r="B196" s="43" t="s">
        <v>38</v>
      </c>
      <c r="C196" s="43" t="s">
        <v>39</v>
      </c>
      <c r="D196" s="44" t="s">
        <v>40</v>
      </c>
      <c r="E196" s="45" t="s">
        <v>41</v>
      </c>
    </row>
    <row r="197" spans="1:5" ht="15" customHeight="1" x14ac:dyDescent="0.2">
      <c r="B197" s="94">
        <v>38587505</v>
      </c>
      <c r="C197" s="102"/>
      <c r="D197" s="103" t="s">
        <v>165</v>
      </c>
      <c r="E197" s="75">
        <v>3087268.58</v>
      </c>
    </row>
    <row r="198" spans="1:5" ht="15" customHeight="1" x14ac:dyDescent="0.2">
      <c r="B198" s="76"/>
      <c r="C198" s="51" t="s">
        <v>43</v>
      </c>
      <c r="D198" s="52"/>
      <c r="E198" s="53">
        <f>SUM(E197:E197)</f>
        <v>3087268.58</v>
      </c>
    </row>
    <row r="199" spans="1:5" ht="15" customHeight="1" x14ac:dyDescent="0.2"/>
    <row r="200" spans="1:5" ht="15" customHeight="1" x14ac:dyDescent="0.25">
      <c r="A200" s="68" t="s">
        <v>17</v>
      </c>
      <c r="B200" s="69"/>
      <c r="C200" s="69"/>
      <c r="D200" s="69"/>
      <c r="E200" s="69"/>
    </row>
    <row r="201" spans="1:5" ht="15" customHeight="1" x14ac:dyDescent="0.2">
      <c r="A201" s="91" t="s">
        <v>36</v>
      </c>
      <c r="B201" s="69"/>
      <c r="C201" s="69"/>
      <c r="D201" s="69"/>
      <c r="E201" s="70" t="s">
        <v>37</v>
      </c>
    </row>
    <row r="202" spans="1:5" ht="15" customHeight="1" x14ac:dyDescent="0.25">
      <c r="A202" s="78"/>
      <c r="B202" s="68"/>
      <c r="C202" s="69"/>
      <c r="D202" s="69"/>
      <c r="E202" s="92"/>
    </row>
    <row r="203" spans="1:5" ht="15" customHeight="1" x14ac:dyDescent="0.2">
      <c r="A203" s="58"/>
      <c r="B203" s="57"/>
      <c r="C203" s="81" t="s">
        <v>39</v>
      </c>
      <c r="D203" s="104" t="s">
        <v>46</v>
      </c>
      <c r="E203" s="81" t="s">
        <v>41</v>
      </c>
    </row>
    <row r="204" spans="1:5" ht="15" customHeight="1" x14ac:dyDescent="0.2">
      <c r="A204" s="124"/>
      <c r="B204" s="125"/>
      <c r="C204" s="83">
        <v>6409</v>
      </c>
      <c r="D204" s="63" t="s">
        <v>69</v>
      </c>
      <c r="E204" s="75">
        <v>3087268.58</v>
      </c>
    </row>
    <row r="205" spans="1:5" ht="15" customHeight="1" x14ac:dyDescent="0.2">
      <c r="A205" s="108"/>
      <c r="B205" s="121"/>
      <c r="C205" s="84" t="s">
        <v>43</v>
      </c>
      <c r="D205" s="85"/>
      <c r="E205" s="86">
        <f>SUM(E204:E204)</f>
        <v>3087268.58</v>
      </c>
    </row>
    <row r="206" spans="1:5" ht="15" customHeight="1" x14ac:dyDescent="0.2"/>
    <row r="207" spans="1:5" ht="15" customHeight="1" x14ac:dyDescent="0.2"/>
    <row r="208" spans="1:5" ht="15" customHeight="1" x14ac:dyDescent="0.2"/>
    <row r="209" spans="1:5" ht="15" customHeight="1" x14ac:dyDescent="0.2"/>
    <row r="210" spans="1:5" ht="15" customHeight="1" x14ac:dyDescent="0.25">
      <c r="A210" s="36" t="s">
        <v>380</v>
      </c>
    </row>
    <row r="211" spans="1:5" ht="15" customHeight="1" x14ac:dyDescent="0.2">
      <c r="A211" s="234" t="s">
        <v>33</v>
      </c>
      <c r="B211" s="234"/>
      <c r="C211" s="234"/>
      <c r="D211" s="234"/>
      <c r="E211" s="234"/>
    </row>
    <row r="212" spans="1:5" ht="15" customHeight="1" x14ac:dyDescent="0.2">
      <c r="A212" s="234" t="s">
        <v>64</v>
      </c>
      <c r="B212" s="234"/>
      <c r="C212" s="234"/>
      <c r="D212" s="234"/>
      <c r="E212" s="234"/>
    </row>
    <row r="213" spans="1:5" ht="15" customHeight="1" x14ac:dyDescent="0.2">
      <c r="A213" s="235" t="s">
        <v>381</v>
      </c>
      <c r="B213" s="235"/>
      <c r="C213" s="235"/>
      <c r="D213" s="235"/>
      <c r="E213" s="235"/>
    </row>
    <row r="214" spans="1:5" ht="15" customHeight="1" x14ac:dyDescent="0.2">
      <c r="A214" s="235"/>
      <c r="B214" s="235"/>
      <c r="C214" s="235"/>
      <c r="D214" s="235"/>
      <c r="E214" s="235"/>
    </row>
    <row r="215" spans="1:5" ht="15" customHeight="1" x14ac:dyDescent="0.2">
      <c r="A215" s="235"/>
      <c r="B215" s="235"/>
      <c r="C215" s="235"/>
      <c r="D215" s="235"/>
      <c r="E215" s="235"/>
    </row>
    <row r="216" spans="1:5" ht="15" customHeight="1" x14ac:dyDescent="0.2">
      <c r="A216" s="235"/>
      <c r="B216" s="235"/>
      <c r="C216" s="235"/>
      <c r="D216" s="235"/>
      <c r="E216" s="235"/>
    </row>
    <row r="217" spans="1:5" ht="15" customHeight="1" x14ac:dyDescent="0.2">
      <c r="A217" s="235"/>
      <c r="B217" s="235"/>
      <c r="C217" s="235"/>
      <c r="D217" s="235"/>
      <c r="E217" s="235"/>
    </row>
    <row r="218" spans="1:5" ht="15" customHeight="1" x14ac:dyDescent="0.2">
      <c r="A218" s="235"/>
      <c r="B218" s="235"/>
      <c r="C218" s="235"/>
      <c r="D218" s="235"/>
      <c r="E218" s="235"/>
    </row>
    <row r="219" spans="1:5" ht="15" customHeight="1" x14ac:dyDescent="0.2">
      <c r="A219" s="186"/>
      <c r="B219" s="98"/>
      <c r="C219" s="186"/>
      <c r="D219" s="186"/>
      <c r="E219" s="186"/>
    </row>
    <row r="220" spans="1:5" ht="15" customHeight="1" x14ac:dyDescent="0.25">
      <c r="A220" s="68" t="s">
        <v>1</v>
      </c>
      <c r="B220" s="99"/>
      <c r="C220" s="69"/>
      <c r="D220" s="69"/>
      <c r="E220" s="69"/>
    </row>
    <row r="221" spans="1:5" ht="15" customHeight="1" x14ac:dyDescent="0.2">
      <c r="A221" s="91" t="s">
        <v>98</v>
      </c>
      <c r="B221" s="69"/>
      <c r="C221" s="69"/>
      <c r="D221" s="69"/>
      <c r="E221" s="70" t="s">
        <v>99</v>
      </c>
    </row>
    <row r="222" spans="1:5" ht="15" customHeight="1" x14ac:dyDescent="0.25">
      <c r="A222" s="71"/>
      <c r="B222" s="101"/>
      <c r="C222" s="39"/>
      <c r="D222" s="39"/>
      <c r="E222" s="42"/>
    </row>
    <row r="223" spans="1:5" ht="15" customHeight="1" x14ac:dyDescent="0.2">
      <c r="B223" s="43" t="s">
        <v>38</v>
      </c>
      <c r="C223" s="43" t="s">
        <v>39</v>
      </c>
      <c r="D223" s="44" t="s">
        <v>40</v>
      </c>
      <c r="E223" s="45" t="s">
        <v>41</v>
      </c>
    </row>
    <row r="224" spans="1:5" ht="15" customHeight="1" x14ac:dyDescent="0.2">
      <c r="B224" s="94">
        <v>38587005</v>
      </c>
      <c r="C224" s="102"/>
      <c r="D224" s="103" t="s">
        <v>68</v>
      </c>
      <c r="E224" s="75">
        <v>5656.75</v>
      </c>
    </row>
    <row r="225" spans="1:5" ht="15" customHeight="1" x14ac:dyDescent="0.2">
      <c r="B225" s="94">
        <v>38587505</v>
      </c>
      <c r="C225" s="102"/>
      <c r="D225" s="103" t="s">
        <v>165</v>
      </c>
      <c r="E225" s="75">
        <v>3288309.39</v>
      </c>
    </row>
    <row r="226" spans="1:5" ht="15" customHeight="1" x14ac:dyDescent="0.2">
      <c r="B226" s="76"/>
      <c r="C226" s="51" t="s">
        <v>43</v>
      </c>
      <c r="D226" s="52"/>
      <c r="E226" s="53">
        <f>SUM(E224:E225)</f>
        <v>3293966.14</v>
      </c>
    </row>
    <row r="227" spans="1:5" ht="15" customHeight="1" x14ac:dyDescent="0.2"/>
    <row r="228" spans="1:5" ht="15" customHeight="1" x14ac:dyDescent="0.25">
      <c r="A228" s="68" t="s">
        <v>17</v>
      </c>
      <c r="B228" s="69"/>
      <c r="C228" s="69"/>
      <c r="D228" s="69"/>
      <c r="E228" s="69"/>
    </row>
    <row r="229" spans="1:5" ht="15" customHeight="1" x14ac:dyDescent="0.2">
      <c r="A229" s="91" t="s">
        <v>36</v>
      </c>
      <c r="B229" s="69"/>
      <c r="C229" s="69"/>
      <c r="D229" s="69"/>
      <c r="E229" s="70" t="s">
        <v>37</v>
      </c>
    </row>
    <row r="230" spans="1:5" ht="15" customHeight="1" x14ac:dyDescent="0.25">
      <c r="A230" s="78"/>
      <c r="B230" s="68"/>
      <c r="C230" s="69"/>
      <c r="D230" s="69"/>
      <c r="E230" s="92"/>
    </row>
    <row r="231" spans="1:5" ht="15" customHeight="1" x14ac:dyDescent="0.2">
      <c r="A231" s="58"/>
      <c r="B231" s="57"/>
      <c r="C231" s="81" t="s">
        <v>39</v>
      </c>
      <c r="D231" s="104" t="s">
        <v>46</v>
      </c>
      <c r="E231" s="81" t="s">
        <v>41</v>
      </c>
    </row>
    <row r="232" spans="1:5" ht="15" customHeight="1" x14ac:dyDescent="0.2">
      <c r="A232" s="124"/>
      <c r="B232" s="125"/>
      <c r="C232" s="83">
        <v>6409</v>
      </c>
      <c r="D232" s="63" t="s">
        <v>69</v>
      </c>
      <c r="E232" s="75">
        <v>3293966.14</v>
      </c>
    </row>
    <row r="233" spans="1:5" ht="15" customHeight="1" x14ac:dyDescent="0.2">
      <c r="A233" s="108"/>
      <c r="B233" s="121"/>
      <c r="C233" s="84" t="s">
        <v>43</v>
      </c>
      <c r="D233" s="85"/>
      <c r="E233" s="86">
        <f>SUM(E232:E232)</f>
        <v>3293966.14</v>
      </c>
    </row>
    <row r="234" spans="1:5" ht="15" customHeight="1" x14ac:dyDescent="0.2"/>
    <row r="235" spans="1:5" ht="15" customHeight="1" x14ac:dyDescent="0.2"/>
    <row r="236" spans="1:5" ht="15" customHeight="1" x14ac:dyDescent="0.25">
      <c r="A236" s="36" t="s">
        <v>382</v>
      </c>
    </row>
    <row r="237" spans="1:5" ht="15" customHeight="1" x14ac:dyDescent="0.2">
      <c r="A237" s="234" t="s">
        <v>33</v>
      </c>
      <c r="B237" s="234"/>
      <c r="C237" s="234"/>
      <c r="D237" s="234"/>
      <c r="E237" s="234"/>
    </row>
    <row r="238" spans="1:5" ht="15" customHeight="1" x14ac:dyDescent="0.2">
      <c r="A238" s="234" t="s">
        <v>64</v>
      </c>
      <c r="B238" s="234"/>
      <c r="C238" s="234"/>
      <c r="D238" s="234"/>
      <c r="E238" s="234"/>
    </row>
    <row r="239" spans="1:5" ht="15" customHeight="1" x14ac:dyDescent="0.2">
      <c r="A239" s="235" t="s">
        <v>383</v>
      </c>
      <c r="B239" s="235"/>
      <c r="C239" s="235"/>
      <c r="D239" s="235"/>
      <c r="E239" s="235"/>
    </row>
    <row r="240" spans="1:5" ht="15" customHeight="1" x14ac:dyDescent="0.2">
      <c r="A240" s="235"/>
      <c r="B240" s="235"/>
      <c r="C240" s="235"/>
      <c r="D240" s="235"/>
      <c r="E240" s="235"/>
    </row>
    <row r="241" spans="1:5" ht="15" customHeight="1" x14ac:dyDescent="0.2">
      <c r="A241" s="235"/>
      <c r="B241" s="235"/>
      <c r="C241" s="235"/>
      <c r="D241" s="235"/>
      <c r="E241" s="235"/>
    </row>
    <row r="242" spans="1:5" ht="15" customHeight="1" x14ac:dyDescent="0.2">
      <c r="A242" s="235"/>
      <c r="B242" s="235"/>
      <c r="C242" s="235"/>
      <c r="D242" s="235"/>
      <c r="E242" s="235"/>
    </row>
    <row r="243" spans="1:5" ht="15" customHeight="1" x14ac:dyDescent="0.2">
      <c r="A243" s="235"/>
      <c r="B243" s="235"/>
      <c r="C243" s="235"/>
      <c r="D243" s="235"/>
      <c r="E243" s="235"/>
    </row>
    <row r="244" spans="1:5" ht="15" customHeight="1" x14ac:dyDescent="0.2">
      <c r="A244" s="235"/>
      <c r="B244" s="235"/>
      <c r="C244" s="235"/>
      <c r="D244" s="235"/>
      <c r="E244" s="235"/>
    </row>
    <row r="245" spans="1:5" ht="15" customHeight="1" x14ac:dyDescent="0.2">
      <c r="A245" s="235"/>
      <c r="B245" s="235"/>
      <c r="C245" s="235"/>
      <c r="D245" s="235"/>
      <c r="E245" s="235"/>
    </row>
    <row r="246" spans="1:5" ht="15" customHeight="1" x14ac:dyDescent="0.2">
      <c r="A246" s="186"/>
      <c r="B246" s="98"/>
      <c r="C246" s="186"/>
      <c r="D246" s="186"/>
      <c r="E246" s="186"/>
    </row>
    <row r="247" spans="1:5" ht="15" customHeight="1" x14ac:dyDescent="0.25">
      <c r="A247" s="68" t="s">
        <v>1</v>
      </c>
      <c r="B247" s="99"/>
      <c r="C247" s="69"/>
      <c r="D247" s="69"/>
      <c r="E247" s="69"/>
    </row>
    <row r="248" spans="1:5" ht="15" customHeight="1" x14ac:dyDescent="0.2">
      <c r="A248" s="91" t="s">
        <v>98</v>
      </c>
      <c r="B248" s="69"/>
      <c r="C248" s="69"/>
      <c r="D248" s="69"/>
      <c r="E248" s="70" t="s">
        <v>99</v>
      </c>
    </row>
    <row r="249" spans="1:5" ht="15" customHeight="1" x14ac:dyDescent="0.25">
      <c r="A249" s="71"/>
      <c r="B249" s="101"/>
      <c r="C249" s="39"/>
      <c r="D249" s="39"/>
      <c r="E249" s="42"/>
    </row>
    <row r="250" spans="1:5" ht="15" customHeight="1" x14ac:dyDescent="0.2">
      <c r="B250" s="43" t="s">
        <v>38</v>
      </c>
      <c r="C250" s="43" t="s">
        <v>39</v>
      </c>
      <c r="D250" s="44" t="s">
        <v>40</v>
      </c>
      <c r="E250" s="45" t="s">
        <v>41</v>
      </c>
    </row>
    <row r="251" spans="1:5" ht="15" customHeight="1" x14ac:dyDescent="0.2">
      <c r="B251" s="94">
        <v>38587505</v>
      </c>
      <c r="C251" s="102"/>
      <c r="D251" s="103" t="s">
        <v>165</v>
      </c>
      <c r="E251" s="75">
        <v>6345898.9800000004</v>
      </c>
    </row>
    <row r="252" spans="1:5" ht="15" customHeight="1" x14ac:dyDescent="0.2">
      <c r="B252" s="76"/>
      <c r="C252" s="51" t="s">
        <v>43</v>
      </c>
      <c r="D252" s="52"/>
      <c r="E252" s="53">
        <f>SUM(E251:E251)</f>
        <v>6345898.9800000004</v>
      </c>
    </row>
    <row r="253" spans="1:5" ht="15" customHeight="1" x14ac:dyDescent="0.2"/>
    <row r="254" spans="1:5" ht="15" customHeight="1" x14ac:dyDescent="0.25">
      <c r="A254" s="68" t="s">
        <v>17</v>
      </c>
      <c r="B254" s="69"/>
      <c r="C254" s="69"/>
      <c r="D254" s="69"/>
      <c r="E254" s="69"/>
    </row>
    <row r="255" spans="1:5" ht="15" customHeight="1" x14ac:dyDescent="0.2">
      <c r="A255" s="91" t="s">
        <v>36</v>
      </c>
      <c r="B255" s="69"/>
      <c r="C255" s="69"/>
      <c r="D255" s="69"/>
      <c r="E255" s="70" t="s">
        <v>37</v>
      </c>
    </row>
    <row r="256" spans="1:5" ht="15" customHeight="1" x14ac:dyDescent="0.25">
      <c r="A256" s="78"/>
      <c r="B256" s="68"/>
      <c r="C256" s="69"/>
      <c r="D256" s="69"/>
      <c r="E256" s="92"/>
    </row>
    <row r="257" spans="1:5" ht="15" customHeight="1" x14ac:dyDescent="0.2">
      <c r="A257" s="58"/>
      <c r="B257" s="57"/>
      <c r="C257" s="81" t="s">
        <v>39</v>
      </c>
      <c r="D257" s="104" t="s">
        <v>46</v>
      </c>
      <c r="E257" s="81" t="s">
        <v>41</v>
      </c>
    </row>
    <row r="258" spans="1:5" ht="15" customHeight="1" x14ac:dyDescent="0.2">
      <c r="A258" s="124"/>
      <c r="B258" s="125"/>
      <c r="C258" s="83">
        <v>6409</v>
      </c>
      <c r="D258" s="63" t="s">
        <v>69</v>
      </c>
      <c r="E258" s="75">
        <v>6345898.9800000004</v>
      </c>
    </row>
    <row r="259" spans="1:5" ht="15" customHeight="1" x14ac:dyDescent="0.2">
      <c r="A259" s="108"/>
      <c r="B259" s="121"/>
      <c r="C259" s="84" t="s">
        <v>43</v>
      </c>
      <c r="D259" s="85"/>
      <c r="E259" s="86">
        <f>SUM(E258:E258)</f>
        <v>6345898.9800000004</v>
      </c>
    </row>
    <row r="260" spans="1:5" ht="15" customHeight="1" x14ac:dyDescent="0.2"/>
    <row r="261" spans="1:5" ht="15" customHeight="1" x14ac:dyDescent="0.2"/>
    <row r="262" spans="1:5" ht="15" customHeight="1" x14ac:dyDescent="0.25">
      <c r="A262" s="36" t="s">
        <v>384</v>
      </c>
    </row>
    <row r="263" spans="1:5" ht="15" customHeight="1" x14ac:dyDescent="0.2">
      <c r="A263" s="234" t="s">
        <v>33</v>
      </c>
      <c r="B263" s="234"/>
      <c r="C263" s="234"/>
      <c r="D263" s="234"/>
      <c r="E263" s="234"/>
    </row>
    <row r="264" spans="1:5" ht="15" customHeight="1" x14ac:dyDescent="0.2">
      <c r="A264" s="234" t="s">
        <v>64</v>
      </c>
      <c r="B264" s="234"/>
      <c r="C264" s="234"/>
      <c r="D264" s="234"/>
      <c r="E264" s="234"/>
    </row>
    <row r="265" spans="1:5" ht="15" customHeight="1" x14ac:dyDescent="0.2">
      <c r="A265" s="235" t="s">
        <v>385</v>
      </c>
      <c r="B265" s="235"/>
      <c r="C265" s="235"/>
      <c r="D265" s="235"/>
      <c r="E265" s="235"/>
    </row>
    <row r="266" spans="1:5" ht="15" customHeight="1" x14ac:dyDescent="0.2">
      <c r="A266" s="235"/>
      <c r="B266" s="235"/>
      <c r="C266" s="235"/>
      <c r="D266" s="235"/>
      <c r="E266" s="235"/>
    </row>
    <row r="267" spans="1:5" ht="15" customHeight="1" x14ac:dyDescent="0.2">
      <c r="A267" s="235"/>
      <c r="B267" s="235"/>
      <c r="C267" s="235"/>
      <c r="D267" s="235"/>
      <c r="E267" s="235"/>
    </row>
    <row r="268" spans="1:5" ht="15" customHeight="1" x14ac:dyDescent="0.2">
      <c r="A268" s="235"/>
      <c r="B268" s="235"/>
      <c r="C268" s="235"/>
      <c r="D268" s="235"/>
      <c r="E268" s="235"/>
    </row>
    <row r="269" spans="1:5" ht="15" customHeight="1" x14ac:dyDescent="0.2">
      <c r="A269" s="235"/>
      <c r="B269" s="235"/>
      <c r="C269" s="235"/>
      <c r="D269" s="235"/>
      <c r="E269" s="235"/>
    </row>
    <row r="270" spans="1:5" ht="15" customHeight="1" x14ac:dyDescent="0.2">
      <c r="A270" s="235"/>
      <c r="B270" s="235"/>
      <c r="C270" s="235"/>
      <c r="D270" s="235"/>
      <c r="E270" s="235"/>
    </row>
    <row r="271" spans="1:5" ht="15" customHeight="1" x14ac:dyDescent="0.2">
      <c r="A271" s="235"/>
      <c r="B271" s="235"/>
      <c r="C271" s="235"/>
      <c r="D271" s="235"/>
      <c r="E271" s="235"/>
    </row>
    <row r="272" spans="1:5" ht="15" customHeight="1" x14ac:dyDescent="0.2">
      <c r="A272" s="186"/>
      <c r="B272" s="98"/>
      <c r="C272" s="186"/>
      <c r="D272" s="186"/>
      <c r="E272" s="186"/>
    </row>
    <row r="273" spans="1:5" ht="15" customHeight="1" x14ac:dyDescent="0.25">
      <c r="A273" s="68" t="s">
        <v>1</v>
      </c>
      <c r="B273" s="99"/>
      <c r="C273" s="69"/>
      <c r="D273" s="69"/>
      <c r="E273" s="69"/>
    </row>
    <row r="274" spans="1:5" ht="15" customHeight="1" x14ac:dyDescent="0.2">
      <c r="A274" s="91" t="s">
        <v>98</v>
      </c>
      <c r="B274" s="69"/>
      <c r="C274" s="69"/>
      <c r="D274" s="69"/>
      <c r="E274" s="70" t="s">
        <v>130</v>
      </c>
    </row>
    <row r="275" spans="1:5" ht="15" customHeight="1" x14ac:dyDescent="0.25">
      <c r="A275" s="71"/>
      <c r="B275" s="101"/>
      <c r="C275" s="39"/>
      <c r="D275" s="39"/>
      <c r="E275" s="42"/>
    </row>
    <row r="276" spans="1:5" ht="15" customHeight="1" x14ac:dyDescent="0.2">
      <c r="B276" s="43" t="s">
        <v>38</v>
      </c>
      <c r="C276" s="43" t="s">
        <v>39</v>
      </c>
      <c r="D276" s="44" t="s">
        <v>40</v>
      </c>
      <c r="E276" s="45" t="s">
        <v>41</v>
      </c>
    </row>
    <row r="277" spans="1:5" ht="15" customHeight="1" x14ac:dyDescent="0.2">
      <c r="B277" s="94">
        <v>38587505</v>
      </c>
      <c r="C277" s="102"/>
      <c r="D277" s="103" t="s">
        <v>165</v>
      </c>
      <c r="E277" s="75">
        <v>1686670.67</v>
      </c>
    </row>
    <row r="278" spans="1:5" ht="15" customHeight="1" x14ac:dyDescent="0.2">
      <c r="B278" s="76"/>
      <c r="C278" s="51" t="s">
        <v>43</v>
      </c>
      <c r="D278" s="52"/>
      <c r="E278" s="53">
        <f>SUM(E277:E277)</f>
        <v>1686670.67</v>
      </c>
    </row>
    <row r="279" spans="1:5" ht="15" customHeight="1" x14ac:dyDescent="0.2"/>
    <row r="280" spans="1:5" ht="15" customHeight="1" x14ac:dyDescent="0.25">
      <c r="A280" s="68" t="s">
        <v>17</v>
      </c>
      <c r="B280" s="69"/>
      <c r="C280" s="69"/>
      <c r="D280" s="69"/>
      <c r="E280" s="69"/>
    </row>
    <row r="281" spans="1:5" ht="15" customHeight="1" x14ac:dyDescent="0.2">
      <c r="A281" s="91" t="s">
        <v>36</v>
      </c>
      <c r="B281" s="69"/>
      <c r="C281" s="69"/>
      <c r="D281" s="69"/>
      <c r="E281" s="70" t="s">
        <v>37</v>
      </c>
    </row>
    <row r="282" spans="1:5" ht="15" customHeight="1" x14ac:dyDescent="0.25">
      <c r="A282" s="78"/>
      <c r="B282" s="68"/>
      <c r="C282" s="69"/>
      <c r="D282" s="69"/>
      <c r="E282" s="92"/>
    </row>
    <row r="283" spans="1:5" ht="15" customHeight="1" x14ac:dyDescent="0.2">
      <c r="A283" s="58"/>
      <c r="B283" s="57"/>
      <c r="C283" s="81" t="s">
        <v>39</v>
      </c>
      <c r="D283" s="104" t="s">
        <v>46</v>
      </c>
      <c r="E283" s="81" t="s">
        <v>41</v>
      </c>
    </row>
    <row r="284" spans="1:5" ht="15" customHeight="1" x14ac:dyDescent="0.2">
      <c r="A284" s="124"/>
      <c r="B284" s="125"/>
      <c r="C284" s="83">
        <v>6409</v>
      </c>
      <c r="D284" s="63" t="s">
        <v>69</v>
      </c>
      <c r="E284" s="75">
        <v>1686670.67</v>
      </c>
    </row>
    <row r="285" spans="1:5" ht="15" customHeight="1" x14ac:dyDescent="0.2">
      <c r="A285" s="108"/>
      <c r="B285" s="121"/>
      <c r="C285" s="84" t="s">
        <v>43</v>
      </c>
      <c r="D285" s="85"/>
      <c r="E285" s="86">
        <f>SUM(E284:E284)</f>
        <v>1686670.67</v>
      </c>
    </row>
    <row r="286" spans="1:5" ht="15" customHeight="1" x14ac:dyDescent="0.2"/>
    <row r="287" spans="1:5" ht="15" customHeight="1" x14ac:dyDescent="0.2"/>
    <row r="288" spans="1:5" ht="15" customHeight="1" x14ac:dyDescent="0.25">
      <c r="A288" s="36" t="s">
        <v>386</v>
      </c>
    </row>
    <row r="289" spans="1:5" ht="15" customHeight="1" x14ac:dyDescent="0.2">
      <c r="A289" s="234" t="s">
        <v>33</v>
      </c>
      <c r="B289" s="234"/>
      <c r="C289" s="234"/>
      <c r="D289" s="234"/>
      <c r="E289" s="234"/>
    </row>
    <row r="290" spans="1:5" ht="15" customHeight="1" x14ac:dyDescent="0.2">
      <c r="A290" s="234" t="s">
        <v>64</v>
      </c>
      <c r="B290" s="234"/>
      <c r="C290" s="234"/>
      <c r="D290" s="234"/>
      <c r="E290" s="234"/>
    </row>
    <row r="291" spans="1:5" ht="15" customHeight="1" x14ac:dyDescent="0.2">
      <c r="A291" s="235" t="s">
        <v>387</v>
      </c>
      <c r="B291" s="235"/>
      <c r="C291" s="235"/>
      <c r="D291" s="235"/>
      <c r="E291" s="235"/>
    </row>
    <row r="292" spans="1:5" ht="15" customHeight="1" x14ac:dyDescent="0.2">
      <c r="A292" s="235"/>
      <c r="B292" s="235"/>
      <c r="C292" s="235"/>
      <c r="D292" s="235"/>
      <c r="E292" s="235"/>
    </row>
    <row r="293" spans="1:5" ht="15" customHeight="1" x14ac:dyDescent="0.2">
      <c r="A293" s="235"/>
      <c r="B293" s="235"/>
      <c r="C293" s="235"/>
      <c r="D293" s="235"/>
      <c r="E293" s="235"/>
    </row>
    <row r="294" spans="1:5" ht="15" customHeight="1" x14ac:dyDescent="0.2">
      <c r="A294" s="235"/>
      <c r="B294" s="235"/>
      <c r="C294" s="235"/>
      <c r="D294" s="235"/>
      <c r="E294" s="235"/>
    </row>
    <row r="295" spans="1:5" ht="15" customHeight="1" x14ac:dyDescent="0.2">
      <c r="A295" s="235"/>
      <c r="B295" s="235"/>
      <c r="C295" s="235"/>
      <c r="D295" s="235"/>
      <c r="E295" s="235"/>
    </row>
    <row r="296" spans="1:5" ht="15" customHeight="1" x14ac:dyDescent="0.2">
      <c r="A296" s="235"/>
      <c r="B296" s="235"/>
      <c r="C296" s="235"/>
      <c r="D296" s="235"/>
      <c r="E296" s="235"/>
    </row>
    <row r="297" spans="1:5" ht="15" customHeight="1" x14ac:dyDescent="0.2">
      <c r="A297" s="235"/>
      <c r="B297" s="235"/>
      <c r="C297" s="235"/>
      <c r="D297" s="235"/>
      <c r="E297" s="235"/>
    </row>
    <row r="298" spans="1:5" ht="15" customHeight="1" x14ac:dyDescent="0.2">
      <c r="A298" s="186"/>
      <c r="B298" s="98"/>
      <c r="C298" s="186"/>
      <c r="D298" s="186"/>
      <c r="E298" s="186"/>
    </row>
    <row r="299" spans="1:5" ht="15" customHeight="1" x14ac:dyDescent="0.25">
      <c r="A299" s="68" t="s">
        <v>1</v>
      </c>
      <c r="B299" s="99"/>
      <c r="C299" s="69"/>
      <c r="D299" s="69"/>
      <c r="E299" s="69"/>
    </row>
    <row r="300" spans="1:5" ht="15" customHeight="1" x14ac:dyDescent="0.2">
      <c r="A300" s="91" t="s">
        <v>98</v>
      </c>
      <c r="B300" s="69"/>
      <c r="C300" s="69"/>
      <c r="D300" s="69"/>
      <c r="E300" s="70" t="s">
        <v>130</v>
      </c>
    </row>
    <row r="301" spans="1:5" ht="15" customHeight="1" x14ac:dyDescent="0.25">
      <c r="A301" s="71"/>
      <c r="B301" s="101"/>
      <c r="C301" s="39"/>
      <c r="D301" s="39"/>
      <c r="E301" s="42"/>
    </row>
    <row r="302" spans="1:5" ht="15" customHeight="1" x14ac:dyDescent="0.2">
      <c r="B302" s="43" t="s">
        <v>38</v>
      </c>
      <c r="C302" s="43" t="s">
        <v>39</v>
      </c>
      <c r="D302" s="44" t="s">
        <v>40</v>
      </c>
      <c r="E302" s="45" t="s">
        <v>41</v>
      </c>
    </row>
    <row r="303" spans="1:5" ht="15" customHeight="1" x14ac:dyDescent="0.2">
      <c r="B303" s="94">
        <v>38587505</v>
      </c>
      <c r="C303" s="102"/>
      <c r="D303" s="103" t="s">
        <v>165</v>
      </c>
      <c r="E303" s="75">
        <v>2208178.4500000002</v>
      </c>
    </row>
    <row r="304" spans="1:5" ht="15" customHeight="1" x14ac:dyDescent="0.2">
      <c r="B304" s="76"/>
      <c r="C304" s="51" t="s">
        <v>43</v>
      </c>
      <c r="D304" s="52"/>
      <c r="E304" s="53">
        <f>SUM(E303:E303)</f>
        <v>2208178.4500000002</v>
      </c>
    </row>
    <row r="305" spans="1:5" ht="15" customHeight="1" x14ac:dyDescent="0.2"/>
    <row r="306" spans="1:5" ht="15" customHeight="1" x14ac:dyDescent="0.25">
      <c r="A306" s="68" t="s">
        <v>17</v>
      </c>
      <c r="B306" s="69"/>
      <c r="C306" s="69"/>
      <c r="D306" s="69"/>
      <c r="E306" s="69"/>
    </row>
    <row r="307" spans="1:5" ht="15" customHeight="1" x14ac:dyDescent="0.2">
      <c r="A307" s="91" t="s">
        <v>36</v>
      </c>
      <c r="B307" s="69"/>
      <c r="C307" s="69"/>
      <c r="D307" s="69"/>
      <c r="E307" s="70" t="s">
        <v>37</v>
      </c>
    </row>
    <row r="308" spans="1:5" ht="15" customHeight="1" x14ac:dyDescent="0.25">
      <c r="A308" s="78"/>
      <c r="B308" s="68"/>
      <c r="C308" s="69"/>
      <c r="D308" s="69"/>
      <c r="E308" s="92"/>
    </row>
    <row r="309" spans="1:5" ht="15" customHeight="1" x14ac:dyDescent="0.2">
      <c r="A309" s="58"/>
      <c r="B309" s="57"/>
      <c r="C309" s="81" t="s">
        <v>39</v>
      </c>
      <c r="D309" s="104" t="s">
        <v>46</v>
      </c>
      <c r="E309" s="81" t="s">
        <v>41</v>
      </c>
    </row>
    <row r="310" spans="1:5" ht="15" customHeight="1" x14ac:dyDescent="0.2">
      <c r="A310" s="124"/>
      <c r="B310" s="125"/>
      <c r="C310" s="83">
        <v>6409</v>
      </c>
      <c r="D310" s="63" t="s">
        <v>69</v>
      </c>
      <c r="E310" s="75">
        <v>2208178.4500000002</v>
      </c>
    </row>
    <row r="311" spans="1:5" ht="15" customHeight="1" x14ac:dyDescent="0.2">
      <c r="A311" s="108"/>
      <c r="B311" s="121"/>
      <c r="C311" s="84" t="s">
        <v>43</v>
      </c>
      <c r="D311" s="85"/>
      <c r="E311" s="86">
        <f>SUM(E310:E310)</f>
        <v>2208178.4500000002</v>
      </c>
    </row>
    <row r="312" spans="1:5" ht="15" customHeight="1" x14ac:dyDescent="0.2"/>
    <row r="313" spans="1:5" ht="15" customHeight="1" x14ac:dyDescent="0.2"/>
    <row r="314" spans="1:5" ht="15" customHeight="1" x14ac:dyDescent="0.25">
      <c r="A314" s="36" t="s">
        <v>388</v>
      </c>
    </row>
    <row r="315" spans="1:5" ht="15" customHeight="1" x14ac:dyDescent="0.2">
      <c r="A315" s="234" t="s">
        <v>33</v>
      </c>
      <c r="B315" s="234"/>
      <c r="C315" s="234"/>
      <c r="D315" s="234"/>
      <c r="E315" s="234"/>
    </row>
    <row r="316" spans="1:5" ht="15" customHeight="1" x14ac:dyDescent="0.2">
      <c r="A316" s="234" t="s">
        <v>64</v>
      </c>
      <c r="B316" s="234"/>
      <c r="C316" s="234"/>
      <c r="D316" s="234"/>
      <c r="E316" s="234"/>
    </row>
    <row r="317" spans="1:5" ht="15" customHeight="1" x14ac:dyDescent="0.2">
      <c r="A317" s="235" t="s">
        <v>389</v>
      </c>
      <c r="B317" s="235"/>
      <c r="C317" s="235"/>
      <c r="D317" s="235"/>
      <c r="E317" s="235"/>
    </row>
    <row r="318" spans="1:5" ht="15" customHeight="1" x14ac:dyDescent="0.2">
      <c r="A318" s="235"/>
      <c r="B318" s="235"/>
      <c r="C318" s="235"/>
      <c r="D318" s="235"/>
      <c r="E318" s="235"/>
    </row>
    <row r="319" spans="1:5" ht="15" customHeight="1" x14ac:dyDescent="0.2">
      <c r="A319" s="235"/>
      <c r="B319" s="235"/>
      <c r="C319" s="235"/>
      <c r="D319" s="235"/>
      <c r="E319" s="235"/>
    </row>
    <row r="320" spans="1:5" ht="15" customHeight="1" x14ac:dyDescent="0.2">
      <c r="A320" s="235"/>
      <c r="B320" s="235"/>
      <c r="C320" s="235"/>
      <c r="D320" s="235"/>
      <c r="E320" s="235"/>
    </row>
    <row r="321" spans="1:5" ht="15" customHeight="1" x14ac:dyDescent="0.2">
      <c r="A321" s="235"/>
      <c r="B321" s="235"/>
      <c r="C321" s="235"/>
      <c r="D321" s="235"/>
      <c r="E321" s="235"/>
    </row>
    <row r="322" spans="1:5" ht="15" customHeight="1" x14ac:dyDescent="0.2">
      <c r="A322" s="235"/>
      <c r="B322" s="235"/>
      <c r="C322" s="235"/>
      <c r="D322" s="235"/>
      <c r="E322" s="235"/>
    </row>
    <row r="323" spans="1:5" ht="15" customHeight="1" x14ac:dyDescent="0.2">
      <c r="A323" s="235"/>
      <c r="B323" s="235"/>
      <c r="C323" s="235"/>
      <c r="D323" s="235"/>
      <c r="E323" s="235"/>
    </row>
    <row r="324" spans="1:5" ht="15" customHeight="1" x14ac:dyDescent="0.2">
      <c r="A324" s="186"/>
      <c r="B324" s="98"/>
      <c r="C324" s="186"/>
      <c r="D324" s="186"/>
      <c r="E324" s="186"/>
    </row>
    <row r="325" spans="1:5" ht="15" customHeight="1" x14ac:dyDescent="0.25">
      <c r="A325" s="68" t="s">
        <v>1</v>
      </c>
      <c r="B325" s="99"/>
      <c r="C325" s="69"/>
      <c r="D325" s="69"/>
      <c r="E325" s="69"/>
    </row>
    <row r="326" spans="1:5" ht="15" customHeight="1" x14ac:dyDescent="0.2">
      <c r="A326" s="100" t="s">
        <v>66</v>
      </c>
      <c r="B326" s="69"/>
      <c r="C326" s="69"/>
      <c r="D326" s="69"/>
      <c r="E326" s="70" t="s">
        <v>130</v>
      </c>
    </row>
    <row r="327" spans="1:5" ht="15" customHeight="1" x14ac:dyDescent="0.25">
      <c r="A327" s="71"/>
      <c r="B327" s="101"/>
      <c r="C327" s="39"/>
      <c r="D327" s="39"/>
      <c r="E327" s="42"/>
    </row>
    <row r="328" spans="1:5" ht="15" customHeight="1" x14ac:dyDescent="0.2">
      <c r="B328" s="43" t="s">
        <v>38</v>
      </c>
      <c r="C328" s="43" t="s">
        <v>39</v>
      </c>
      <c r="D328" s="44" t="s">
        <v>40</v>
      </c>
      <c r="E328" s="45" t="s">
        <v>41</v>
      </c>
    </row>
    <row r="329" spans="1:5" ht="15" customHeight="1" x14ac:dyDescent="0.2">
      <c r="B329" s="94">
        <v>38587005</v>
      </c>
      <c r="C329" s="102"/>
      <c r="D329" s="103" t="s">
        <v>68</v>
      </c>
      <c r="E329" s="75">
        <v>514938.84</v>
      </c>
    </row>
    <row r="330" spans="1:5" ht="15" customHeight="1" x14ac:dyDescent="0.2">
      <c r="B330" s="76"/>
      <c r="C330" s="51" t="s">
        <v>43</v>
      </c>
      <c r="D330" s="52"/>
      <c r="E330" s="53">
        <f>SUM(E329:E329)</f>
        <v>514938.84</v>
      </c>
    </row>
    <row r="331" spans="1:5" ht="15" customHeight="1" x14ac:dyDescent="0.2"/>
    <row r="332" spans="1:5" ht="15" customHeight="1" x14ac:dyDescent="0.25">
      <c r="A332" s="68" t="s">
        <v>17</v>
      </c>
      <c r="B332" s="99"/>
      <c r="C332" s="69"/>
      <c r="D332" s="69"/>
      <c r="E332" s="69"/>
    </row>
    <row r="333" spans="1:5" ht="15" customHeight="1" x14ac:dyDescent="0.2">
      <c r="A333" s="91" t="s">
        <v>36</v>
      </c>
      <c r="B333" s="99"/>
      <c r="C333" s="69"/>
      <c r="D333" s="69"/>
      <c r="E333" s="70" t="s">
        <v>37</v>
      </c>
    </row>
    <row r="334" spans="1:5" ht="15" customHeight="1" x14ac:dyDescent="0.25">
      <c r="A334" s="78"/>
      <c r="B334" s="155"/>
      <c r="C334" s="69"/>
      <c r="D334" s="69"/>
      <c r="E334" s="92"/>
    </row>
    <row r="335" spans="1:5" ht="15" customHeight="1" x14ac:dyDescent="0.25">
      <c r="A335" s="78"/>
      <c r="B335" s="155"/>
      <c r="C335" s="81" t="s">
        <v>39</v>
      </c>
      <c r="D335" s="104" t="s">
        <v>46</v>
      </c>
      <c r="E335" s="81" t="s">
        <v>41</v>
      </c>
    </row>
    <row r="336" spans="1:5" ht="15" customHeight="1" x14ac:dyDescent="0.25">
      <c r="A336" s="78"/>
      <c r="B336" s="155"/>
      <c r="C336" s="83">
        <v>6409</v>
      </c>
      <c r="D336" s="63" t="s">
        <v>69</v>
      </c>
      <c r="E336" s="75">
        <v>514938.84</v>
      </c>
    </row>
    <row r="337" spans="1:5" ht="15" customHeight="1" x14ac:dyDescent="0.25">
      <c r="A337" s="36"/>
      <c r="B337" s="157"/>
      <c r="C337" s="84" t="s">
        <v>43</v>
      </c>
      <c r="D337" s="85"/>
      <c r="E337" s="86">
        <f>SUM(E336:E336)</f>
        <v>514938.84</v>
      </c>
    </row>
    <row r="338" spans="1:5" ht="15" customHeight="1" x14ac:dyDescent="0.2"/>
    <row r="339" spans="1:5" ht="15" customHeight="1" x14ac:dyDescent="0.2">
      <c r="B339" s="151"/>
    </row>
    <row r="340" spans="1:5" ht="15" customHeight="1" x14ac:dyDescent="0.25">
      <c r="A340" s="36" t="s">
        <v>390</v>
      </c>
    </row>
    <row r="341" spans="1:5" ht="15" customHeight="1" x14ac:dyDescent="0.2">
      <c r="A341" s="234" t="s">
        <v>33</v>
      </c>
      <c r="B341" s="234"/>
      <c r="C341" s="234"/>
      <c r="D341" s="234"/>
      <c r="E341" s="234"/>
    </row>
    <row r="342" spans="1:5" ht="15" customHeight="1" x14ac:dyDescent="0.2">
      <c r="A342" s="234" t="s">
        <v>64</v>
      </c>
      <c r="B342" s="234"/>
      <c r="C342" s="234"/>
      <c r="D342" s="234"/>
      <c r="E342" s="234"/>
    </row>
    <row r="343" spans="1:5" ht="15" customHeight="1" x14ac:dyDescent="0.2">
      <c r="A343" s="235" t="s">
        <v>391</v>
      </c>
      <c r="B343" s="235"/>
      <c r="C343" s="235"/>
      <c r="D343" s="235"/>
      <c r="E343" s="235"/>
    </row>
    <row r="344" spans="1:5" ht="15" customHeight="1" x14ac:dyDescent="0.2">
      <c r="A344" s="235"/>
      <c r="B344" s="235"/>
      <c r="C344" s="235"/>
      <c r="D344" s="235"/>
      <c r="E344" s="235"/>
    </row>
    <row r="345" spans="1:5" ht="15" customHeight="1" x14ac:dyDescent="0.2">
      <c r="A345" s="235"/>
      <c r="B345" s="235"/>
      <c r="C345" s="235"/>
      <c r="D345" s="235"/>
      <c r="E345" s="235"/>
    </row>
    <row r="346" spans="1:5" ht="15" customHeight="1" x14ac:dyDescent="0.2">
      <c r="A346" s="235"/>
      <c r="B346" s="235"/>
      <c r="C346" s="235"/>
      <c r="D346" s="235"/>
      <c r="E346" s="235"/>
    </row>
    <row r="347" spans="1:5" ht="15" customHeight="1" x14ac:dyDescent="0.2">
      <c r="A347" s="235"/>
      <c r="B347" s="235"/>
      <c r="C347" s="235"/>
      <c r="D347" s="235"/>
      <c r="E347" s="235"/>
    </row>
    <row r="348" spans="1:5" ht="15" customHeight="1" x14ac:dyDescent="0.2">
      <c r="A348" s="235"/>
      <c r="B348" s="235"/>
      <c r="C348" s="235"/>
      <c r="D348" s="235"/>
      <c r="E348" s="235"/>
    </row>
    <row r="349" spans="1:5" ht="15" customHeight="1" x14ac:dyDescent="0.2">
      <c r="A349" s="235"/>
      <c r="B349" s="235"/>
      <c r="C349" s="235"/>
      <c r="D349" s="235"/>
      <c r="E349" s="235"/>
    </row>
    <row r="350" spans="1:5" ht="15" customHeight="1" x14ac:dyDescent="0.2">
      <c r="A350" s="186"/>
      <c r="B350" s="98"/>
      <c r="C350" s="186"/>
      <c r="D350" s="186"/>
      <c r="E350" s="186"/>
    </row>
    <row r="351" spans="1:5" ht="15" customHeight="1" x14ac:dyDescent="0.25">
      <c r="A351" s="68" t="s">
        <v>1</v>
      </c>
      <c r="B351" s="99"/>
      <c r="C351" s="69"/>
      <c r="D351" s="69"/>
      <c r="E351" s="69"/>
    </row>
    <row r="352" spans="1:5" ht="15" customHeight="1" x14ac:dyDescent="0.2">
      <c r="A352" s="100" t="s">
        <v>66</v>
      </c>
      <c r="B352" s="69"/>
      <c r="C352" s="69"/>
      <c r="D352" s="69"/>
      <c r="E352" s="70" t="s">
        <v>67</v>
      </c>
    </row>
    <row r="353" spans="1:5" ht="15" customHeight="1" x14ac:dyDescent="0.25">
      <c r="A353" s="71"/>
      <c r="B353" s="101"/>
      <c r="C353" s="39"/>
      <c r="D353" s="39"/>
      <c r="E353" s="42"/>
    </row>
    <row r="354" spans="1:5" ht="15" customHeight="1" x14ac:dyDescent="0.2">
      <c r="B354" s="43" t="s">
        <v>38</v>
      </c>
      <c r="C354" s="43" t="s">
        <v>39</v>
      </c>
      <c r="D354" s="44" t="s">
        <v>40</v>
      </c>
      <c r="E354" s="45" t="s">
        <v>41</v>
      </c>
    </row>
    <row r="355" spans="1:5" ht="15" customHeight="1" x14ac:dyDescent="0.2">
      <c r="B355" s="94">
        <v>38587005</v>
      </c>
      <c r="C355" s="102"/>
      <c r="D355" s="103" t="s">
        <v>68</v>
      </c>
      <c r="E355" s="75">
        <v>4791153.51</v>
      </c>
    </row>
    <row r="356" spans="1:5" ht="15" customHeight="1" x14ac:dyDescent="0.2">
      <c r="B356" s="76"/>
      <c r="C356" s="51" t="s">
        <v>43</v>
      </c>
      <c r="D356" s="52"/>
      <c r="E356" s="53">
        <f>SUM(E355:E355)</f>
        <v>4791153.51</v>
      </c>
    </row>
    <row r="357" spans="1:5" ht="15" customHeight="1" x14ac:dyDescent="0.2"/>
    <row r="358" spans="1:5" ht="15" customHeight="1" x14ac:dyDescent="0.25">
      <c r="A358" s="68" t="s">
        <v>17</v>
      </c>
      <c r="B358" s="69"/>
      <c r="C358" s="69"/>
      <c r="D358" s="71"/>
      <c r="E358" s="71"/>
    </row>
    <row r="359" spans="1:5" ht="15" customHeight="1" x14ac:dyDescent="0.2">
      <c r="A359" s="40" t="s">
        <v>36</v>
      </c>
      <c r="B359" s="39"/>
      <c r="C359" s="39"/>
      <c r="D359" s="39"/>
      <c r="E359" s="41" t="s">
        <v>37</v>
      </c>
    </row>
    <row r="360" spans="1:5" ht="15" customHeight="1" x14ac:dyDescent="0.2">
      <c r="A360" s="78"/>
      <c r="B360" s="79"/>
      <c r="C360" s="69"/>
      <c r="D360" s="78"/>
      <c r="E360" s="80"/>
    </row>
    <row r="361" spans="1:5" ht="15" customHeight="1" x14ac:dyDescent="0.2">
      <c r="A361" s="58"/>
      <c r="B361" s="58"/>
      <c r="C361" s="81" t="s">
        <v>39</v>
      </c>
      <c r="D361" s="104" t="s">
        <v>46</v>
      </c>
      <c r="E361" s="81" t="s">
        <v>41</v>
      </c>
    </row>
    <row r="362" spans="1:5" ht="15" customHeight="1" x14ac:dyDescent="0.2">
      <c r="A362" s="105"/>
      <c r="B362" s="106"/>
      <c r="C362" s="83">
        <v>6409</v>
      </c>
      <c r="D362" s="107" t="s">
        <v>69</v>
      </c>
      <c r="E362" s="75">
        <v>4791153.51</v>
      </c>
    </row>
    <row r="363" spans="1:5" ht="15" customHeight="1" x14ac:dyDescent="0.2">
      <c r="A363" s="108"/>
      <c r="B363" s="69"/>
      <c r="C363" s="84" t="s">
        <v>43</v>
      </c>
      <c r="D363" s="85"/>
      <c r="E363" s="86">
        <f>SUM(E362:E362)</f>
        <v>4791153.51</v>
      </c>
    </row>
    <row r="364" spans="1:5" ht="15" customHeight="1" x14ac:dyDescent="0.2"/>
    <row r="365" spans="1:5" ht="15" customHeight="1" x14ac:dyDescent="0.25">
      <c r="A365" s="36" t="s">
        <v>392</v>
      </c>
    </row>
    <row r="366" spans="1:5" ht="15" customHeight="1" x14ac:dyDescent="0.2">
      <c r="A366" s="234" t="s">
        <v>33</v>
      </c>
      <c r="B366" s="234"/>
      <c r="C366" s="234"/>
      <c r="D366" s="234"/>
      <c r="E366" s="234"/>
    </row>
    <row r="367" spans="1:5" ht="15" customHeight="1" x14ac:dyDescent="0.2">
      <c r="A367" s="233" t="s">
        <v>470</v>
      </c>
      <c r="B367" s="233"/>
      <c r="C367" s="233"/>
      <c r="D367" s="233"/>
      <c r="E367" s="233"/>
    </row>
    <row r="368" spans="1:5" ht="15" customHeight="1" x14ac:dyDescent="0.2">
      <c r="A368" s="233"/>
      <c r="B368" s="233"/>
      <c r="C368" s="233"/>
      <c r="D368" s="233"/>
      <c r="E368" s="233"/>
    </row>
    <row r="369" spans="1:5" ht="15" customHeight="1" x14ac:dyDescent="0.2">
      <c r="A369" s="233"/>
      <c r="B369" s="233"/>
      <c r="C369" s="233"/>
      <c r="D369" s="233"/>
      <c r="E369" s="233"/>
    </row>
    <row r="370" spans="1:5" ht="15" customHeight="1" x14ac:dyDescent="0.2">
      <c r="A370" s="233"/>
      <c r="B370" s="233"/>
      <c r="C370" s="233"/>
      <c r="D370" s="233"/>
      <c r="E370" s="233"/>
    </row>
    <row r="371" spans="1:5" ht="15" customHeight="1" x14ac:dyDescent="0.2">
      <c r="A371" s="233"/>
      <c r="B371" s="233"/>
      <c r="C371" s="233"/>
      <c r="D371" s="233"/>
      <c r="E371" s="233"/>
    </row>
    <row r="372" spans="1:5" ht="15" customHeight="1" x14ac:dyDescent="0.2">
      <c r="A372" s="233"/>
      <c r="B372" s="233"/>
      <c r="C372" s="233"/>
      <c r="D372" s="233"/>
      <c r="E372" s="233"/>
    </row>
    <row r="373" spans="1:5" ht="15" customHeight="1" x14ac:dyDescent="0.2"/>
    <row r="374" spans="1:5" ht="15" customHeight="1" x14ac:dyDescent="0.25">
      <c r="A374" s="38" t="s">
        <v>1</v>
      </c>
      <c r="B374" s="39"/>
      <c r="C374" s="39"/>
      <c r="D374" s="39"/>
      <c r="E374" s="39"/>
    </row>
    <row r="375" spans="1:5" ht="15" customHeight="1" x14ac:dyDescent="0.2">
      <c r="A375" s="40" t="s">
        <v>36</v>
      </c>
      <c r="B375" s="39"/>
      <c r="C375" s="39"/>
      <c r="D375" s="39"/>
      <c r="E375" s="41" t="s">
        <v>37</v>
      </c>
    </row>
    <row r="376" spans="1:5" ht="15" customHeight="1" x14ac:dyDescent="0.25">
      <c r="A376" s="71"/>
      <c r="B376" s="38"/>
      <c r="C376" s="39"/>
      <c r="D376" s="39"/>
      <c r="E376" s="42"/>
    </row>
    <row r="377" spans="1:5" ht="15" customHeight="1" x14ac:dyDescent="0.2">
      <c r="B377" s="81" t="s">
        <v>38</v>
      </c>
      <c r="C377" s="43" t="s">
        <v>39</v>
      </c>
      <c r="D377" s="44" t="s">
        <v>40</v>
      </c>
      <c r="E377" s="45" t="s">
        <v>41</v>
      </c>
    </row>
    <row r="378" spans="1:5" ht="15" customHeight="1" x14ac:dyDescent="0.2">
      <c r="B378" s="137">
        <v>886</v>
      </c>
      <c r="C378" s="192">
        <v>6172</v>
      </c>
      <c r="D378" s="158" t="s">
        <v>171</v>
      </c>
      <c r="E378" s="118">
        <v>3367030</v>
      </c>
    </row>
    <row r="379" spans="1:5" ht="15" customHeight="1" x14ac:dyDescent="0.2">
      <c r="B379" s="95"/>
      <c r="C379" s="51" t="s">
        <v>43</v>
      </c>
      <c r="D379" s="52"/>
      <c r="E379" s="53">
        <f>SUM(E378:E378)</f>
        <v>3367030</v>
      </c>
    </row>
    <row r="380" spans="1:5" ht="15" customHeight="1" x14ac:dyDescent="0.2"/>
    <row r="381" spans="1:5" ht="15" customHeight="1" x14ac:dyDescent="0.25">
      <c r="A381" s="68" t="s">
        <v>17</v>
      </c>
      <c r="B381" s="99"/>
      <c r="C381" s="69"/>
      <c r="D381" s="69"/>
      <c r="E381" s="71"/>
    </row>
    <row r="382" spans="1:5" ht="15" customHeight="1" x14ac:dyDescent="0.2">
      <c r="A382" s="91" t="s">
        <v>36</v>
      </c>
      <c r="B382" s="99"/>
      <c r="C382" s="69"/>
      <c r="D382" s="69"/>
      <c r="E382" t="s">
        <v>37</v>
      </c>
    </row>
    <row r="383" spans="1:5" ht="15" customHeight="1" x14ac:dyDescent="0.25">
      <c r="A383" s="78"/>
      <c r="B383" s="155"/>
      <c r="C383" s="69"/>
      <c r="D383" s="69"/>
      <c r="E383" s="42"/>
    </row>
    <row r="384" spans="1:5" ht="15" customHeight="1" x14ac:dyDescent="0.2">
      <c r="B384" s="58"/>
      <c r="C384" s="81" t="s">
        <v>39</v>
      </c>
      <c r="D384" s="82" t="s">
        <v>46</v>
      </c>
      <c r="E384" s="43" t="s">
        <v>41</v>
      </c>
    </row>
    <row r="385" spans="1:5" ht="15" customHeight="1" x14ac:dyDescent="0.2">
      <c r="B385" s="124"/>
      <c r="C385" s="83">
        <v>6409</v>
      </c>
      <c r="D385" s="161" t="s">
        <v>69</v>
      </c>
      <c r="E385" s="118">
        <v>3367030</v>
      </c>
    </row>
    <row r="386" spans="1:5" ht="15" customHeight="1" x14ac:dyDescent="0.2">
      <c r="B386" s="108"/>
      <c r="C386" s="84" t="s">
        <v>43</v>
      </c>
      <c r="D386" s="128"/>
      <c r="E386" s="66">
        <f>SUM(E385:E385)</f>
        <v>3367030</v>
      </c>
    </row>
    <row r="387" spans="1:5" ht="15" customHeight="1" x14ac:dyDescent="0.2"/>
    <row r="388" spans="1:5" ht="15" customHeight="1" x14ac:dyDescent="0.2"/>
    <row r="389" spans="1:5" ht="15" customHeight="1" x14ac:dyDescent="0.25">
      <c r="A389" s="36" t="s">
        <v>393</v>
      </c>
    </row>
    <row r="390" spans="1:5" ht="15" customHeight="1" x14ac:dyDescent="0.2">
      <c r="A390" s="237" t="s">
        <v>179</v>
      </c>
      <c r="B390" s="237"/>
      <c r="C390" s="237"/>
      <c r="D390" s="237"/>
      <c r="E390" s="237"/>
    </row>
    <row r="391" spans="1:5" ht="15" customHeight="1" x14ac:dyDescent="0.2">
      <c r="A391" s="237"/>
      <c r="B391" s="237"/>
      <c r="C391" s="237"/>
      <c r="D391" s="237"/>
      <c r="E391" s="237"/>
    </row>
    <row r="392" spans="1:5" ht="15" customHeight="1" x14ac:dyDescent="0.2">
      <c r="A392" s="237"/>
      <c r="B392" s="237"/>
      <c r="C392" s="237"/>
      <c r="D392" s="237"/>
      <c r="E392" s="237"/>
    </row>
    <row r="393" spans="1:5" ht="15" customHeight="1" x14ac:dyDescent="0.2">
      <c r="A393" s="233" t="s">
        <v>394</v>
      </c>
      <c r="B393" s="233"/>
      <c r="C393" s="233"/>
      <c r="D393" s="233"/>
      <c r="E393" s="233"/>
    </row>
    <row r="394" spans="1:5" ht="15" customHeight="1" x14ac:dyDescent="0.2">
      <c r="A394" s="233"/>
      <c r="B394" s="233"/>
      <c r="C394" s="233"/>
      <c r="D394" s="233"/>
      <c r="E394" s="233"/>
    </row>
    <row r="395" spans="1:5" ht="15" customHeight="1" x14ac:dyDescent="0.2">
      <c r="A395" s="233"/>
      <c r="B395" s="233"/>
      <c r="C395" s="233"/>
      <c r="D395" s="233"/>
      <c r="E395" s="233"/>
    </row>
    <row r="396" spans="1:5" ht="15" customHeight="1" x14ac:dyDescent="0.2">
      <c r="A396" s="233"/>
      <c r="B396" s="233"/>
      <c r="C396" s="233"/>
      <c r="D396" s="233"/>
      <c r="E396" s="233"/>
    </row>
    <row r="397" spans="1:5" ht="15" customHeight="1" x14ac:dyDescent="0.2">
      <c r="A397" s="233"/>
      <c r="B397" s="233"/>
      <c r="C397" s="233"/>
      <c r="D397" s="233"/>
      <c r="E397" s="233"/>
    </row>
    <row r="398" spans="1:5" ht="15" customHeight="1" x14ac:dyDescent="0.2">
      <c r="A398" s="233"/>
      <c r="B398" s="233"/>
      <c r="C398" s="233"/>
      <c r="D398" s="233"/>
      <c r="E398" s="233"/>
    </row>
    <row r="399" spans="1:5" ht="15" customHeight="1" x14ac:dyDescent="0.2">
      <c r="A399" s="233"/>
      <c r="B399" s="233"/>
      <c r="C399" s="233"/>
      <c r="D399" s="233"/>
      <c r="E399" s="233"/>
    </row>
    <row r="400" spans="1:5" ht="15" customHeight="1" x14ac:dyDescent="0.2">
      <c r="A400" s="233"/>
      <c r="B400" s="233"/>
      <c r="C400" s="233"/>
      <c r="D400" s="233"/>
      <c r="E400" s="233"/>
    </row>
    <row r="401" spans="1:5" ht="15" customHeight="1" x14ac:dyDescent="0.2">
      <c r="A401" s="233"/>
      <c r="B401" s="233"/>
      <c r="C401" s="233"/>
      <c r="D401" s="233"/>
      <c r="E401" s="233"/>
    </row>
    <row r="402" spans="1:5" ht="15" customHeight="1" x14ac:dyDescent="0.2">
      <c r="A402" s="233"/>
      <c r="B402" s="233"/>
      <c r="C402" s="233"/>
      <c r="D402" s="233"/>
      <c r="E402" s="233"/>
    </row>
    <row r="403" spans="1:5" ht="15" customHeight="1" x14ac:dyDescent="0.2"/>
    <row r="404" spans="1:5" ht="15" customHeight="1" x14ac:dyDescent="0.25">
      <c r="A404" s="68" t="s">
        <v>17</v>
      </c>
      <c r="B404" s="69"/>
      <c r="C404" s="69"/>
      <c r="D404" s="69"/>
      <c r="E404" s="69"/>
    </row>
    <row r="405" spans="1:5" ht="15" customHeight="1" x14ac:dyDescent="0.2">
      <c r="A405" s="91" t="s">
        <v>36</v>
      </c>
      <c r="B405" s="69"/>
      <c r="C405" s="69"/>
      <c r="D405" s="69"/>
      <c r="E405" s="70" t="s">
        <v>37</v>
      </c>
    </row>
    <row r="406" spans="1:5" ht="15" customHeight="1" x14ac:dyDescent="0.25">
      <c r="A406" s="68"/>
      <c r="B406" s="78"/>
      <c r="C406" s="69"/>
      <c r="D406" s="69"/>
      <c r="E406" s="92"/>
    </row>
    <row r="407" spans="1:5" ht="15" customHeight="1" x14ac:dyDescent="0.2">
      <c r="A407" s="77"/>
      <c r="B407" s="81" t="s">
        <v>38</v>
      </c>
      <c r="C407" s="81" t="s">
        <v>39</v>
      </c>
      <c r="D407" s="145" t="s">
        <v>46</v>
      </c>
      <c r="E407" s="126" t="s">
        <v>41</v>
      </c>
    </row>
    <row r="408" spans="1:5" ht="15" customHeight="1" x14ac:dyDescent="0.2">
      <c r="A408" s="77"/>
      <c r="B408" s="160">
        <v>13307</v>
      </c>
      <c r="C408" s="147">
        <v>4324</v>
      </c>
      <c r="D408" s="161" t="s">
        <v>69</v>
      </c>
      <c r="E408" s="148">
        <v>-413440</v>
      </c>
    </row>
    <row r="409" spans="1:5" ht="15" customHeight="1" x14ac:dyDescent="0.2">
      <c r="A409" s="77"/>
      <c r="B409" s="95"/>
      <c r="C409" s="84" t="s">
        <v>43</v>
      </c>
      <c r="D409" s="96"/>
      <c r="E409" s="97">
        <f>SUM(E408:E408)</f>
        <v>-413440</v>
      </c>
    </row>
    <row r="410" spans="1:5" ht="15" customHeight="1" x14ac:dyDescent="0.2"/>
    <row r="411" spans="1:5" ht="15" customHeight="1" x14ac:dyDescent="0.25">
      <c r="A411" s="38" t="s">
        <v>17</v>
      </c>
      <c r="B411" s="39"/>
      <c r="C411" s="39"/>
      <c r="D411" s="39"/>
      <c r="E411" s="39"/>
    </row>
    <row r="412" spans="1:5" ht="15" customHeight="1" x14ac:dyDescent="0.2">
      <c r="A412" s="40" t="s">
        <v>81</v>
      </c>
      <c r="B412" s="71"/>
      <c r="C412" s="71"/>
      <c r="D412" s="71"/>
      <c r="E412" s="71" t="s">
        <v>82</v>
      </c>
    </row>
    <row r="413" spans="1:5" ht="15" customHeight="1" x14ac:dyDescent="0.2">
      <c r="A413" s="71"/>
      <c r="B413" s="55"/>
      <c r="C413" s="39"/>
      <c r="D413" s="71"/>
      <c r="E413" s="56"/>
    </row>
    <row r="414" spans="1:5" ht="15" customHeight="1" x14ac:dyDescent="0.2">
      <c r="B414" s="81" t="s">
        <v>38</v>
      </c>
      <c r="C414" s="43" t="s">
        <v>39</v>
      </c>
      <c r="D414" s="88" t="s">
        <v>40</v>
      </c>
      <c r="E414" s="45" t="s">
        <v>41</v>
      </c>
    </row>
    <row r="415" spans="1:5" ht="15" customHeight="1" x14ac:dyDescent="0.2">
      <c r="B415" s="162">
        <v>13307</v>
      </c>
      <c r="C415" s="117"/>
      <c r="D415" s="89" t="s">
        <v>57</v>
      </c>
      <c r="E415" s="120">
        <v>42560</v>
      </c>
    </row>
    <row r="416" spans="1:5" ht="15" customHeight="1" x14ac:dyDescent="0.2">
      <c r="B416" s="76"/>
      <c r="C416" s="51" t="s">
        <v>43</v>
      </c>
      <c r="D416" s="65"/>
      <c r="E416" s="66">
        <f>SUM(E415:E415)</f>
        <v>42560</v>
      </c>
    </row>
    <row r="417" spans="1:5" ht="15" customHeight="1" x14ac:dyDescent="0.2">
      <c r="A417" s="71"/>
      <c r="B417" s="71"/>
      <c r="C417" s="71"/>
      <c r="D417" s="71"/>
      <c r="E417" s="71"/>
    </row>
    <row r="418" spans="1:5" ht="15" customHeight="1" x14ac:dyDescent="0.25">
      <c r="A418" s="38" t="s">
        <v>17</v>
      </c>
      <c r="B418" s="39"/>
      <c r="C418" s="39"/>
      <c r="D418" s="39"/>
      <c r="E418" s="39"/>
    </row>
    <row r="419" spans="1:5" ht="15" customHeight="1" x14ac:dyDescent="0.2">
      <c r="A419" s="40" t="s">
        <v>44</v>
      </c>
      <c r="B419" s="71"/>
      <c r="C419" s="71"/>
      <c r="D419" s="71"/>
      <c r="E419" s="71" t="s">
        <v>45</v>
      </c>
    </row>
    <row r="420" spans="1:5" ht="15" customHeight="1" x14ac:dyDescent="0.2">
      <c r="A420" s="71"/>
      <c r="B420" s="55"/>
      <c r="C420" s="39"/>
      <c r="D420" s="71"/>
      <c r="E420" s="56"/>
    </row>
    <row r="421" spans="1:5" ht="15" customHeight="1" x14ac:dyDescent="0.2">
      <c r="A421" s="58"/>
      <c r="B421" s="81" t="s">
        <v>38</v>
      </c>
      <c r="C421" s="43" t="s">
        <v>39</v>
      </c>
      <c r="D421" s="88" t="s">
        <v>40</v>
      </c>
      <c r="E421" s="45" t="s">
        <v>41</v>
      </c>
    </row>
    <row r="422" spans="1:5" ht="15" customHeight="1" x14ac:dyDescent="0.2">
      <c r="A422" s="119"/>
      <c r="B422" s="162">
        <v>13307</v>
      </c>
      <c r="C422" s="117"/>
      <c r="D422" s="89" t="s">
        <v>57</v>
      </c>
      <c r="E422" s="120">
        <v>240920</v>
      </c>
    </row>
    <row r="423" spans="1:5" ht="15" customHeight="1" x14ac:dyDescent="0.2">
      <c r="A423" s="121"/>
      <c r="B423" s="76"/>
      <c r="C423" s="51" t="s">
        <v>43</v>
      </c>
      <c r="D423" s="65"/>
      <c r="E423" s="66">
        <f>SUM(E422)</f>
        <v>240920</v>
      </c>
    </row>
    <row r="424" spans="1:5" ht="15" customHeight="1" x14ac:dyDescent="0.2"/>
    <row r="425" spans="1:5" ht="15" customHeight="1" x14ac:dyDescent="0.25">
      <c r="A425" s="38" t="s">
        <v>17</v>
      </c>
      <c r="B425" s="122"/>
      <c r="C425" s="39"/>
      <c r="D425" s="39"/>
      <c r="E425" s="71"/>
    </row>
    <row r="426" spans="1:5" ht="15" customHeight="1" x14ac:dyDescent="0.2">
      <c r="A426" s="40" t="s">
        <v>61</v>
      </c>
      <c r="B426" s="122"/>
      <c r="C426" s="39"/>
      <c r="D426" s="39"/>
      <c r="E426" s="41" t="s">
        <v>62</v>
      </c>
    </row>
    <row r="427" spans="1:5" ht="15" customHeight="1" x14ac:dyDescent="0.2"/>
    <row r="428" spans="1:5" ht="15" customHeight="1" x14ac:dyDescent="0.2">
      <c r="B428" s="81" t="s">
        <v>38</v>
      </c>
      <c r="C428" s="43" t="s">
        <v>39</v>
      </c>
      <c r="D428" s="88" t="s">
        <v>40</v>
      </c>
      <c r="E428" s="45" t="s">
        <v>41</v>
      </c>
    </row>
    <row r="429" spans="1:5" ht="15" customHeight="1" x14ac:dyDescent="0.2">
      <c r="B429" s="162">
        <v>13307</v>
      </c>
      <c r="C429" s="117"/>
      <c r="D429" s="89" t="s">
        <v>57</v>
      </c>
      <c r="E429" s="120">
        <v>129960</v>
      </c>
    </row>
    <row r="430" spans="1:5" ht="15" customHeight="1" x14ac:dyDescent="0.2">
      <c r="B430" s="76"/>
      <c r="C430" s="51" t="s">
        <v>43</v>
      </c>
      <c r="D430" s="65"/>
      <c r="E430" s="66">
        <f>SUM(E429:E429)</f>
        <v>129960</v>
      </c>
    </row>
    <row r="431" spans="1:5" ht="15" customHeight="1" x14ac:dyDescent="0.2"/>
    <row r="432" spans="1:5" ht="15" customHeight="1" x14ac:dyDescent="0.2"/>
    <row r="433" spans="1:5" ht="15" customHeight="1" x14ac:dyDescent="0.25">
      <c r="A433" s="36" t="s">
        <v>395</v>
      </c>
    </row>
    <row r="434" spans="1:5" ht="15" customHeight="1" x14ac:dyDescent="0.2">
      <c r="A434" s="237" t="s">
        <v>79</v>
      </c>
      <c r="B434" s="237"/>
      <c r="C434" s="237"/>
      <c r="D434" s="237"/>
      <c r="E434" s="237"/>
    </row>
    <row r="435" spans="1:5" ht="15" customHeight="1" x14ac:dyDescent="0.2">
      <c r="A435" s="237"/>
      <c r="B435" s="237"/>
      <c r="C435" s="237"/>
      <c r="D435" s="237"/>
      <c r="E435" s="237"/>
    </row>
    <row r="436" spans="1:5" ht="15" customHeight="1" x14ac:dyDescent="0.2">
      <c r="A436" s="233" t="s">
        <v>396</v>
      </c>
      <c r="B436" s="233"/>
      <c r="C436" s="233"/>
      <c r="D436" s="233"/>
      <c r="E436" s="233"/>
    </row>
    <row r="437" spans="1:5" ht="15" customHeight="1" x14ac:dyDescent="0.2">
      <c r="A437" s="233"/>
      <c r="B437" s="233"/>
      <c r="C437" s="233"/>
      <c r="D437" s="233"/>
      <c r="E437" s="233"/>
    </row>
    <row r="438" spans="1:5" ht="15" customHeight="1" x14ac:dyDescent="0.2">
      <c r="A438" s="233"/>
      <c r="B438" s="233"/>
      <c r="C438" s="233"/>
      <c r="D438" s="233"/>
      <c r="E438" s="233"/>
    </row>
    <row r="439" spans="1:5" ht="15" customHeight="1" x14ac:dyDescent="0.2">
      <c r="A439" s="233"/>
      <c r="B439" s="233"/>
      <c r="C439" s="233"/>
      <c r="D439" s="233"/>
      <c r="E439" s="233"/>
    </row>
    <row r="440" spans="1:5" ht="15" customHeight="1" x14ac:dyDescent="0.2">
      <c r="A440" s="233"/>
      <c r="B440" s="233"/>
      <c r="C440" s="233"/>
      <c r="D440" s="233"/>
      <c r="E440" s="233"/>
    </row>
    <row r="441" spans="1:5" ht="15" customHeight="1" x14ac:dyDescent="0.2">
      <c r="A441" s="233"/>
      <c r="B441" s="233"/>
      <c r="C441" s="233"/>
      <c r="D441" s="233"/>
      <c r="E441" s="233"/>
    </row>
    <row r="442" spans="1:5" ht="15" customHeight="1" x14ac:dyDescent="0.2">
      <c r="A442" s="233"/>
      <c r="B442" s="233"/>
      <c r="C442" s="233"/>
      <c r="D442" s="233"/>
      <c r="E442" s="233"/>
    </row>
    <row r="443" spans="1:5" ht="15" customHeight="1" x14ac:dyDescent="0.2">
      <c r="A443" s="71"/>
      <c r="B443" s="163"/>
      <c r="C443" s="71"/>
      <c r="D443" s="71"/>
      <c r="E443" s="71"/>
    </row>
    <row r="444" spans="1:5" ht="15" customHeight="1" x14ac:dyDescent="0.25">
      <c r="A444" s="68" t="s">
        <v>17</v>
      </c>
      <c r="B444" s="69"/>
      <c r="C444" s="69"/>
      <c r="D444" s="69"/>
      <c r="E444" s="69"/>
    </row>
    <row r="445" spans="1:5" ht="15" customHeight="1" x14ac:dyDescent="0.2">
      <c r="A445" s="91" t="s">
        <v>36</v>
      </c>
      <c r="B445" s="69"/>
      <c r="C445" s="69"/>
      <c r="D445" s="69"/>
      <c r="E445" s="70" t="s">
        <v>37</v>
      </c>
    </row>
    <row r="446" spans="1:5" ht="15" customHeight="1" x14ac:dyDescent="0.25">
      <c r="A446" s="68"/>
      <c r="B446" s="78"/>
      <c r="C446" s="69"/>
      <c r="D446" s="69"/>
      <c r="E446" s="92"/>
    </row>
    <row r="447" spans="1:5" ht="15" customHeight="1" x14ac:dyDescent="0.2">
      <c r="B447" s="81" t="s">
        <v>38</v>
      </c>
      <c r="C447" s="81" t="s">
        <v>39</v>
      </c>
      <c r="D447" s="82" t="s">
        <v>46</v>
      </c>
      <c r="E447" s="45" t="s">
        <v>41</v>
      </c>
    </row>
    <row r="448" spans="1:5" ht="15" customHeight="1" x14ac:dyDescent="0.2">
      <c r="B448" s="162">
        <v>13307</v>
      </c>
      <c r="C448" s="147">
        <v>4324</v>
      </c>
      <c r="D448" s="161" t="s">
        <v>69</v>
      </c>
      <c r="E448" s="148">
        <v>-1000000</v>
      </c>
    </row>
    <row r="449" spans="1:5" ht="15" customHeight="1" x14ac:dyDescent="0.2">
      <c r="B449" s="76"/>
      <c r="C449" s="84" t="s">
        <v>43</v>
      </c>
      <c r="D449" s="96"/>
      <c r="E449" s="97">
        <f>SUM(E448:E448)</f>
        <v>-1000000</v>
      </c>
    </row>
    <row r="450" spans="1:5" ht="15" customHeight="1" x14ac:dyDescent="0.2">
      <c r="A450" s="71"/>
      <c r="B450" s="163"/>
      <c r="C450" s="71"/>
      <c r="D450" s="71"/>
      <c r="E450" s="71"/>
    </row>
    <row r="451" spans="1:5" ht="15" customHeight="1" x14ac:dyDescent="0.25">
      <c r="A451" s="38" t="s">
        <v>17</v>
      </c>
      <c r="B451" s="122"/>
      <c r="C451" s="39"/>
      <c r="D451" s="39"/>
      <c r="E451" s="39"/>
    </row>
    <row r="452" spans="1:5" ht="15" customHeight="1" x14ac:dyDescent="0.2">
      <c r="A452" s="40" t="s">
        <v>81</v>
      </c>
      <c r="B452" s="163"/>
      <c r="C452" s="71"/>
      <c r="D452" s="71"/>
      <c r="E452" s="71" t="s">
        <v>82</v>
      </c>
    </row>
    <row r="453" spans="1:5" ht="15" customHeight="1" x14ac:dyDescent="0.2">
      <c r="A453" s="71"/>
      <c r="B453" s="164"/>
      <c r="C453" s="39"/>
      <c r="D453" s="71"/>
      <c r="E453" s="56"/>
    </row>
    <row r="454" spans="1:5" ht="15" customHeight="1" x14ac:dyDescent="0.2">
      <c r="B454" s="58"/>
      <c r="C454" s="43" t="s">
        <v>39</v>
      </c>
      <c r="D454" s="82" t="s">
        <v>46</v>
      </c>
      <c r="E454" s="43" t="s">
        <v>41</v>
      </c>
    </row>
    <row r="455" spans="1:5" ht="15" customHeight="1" x14ac:dyDescent="0.2">
      <c r="B455" s="119"/>
      <c r="C455" s="117">
        <v>4324</v>
      </c>
      <c r="D455" s="103" t="s">
        <v>73</v>
      </c>
      <c r="E455" s="148">
        <v>1000000</v>
      </c>
    </row>
    <row r="456" spans="1:5" ht="15" customHeight="1" x14ac:dyDescent="0.2">
      <c r="B456" s="121"/>
      <c r="C456" s="51" t="s">
        <v>43</v>
      </c>
      <c r="D456" s="65"/>
      <c r="E456" s="66">
        <f>SUM(E455:E455)</f>
        <v>1000000</v>
      </c>
    </row>
    <row r="457" spans="1:5" ht="15" customHeight="1" x14ac:dyDescent="0.2"/>
    <row r="458" spans="1:5" ht="15" customHeight="1" x14ac:dyDescent="0.2"/>
    <row r="459" spans="1:5" ht="15" customHeight="1" x14ac:dyDescent="0.25">
      <c r="A459" s="36" t="s">
        <v>397</v>
      </c>
    </row>
    <row r="460" spans="1:5" ht="15" customHeight="1" x14ac:dyDescent="0.2">
      <c r="A460" s="237" t="s">
        <v>398</v>
      </c>
      <c r="B460" s="237"/>
      <c r="C460" s="237"/>
      <c r="D460" s="237"/>
      <c r="E460" s="237"/>
    </row>
    <row r="461" spans="1:5" ht="15" customHeight="1" x14ac:dyDescent="0.2">
      <c r="A461" s="237"/>
      <c r="B461" s="237"/>
      <c r="C461" s="237"/>
      <c r="D461" s="237"/>
      <c r="E461" s="237"/>
    </row>
    <row r="462" spans="1:5" ht="15" customHeight="1" x14ac:dyDescent="0.2">
      <c r="A462" s="233" t="s">
        <v>399</v>
      </c>
      <c r="B462" s="233"/>
      <c r="C462" s="233"/>
      <c r="D462" s="233"/>
      <c r="E462" s="233"/>
    </row>
    <row r="463" spans="1:5" ht="15" customHeight="1" x14ac:dyDescent="0.2">
      <c r="A463" s="233"/>
      <c r="B463" s="233"/>
      <c r="C463" s="233"/>
      <c r="D463" s="233"/>
      <c r="E463" s="233"/>
    </row>
    <row r="464" spans="1:5" ht="15" customHeight="1" x14ac:dyDescent="0.2">
      <c r="A464" s="233"/>
      <c r="B464" s="233"/>
      <c r="C464" s="233"/>
      <c r="D464" s="233"/>
      <c r="E464" s="233"/>
    </row>
    <row r="465" spans="1:5" ht="15" customHeight="1" x14ac:dyDescent="0.2">
      <c r="A465" s="233"/>
      <c r="B465" s="233"/>
      <c r="C465" s="233"/>
      <c r="D465" s="233"/>
      <c r="E465" s="233"/>
    </row>
    <row r="466" spans="1:5" ht="15" customHeight="1" x14ac:dyDescent="0.2">
      <c r="A466" s="233"/>
      <c r="B466" s="233"/>
      <c r="C466" s="233"/>
      <c r="D466" s="233"/>
      <c r="E466" s="233"/>
    </row>
    <row r="467" spans="1:5" ht="15" customHeight="1" x14ac:dyDescent="0.2">
      <c r="A467" s="233"/>
      <c r="B467" s="233"/>
      <c r="C467" s="233"/>
      <c r="D467" s="233"/>
      <c r="E467" s="233"/>
    </row>
    <row r="468" spans="1:5" ht="15" customHeight="1" x14ac:dyDescent="0.25">
      <c r="A468" s="139"/>
    </row>
    <row r="469" spans="1:5" ht="15" customHeight="1" x14ac:dyDescent="0.25">
      <c r="A469" s="38" t="s">
        <v>17</v>
      </c>
      <c r="B469" s="39"/>
      <c r="C469" s="39"/>
      <c r="D469" s="39"/>
      <c r="E469" s="39"/>
    </row>
    <row r="470" spans="1:5" ht="15" customHeight="1" x14ac:dyDescent="0.2">
      <c r="A470" s="40" t="s">
        <v>36</v>
      </c>
      <c r="B470" s="39"/>
      <c r="C470" s="39"/>
      <c r="D470" s="39"/>
      <c r="E470" s="41" t="s">
        <v>37</v>
      </c>
    </row>
    <row r="471" spans="1:5" ht="15" customHeight="1" x14ac:dyDescent="0.25">
      <c r="A471" s="38"/>
      <c r="B471" s="71"/>
      <c r="C471" s="39"/>
      <c r="D471" s="39"/>
      <c r="E471" s="42"/>
    </row>
    <row r="472" spans="1:5" ht="15" customHeight="1" x14ac:dyDescent="0.2">
      <c r="A472" s="57"/>
      <c r="B472" s="57"/>
      <c r="C472" s="43" t="s">
        <v>39</v>
      </c>
      <c r="D472" s="104" t="s">
        <v>46</v>
      </c>
      <c r="E472" s="45" t="s">
        <v>41</v>
      </c>
    </row>
    <row r="473" spans="1:5" ht="15" customHeight="1" x14ac:dyDescent="0.2">
      <c r="A473" s="110"/>
      <c r="B473" s="106"/>
      <c r="C473" s="111">
        <v>6409</v>
      </c>
      <c r="D473" s="63" t="s">
        <v>69</v>
      </c>
      <c r="E473" s="112">
        <v>-4000000</v>
      </c>
    </row>
    <row r="474" spans="1:5" ht="15" customHeight="1" x14ac:dyDescent="0.2">
      <c r="A474" s="113"/>
      <c r="B474" s="114"/>
      <c r="C474" s="51" t="s">
        <v>43</v>
      </c>
      <c r="D474" s="52"/>
      <c r="E474" s="53">
        <f>E473</f>
        <v>-4000000</v>
      </c>
    </row>
    <row r="475" spans="1:5" ht="15" customHeight="1" x14ac:dyDescent="0.25">
      <c r="A475" s="139"/>
    </row>
    <row r="476" spans="1:5" ht="15" customHeight="1" x14ac:dyDescent="0.25">
      <c r="A476" s="68" t="s">
        <v>17</v>
      </c>
      <c r="B476" s="69"/>
      <c r="C476" s="69"/>
      <c r="D476" s="69"/>
      <c r="E476" s="69"/>
    </row>
    <row r="477" spans="1:5" ht="15" customHeight="1" x14ac:dyDescent="0.2">
      <c r="A477" s="91" t="s">
        <v>139</v>
      </c>
      <c r="B477" s="69"/>
      <c r="C477" s="69"/>
      <c r="D477" s="69"/>
      <c r="E477" s="70" t="s">
        <v>140</v>
      </c>
    </row>
    <row r="478" spans="1:5" ht="15" customHeight="1" x14ac:dyDescent="0.2">
      <c r="A478" s="129"/>
      <c r="B478" s="130"/>
      <c r="C478" s="39"/>
      <c r="D478" s="39"/>
      <c r="E478" s="42"/>
    </row>
    <row r="479" spans="1:5" ht="15" customHeight="1" x14ac:dyDescent="0.2">
      <c r="A479" s="58"/>
      <c r="B479" s="81" t="s">
        <v>38</v>
      </c>
      <c r="C479" s="81" t="s">
        <v>39</v>
      </c>
      <c r="D479" s="93" t="s">
        <v>40</v>
      </c>
      <c r="E479" s="126" t="s">
        <v>41</v>
      </c>
    </row>
    <row r="480" spans="1:5" ht="15" customHeight="1" x14ac:dyDescent="0.2">
      <c r="B480" s="137">
        <v>601</v>
      </c>
      <c r="C480" s="83"/>
      <c r="D480" s="123" t="s">
        <v>117</v>
      </c>
      <c r="E480" s="127">
        <v>4000000</v>
      </c>
    </row>
    <row r="481" spans="1:5" ht="15" customHeight="1" x14ac:dyDescent="0.2">
      <c r="B481" s="137"/>
      <c r="C481" s="84" t="s">
        <v>43</v>
      </c>
      <c r="D481" s="85"/>
      <c r="E481" s="86">
        <f>SUM(E480:E480)</f>
        <v>4000000</v>
      </c>
    </row>
    <row r="482" spans="1:5" ht="15" customHeight="1" x14ac:dyDescent="0.2"/>
    <row r="483" spans="1:5" ht="15" customHeight="1" x14ac:dyDescent="0.2"/>
    <row r="484" spans="1:5" ht="15" customHeight="1" x14ac:dyDescent="0.25">
      <c r="A484" s="36" t="s">
        <v>400</v>
      </c>
    </row>
    <row r="485" spans="1:5" ht="15" customHeight="1" x14ac:dyDescent="0.2">
      <c r="A485" s="237" t="s">
        <v>102</v>
      </c>
      <c r="B485" s="237"/>
      <c r="C485" s="237"/>
      <c r="D485" s="237"/>
      <c r="E485" s="237"/>
    </row>
    <row r="486" spans="1:5" ht="15" customHeight="1" x14ac:dyDescent="0.2">
      <c r="A486" s="237"/>
      <c r="B486" s="237"/>
      <c r="C486" s="237"/>
      <c r="D486" s="237"/>
      <c r="E486" s="237"/>
    </row>
    <row r="487" spans="1:5" ht="15" customHeight="1" x14ac:dyDescent="0.2">
      <c r="A487" s="233" t="s">
        <v>401</v>
      </c>
      <c r="B487" s="233"/>
      <c r="C487" s="233"/>
      <c r="D487" s="233"/>
      <c r="E487" s="233"/>
    </row>
    <row r="488" spans="1:5" ht="15" customHeight="1" x14ac:dyDescent="0.2">
      <c r="A488" s="233"/>
      <c r="B488" s="233"/>
      <c r="C488" s="233"/>
      <c r="D488" s="233"/>
      <c r="E488" s="233"/>
    </row>
    <row r="489" spans="1:5" ht="15" customHeight="1" x14ac:dyDescent="0.2">
      <c r="A489" s="233"/>
      <c r="B489" s="233"/>
      <c r="C489" s="233"/>
      <c r="D489" s="233"/>
      <c r="E489" s="233"/>
    </row>
    <row r="490" spans="1:5" ht="15" customHeight="1" x14ac:dyDescent="0.2">
      <c r="A490" s="233"/>
      <c r="B490" s="233"/>
      <c r="C490" s="233"/>
      <c r="D490" s="233"/>
      <c r="E490" s="233"/>
    </row>
    <row r="491" spans="1:5" ht="15" customHeight="1" x14ac:dyDescent="0.2">
      <c r="A491" s="233"/>
      <c r="B491" s="233"/>
      <c r="C491" s="233"/>
      <c r="D491" s="233"/>
      <c r="E491" s="233"/>
    </row>
    <row r="492" spans="1:5" ht="15" customHeight="1" x14ac:dyDescent="0.2">
      <c r="A492" s="233"/>
      <c r="B492" s="233"/>
      <c r="C492" s="233"/>
      <c r="D492" s="233"/>
      <c r="E492" s="233"/>
    </row>
    <row r="493" spans="1:5" ht="15" customHeight="1" x14ac:dyDescent="0.2">
      <c r="A493" s="185"/>
      <c r="B493" s="185"/>
      <c r="C493" s="185"/>
      <c r="D493" s="185"/>
      <c r="E493" s="185"/>
    </row>
    <row r="494" spans="1:5" ht="15" customHeight="1" x14ac:dyDescent="0.25">
      <c r="A494" s="38" t="s">
        <v>17</v>
      </c>
      <c r="B494" s="39"/>
      <c r="C494" s="39"/>
      <c r="D494" s="39"/>
      <c r="E494" s="39"/>
    </row>
    <row r="495" spans="1:5" ht="15" customHeight="1" x14ac:dyDescent="0.2">
      <c r="A495" s="40" t="s">
        <v>36</v>
      </c>
      <c r="B495" s="39"/>
      <c r="C495" s="39"/>
      <c r="D495" s="39"/>
      <c r="E495" s="41" t="s">
        <v>37</v>
      </c>
    </row>
    <row r="496" spans="1:5" ht="15" customHeight="1" x14ac:dyDescent="0.25">
      <c r="A496" s="38"/>
      <c r="B496" s="71"/>
      <c r="C496" s="39"/>
      <c r="D496" s="39"/>
      <c r="E496" s="42"/>
    </row>
    <row r="497" spans="1:5" ht="15" customHeight="1" x14ac:dyDescent="0.2">
      <c r="A497" s="57"/>
      <c r="B497" s="57"/>
      <c r="C497" s="43" t="s">
        <v>39</v>
      </c>
      <c r="D497" s="104" t="s">
        <v>46</v>
      </c>
      <c r="E497" s="45" t="s">
        <v>41</v>
      </c>
    </row>
    <row r="498" spans="1:5" ht="15" customHeight="1" x14ac:dyDescent="0.2">
      <c r="A498" s="110"/>
      <c r="B498" s="106"/>
      <c r="C498" s="111">
        <v>6409</v>
      </c>
      <c r="D498" s="63" t="s">
        <v>69</v>
      </c>
      <c r="E498" s="112">
        <v>-1670000</v>
      </c>
    </row>
    <row r="499" spans="1:5" ht="15" customHeight="1" x14ac:dyDescent="0.2">
      <c r="A499" s="113"/>
      <c r="B499" s="114"/>
      <c r="C499" s="51" t="s">
        <v>43</v>
      </c>
      <c r="D499" s="52"/>
      <c r="E499" s="53">
        <f>E498</f>
        <v>-1670000</v>
      </c>
    </row>
    <row r="500" spans="1:5" ht="15" customHeight="1" x14ac:dyDescent="0.2">
      <c r="A500" s="113"/>
      <c r="B500" s="114"/>
      <c r="C500" s="115"/>
      <c r="D500" s="39"/>
      <c r="E500" s="116"/>
    </row>
    <row r="501" spans="1:5" ht="15" customHeight="1" x14ac:dyDescent="0.25">
      <c r="A501" s="38" t="s">
        <v>17</v>
      </c>
      <c r="B501" s="39"/>
      <c r="C501" s="39"/>
      <c r="D501" s="39"/>
      <c r="E501" s="71"/>
    </row>
    <row r="502" spans="1:5" ht="15" customHeight="1" x14ac:dyDescent="0.2">
      <c r="A502" s="91" t="s">
        <v>104</v>
      </c>
      <c r="B502" s="77"/>
      <c r="C502" s="77"/>
      <c r="D502" s="77"/>
      <c r="E502" s="77" t="s">
        <v>105</v>
      </c>
    </row>
    <row r="503" spans="1:5" ht="15" customHeight="1" x14ac:dyDescent="0.2">
      <c r="A503" s="78"/>
      <c r="B503" s="79"/>
      <c r="C503" s="69"/>
      <c r="D503" s="77"/>
      <c r="E503" s="80"/>
    </row>
    <row r="504" spans="1:5" ht="15" customHeight="1" x14ac:dyDescent="0.2">
      <c r="B504" s="58"/>
      <c r="C504" s="81" t="s">
        <v>39</v>
      </c>
      <c r="D504" s="82" t="s">
        <v>46</v>
      </c>
      <c r="E504" s="126" t="s">
        <v>41</v>
      </c>
    </row>
    <row r="505" spans="1:5" ht="15" customHeight="1" x14ac:dyDescent="0.2">
      <c r="B505" s="60"/>
      <c r="C505" s="83"/>
      <c r="D505" s="63" t="s">
        <v>100</v>
      </c>
      <c r="E505" s="127">
        <v>1572000</v>
      </c>
    </row>
    <row r="506" spans="1:5" ht="15" customHeight="1" x14ac:dyDescent="0.2">
      <c r="B506" s="60"/>
      <c r="C506" s="83">
        <v>6172</v>
      </c>
      <c r="D506" s="63" t="s">
        <v>47</v>
      </c>
      <c r="E506" s="127">
        <v>98000</v>
      </c>
    </row>
    <row r="507" spans="1:5" ht="15" customHeight="1" x14ac:dyDescent="0.2">
      <c r="B507" s="60"/>
      <c r="C507" s="84" t="s">
        <v>43</v>
      </c>
      <c r="D507" s="128"/>
      <c r="E507" s="86">
        <f>SUM(E505:E506)</f>
        <v>1670000</v>
      </c>
    </row>
    <row r="508" spans="1:5" ht="15" customHeight="1" x14ac:dyDescent="0.2"/>
    <row r="509" spans="1:5" ht="15" customHeight="1" x14ac:dyDescent="0.2"/>
    <row r="510" spans="1:5" ht="15" customHeight="1" x14ac:dyDescent="0.25">
      <c r="A510" s="36" t="s">
        <v>402</v>
      </c>
    </row>
    <row r="511" spans="1:5" ht="15" customHeight="1" x14ac:dyDescent="0.2">
      <c r="A511" s="234" t="s">
        <v>96</v>
      </c>
      <c r="B511" s="234"/>
      <c r="C511" s="234"/>
      <c r="D511" s="234"/>
      <c r="E511" s="234"/>
    </row>
    <row r="512" spans="1:5" ht="15" customHeight="1" x14ac:dyDescent="0.2">
      <c r="A512" s="234"/>
      <c r="B512" s="234"/>
      <c r="C512" s="234"/>
      <c r="D512" s="234"/>
      <c r="E512" s="234"/>
    </row>
    <row r="513" spans="1:5" ht="15" customHeight="1" x14ac:dyDescent="0.2">
      <c r="A513" s="233" t="s">
        <v>403</v>
      </c>
      <c r="B513" s="233"/>
      <c r="C513" s="233"/>
      <c r="D513" s="233"/>
      <c r="E513" s="233"/>
    </row>
    <row r="514" spans="1:5" ht="15" customHeight="1" x14ac:dyDescent="0.2">
      <c r="A514" s="233"/>
      <c r="B514" s="233"/>
      <c r="C514" s="233"/>
      <c r="D514" s="233"/>
      <c r="E514" s="233"/>
    </row>
    <row r="515" spans="1:5" ht="15" customHeight="1" x14ac:dyDescent="0.2">
      <c r="A515" s="233"/>
      <c r="B515" s="233"/>
      <c r="C515" s="233"/>
      <c r="D515" s="233"/>
      <c r="E515" s="233"/>
    </row>
    <row r="516" spans="1:5" ht="15" customHeight="1" x14ac:dyDescent="0.2">
      <c r="A516" s="233"/>
      <c r="B516" s="233"/>
      <c r="C516" s="233"/>
      <c r="D516" s="233"/>
      <c r="E516" s="233"/>
    </row>
    <row r="517" spans="1:5" ht="15" customHeight="1" x14ac:dyDescent="0.2">
      <c r="A517" s="233"/>
      <c r="B517" s="233"/>
      <c r="C517" s="233"/>
      <c r="D517" s="233"/>
      <c r="E517" s="233"/>
    </row>
    <row r="518" spans="1:5" ht="15" customHeight="1" x14ac:dyDescent="0.2">
      <c r="A518" s="233"/>
      <c r="B518" s="233"/>
      <c r="C518" s="233"/>
      <c r="D518" s="233"/>
      <c r="E518" s="233"/>
    </row>
    <row r="519" spans="1:5" ht="15" customHeight="1" x14ac:dyDescent="0.2">
      <c r="A519" s="233"/>
      <c r="B519" s="233"/>
      <c r="C519" s="233"/>
      <c r="D519" s="233"/>
      <c r="E519" s="233"/>
    </row>
    <row r="520" spans="1:5" ht="15" customHeight="1" x14ac:dyDescent="0.2">
      <c r="A520" s="90"/>
      <c r="B520" s="90"/>
      <c r="C520" s="90"/>
      <c r="D520" s="90"/>
      <c r="E520" s="90"/>
    </row>
    <row r="521" spans="1:5" ht="15" customHeight="1" x14ac:dyDescent="0.2">
      <c r="A521" s="90"/>
      <c r="B521" s="90"/>
      <c r="C521" s="90"/>
      <c r="D521" s="90"/>
      <c r="E521" s="90"/>
    </row>
    <row r="522" spans="1:5" ht="15" customHeight="1" x14ac:dyDescent="0.25">
      <c r="A522" s="68" t="s">
        <v>17</v>
      </c>
      <c r="B522" s="69"/>
      <c r="C522" s="69"/>
      <c r="D522" s="69"/>
      <c r="E522" s="69"/>
    </row>
    <row r="523" spans="1:5" ht="15" customHeight="1" x14ac:dyDescent="0.2">
      <c r="A523" s="91" t="s">
        <v>36</v>
      </c>
      <c r="B523" s="69"/>
      <c r="C523" s="69"/>
      <c r="D523" s="69"/>
      <c r="E523" s="70" t="s">
        <v>37</v>
      </c>
    </row>
    <row r="524" spans="1:5" ht="15" customHeight="1" x14ac:dyDescent="0.25">
      <c r="A524" s="78"/>
      <c r="B524" s="68"/>
      <c r="C524" s="69"/>
      <c r="D524" s="69"/>
      <c r="E524" s="92"/>
    </row>
    <row r="525" spans="1:5" ht="15" customHeight="1" x14ac:dyDescent="0.2">
      <c r="A525" s="58"/>
      <c r="B525" s="57"/>
      <c r="C525" s="81" t="s">
        <v>39</v>
      </c>
      <c r="D525" s="104" t="s">
        <v>46</v>
      </c>
      <c r="E525" s="81" t="s">
        <v>41</v>
      </c>
    </row>
    <row r="526" spans="1:5" ht="15" customHeight="1" x14ac:dyDescent="0.2">
      <c r="A526" s="124"/>
      <c r="B526" s="125"/>
      <c r="C526" s="83">
        <v>6409</v>
      </c>
      <c r="D526" s="63" t="s">
        <v>69</v>
      </c>
      <c r="E526" s="75">
        <v>-90750</v>
      </c>
    </row>
    <row r="527" spans="1:5" ht="15" customHeight="1" x14ac:dyDescent="0.2">
      <c r="A527" s="108"/>
      <c r="B527" s="121"/>
      <c r="C527" s="84" t="s">
        <v>43</v>
      </c>
      <c r="D527" s="85"/>
      <c r="E527" s="86">
        <f>SUM(E526:E526)</f>
        <v>-90750</v>
      </c>
    </row>
    <row r="528" spans="1:5" ht="15" customHeight="1" x14ac:dyDescent="0.2"/>
    <row r="529" spans="1:5" ht="15" customHeight="1" x14ac:dyDescent="0.25">
      <c r="A529" s="68" t="s">
        <v>17</v>
      </c>
      <c r="B529" s="69"/>
      <c r="C529" s="69"/>
      <c r="D529" s="71"/>
      <c r="E529" s="71"/>
    </row>
    <row r="530" spans="1:5" ht="15" customHeight="1" x14ac:dyDescent="0.2">
      <c r="A530" s="91" t="s">
        <v>98</v>
      </c>
      <c r="B530" s="69"/>
      <c r="C530" s="69"/>
      <c r="D530" s="69"/>
      <c r="E530" s="70" t="s">
        <v>130</v>
      </c>
    </row>
    <row r="531" spans="1:5" ht="15" customHeight="1" x14ac:dyDescent="0.2">
      <c r="A531" s="78"/>
      <c r="B531" s="79"/>
      <c r="C531" s="69"/>
      <c r="D531" s="78"/>
      <c r="E531" s="80"/>
    </row>
    <row r="532" spans="1:5" ht="15" customHeight="1" x14ac:dyDescent="0.2">
      <c r="A532" s="58"/>
      <c r="B532" s="58"/>
      <c r="C532" s="81" t="s">
        <v>39</v>
      </c>
      <c r="D532" s="104" t="s">
        <v>46</v>
      </c>
      <c r="E532" s="81" t="s">
        <v>41</v>
      </c>
    </row>
    <row r="533" spans="1:5" ht="15" customHeight="1" x14ac:dyDescent="0.2">
      <c r="A533" s="105"/>
      <c r="B533" s="106"/>
      <c r="C533" s="83">
        <v>3523</v>
      </c>
      <c r="D533" s="107" t="s">
        <v>100</v>
      </c>
      <c r="E533" s="75">
        <v>90750</v>
      </c>
    </row>
    <row r="534" spans="1:5" ht="15" customHeight="1" x14ac:dyDescent="0.2">
      <c r="A534" s="108"/>
      <c r="B534" s="69"/>
      <c r="C534" s="84" t="s">
        <v>43</v>
      </c>
      <c r="D534" s="85"/>
      <c r="E534" s="86">
        <f>SUM(E533:E533)</f>
        <v>90750</v>
      </c>
    </row>
    <row r="535" spans="1:5" ht="15" customHeight="1" x14ac:dyDescent="0.2"/>
    <row r="536" spans="1:5" ht="15" customHeight="1" x14ac:dyDescent="0.2"/>
    <row r="537" spans="1:5" ht="15" customHeight="1" x14ac:dyDescent="0.25">
      <c r="A537" s="36" t="s">
        <v>404</v>
      </c>
    </row>
    <row r="538" spans="1:5" ht="15" customHeight="1" x14ac:dyDescent="0.2">
      <c r="A538" s="234" t="s">
        <v>96</v>
      </c>
      <c r="B538" s="234"/>
      <c r="C538" s="234"/>
      <c r="D538" s="234"/>
      <c r="E538" s="234"/>
    </row>
    <row r="539" spans="1:5" ht="15" customHeight="1" x14ac:dyDescent="0.2">
      <c r="A539" s="234"/>
      <c r="B539" s="234"/>
      <c r="C539" s="234"/>
      <c r="D539" s="234"/>
      <c r="E539" s="234"/>
    </row>
    <row r="540" spans="1:5" ht="15" customHeight="1" x14ac:dyDescent="0.2">
      <c r="A540" s="233" t="s">
        <v>405</v>
      </c>
      <c r="B540" s="233"/>
      <c r="C540" s="233"/>
      <c r="D540" s="233"/>
      <c r="E540" s="233"/>
    </row>
    <row r="541" spans="1:5" ht="15" customHeight="1" x14ac:dyDescent="0.2">
      <c r="A541" s="233"/>
      <c r="B541" s="233"/>
      <c r="C541" s="233"/>
      <c r="D541" s="233"/>
      <c r="E541" s="233"/>
    </row>
    <row r="542" spans="1:5" ht="15" customHeight="1" x14ac:dyDescent="0.2">
      <c r="A542" s="233"/>
      <c r="B542" s="233"/>
      <c r="C542" s="233"/>
      <c r="D542" s="233"/>
      <c r="E542" s="233"/>
    </row>
    <row r="543" spans="1:5" ht="15" customHeight="1" x14ac:dyDescent="0.2">
      <c r="A543" s="233"/>
      <c r="B543" s="233"/>
      <c r="C543" s="233"/>
      <c r="D543" s="233"/>
      <c r="E543" s="233"/>
    </row>
    <row r="544" spans="1:5" ht="15" customHeight="1" x14ac:dyDescent="0.2">
      <c r="A544" s="233"/>
      <c r="B544" s="233"/>
      <c r="C544" s="233"/>
      <c r="D544" s="233"/>
      <c r="E544" s="233"/>
    </row>
    <row r="545" spans="1:5" ht="15" customHeight="1" x14ac:dyDescent="0.2">
      <c r="A545" s="233"/>
      <c r="B545" s="233"/>
      <c r="C545" s="233"/>
      <c r="D545" s="233"/>
      <c r="E545" s="233"/>
    </row>
    <row r="546" spans="1:5" ht="15" customHeight="1" x14ac:dyDescent="0.2">
      <c r="A546" s="233"/>
      <c r="B546" s="233"/>
      <c r="C546" s="233"/>
      <c r="D546" s="233"/>
      <c r="E546" s="233"/>
    </row>
    <row r="547" spans="1:5" ht="15" customHeight="1" x14ac:dyDescent="0.2">
      <c r="A547" s="90"/>
      <c r="B547" s="90"/>
      <c r="C547" s="90"/>
      <c r="D547" s="90"/>
      <c r="E547" s="90"/>
    </row>
    <row r="548" spans="1:5" ht="15" customHeight="1" x14ac:dyDescent="0.25">
      <c r="A548" s="68" t="s">
        <v>17</v>
      </c>
      <c r="B548" s="69"/>
      <c r="C548" s="69"/>
      <c r="D548" s="69"/>
      <c r="E548" s="69"/>
    </row>
    <row r="549" spans="1:5" ht="15" customHeight="1" x14ac:dyDescent="0.2">
      <c r="A549" s="91" t="s">
        <v>36</v>
      </c>
      <c r="B549" s="69"/>
      <c r="C549" s="69"/>
      <c r="D549" s="69"/>
      <c r="E549" s="70" t="s">
        <v>37</v>
      </c>
    </row>
    <row r="550" spans="1:5" ht="15" customHeight="1" x14ac:dyDescent="0.25">
      <c r="A550" s="78"/>
      <c r="B550" s="68"/>
      <c r="C550" s="69"/>
      <c r="D550" s="69"/>
      <c r="E550" s="92"/>
    </row>
    <row r="551" spans="1:5" ht="15" customHeight="1" x14ac:dyDescent="0.2">
      <c r="A551" s="58"/>
      <c r="B551" s="57"/>
      <c r="C551" s="81" t="s">
        <v>39</v>
      </c>
      <c r="D551" s="104" t="s">
        <v>46</v>
      </c>
      <c r="E551" s="81" t="s">
        <v>41</v>
      </c>
    </row>
    <row r="552" spans="1:5" ht="15" customHeight="1" x14ac:dyDescent="0.2">
      <c r="A552" s="124"/>
      <c r="B552" s="125"/>
      <c r="C552" s="83">
        <v>6409</v>
      </c>
      <c r="D552" s="63" t="s">
        <v>69</v>
      </c>
      <c r="E552" s="75">
        <v>-14500304</v>
      </c>
    </row>
    <row r="553" spans="1:5" ht="15" customHeight="1" x14ac:dyDescent="0.2">
      <c r="A553" s="108"/>
      <c r="B553" s="121"/>
      <c r="C553" s="84" t="s">
        <v>43</v>
      </c>
      <c r="D553" s="85"/>
      <c r="E553" s="86">
        <f>SUM(E552:E552)</f>
        <v>-14500304</v>
      </c>
    </row>
    <row r="554" spans="1:5" ht="15" customHeight="1" x14ac:dyDescent="0.2"/>
    <row r="555" spans="1:5" ht="15" customHeight="1" x14ac:dyDescent="0.25">
      <c r="A555" s="68" t="s">
        <v>17</v>
      </c>
    </row>
    <row r="556" spans="1:5" ht="15" customHeight="1" x14ac:dyDescent="0.2">
      <c r="A556" s="91" t="s">
        <v>98</v>
      </c>
      <c r="B556" s="69"/>
      <c r="C556" s="69"/>
      <c r="D556" s="69"/>
      <c r="E556" s="70" t="s">
        <v>130</v>
      </c>
    </row>
    <row r="557" spans="1:5" ht="15" customHeight="1" x14ac:dyDescent="0.25">
      <c r="A557" s="38"/>
      <c r="B557" s="71"/>
      <c r="C557" s="39"/>
      <c r="D557" s="39"/>
      <c r="E557" s="42"/>
    </row>
    <row r="558" spans="1:5" ht="15" customHeight="1" x14ac:dyDescent="0.2">
      <c r="A558" s="57"/>
      <c r="B558" s="57"/>
      <c r="C558" s="43" t="s">
        <v>39</v>
      </c>
      <c r="D558" s="44" t="s">
        <v>40</v>
      </c>
      <c r="E558" s="45" t="s">
        <v>41</v>
      </c>
    </row>
    <row r="559" spans="1:5" ht="15" customHeight="1" x14ac:dyDescent="0.2">
      <c r="A559" s="105"/>
      <c r="B559" s="106"/>
      <c r="C559" s="117">
        <v>3522</v>
      </c>
      <c r="D559" s="107" t="s">
        <v>100</v>
      </c>
      <c r="E559" s="118">
        <v>14500304</v>
      </c>
    </row>
    <row r="560" spans="1:5" ht="15" customHeight="1" x14ac:dyDescent="0.2">
      <c r="A560" s="105"/>
      <c r="B560" s="119"/>
      <c r="C560" s="51" t="s">
        <v>43</v>
      </c>
      <c r="D560" s="52"/>
      <c r="E560" s="53">
        <f>SUM(E559:E559)</f>
        <v>14500304</v>
      </c>
    </row>
    <row r="561" spans="1:5" ht="15" customHeight="1" x14ac:dyDescent="0.2"/>
    <row r="562" spans="1:5" ht="15" customHeight="1" x14ac:dyDescent="0.2"/>
    <row r="563" spans="1:5" ht="15" customHeight="1" x14ac:dyDescent="0.25">
      <c r="A563" s="36" t="s">
        <v>406</v>
      </c>
    </row>
    <row r="564" spans="1:5" ht="15" customHeight="1" x14ac:dyDescent="0.2">
      <c r="A564" s="234" t="s">
        <v>96</v>
      </c>
      <c r="B564" s="234"/>
      <c r="C564" s="234"/>
      <c r="D564" s="234"/>
      <c r="E564" s="234"/>
    </row>
    <row r="565" spans="1:5" ht="15" customHeight="1" x14ac:dyDescent="0.2">
      <c r="A565" s="234"/>
      <c r="B565" s="234"/>
      <c r="C565" s="234"/>
      <c r="D565" s="234"/>
      <c r="E565" s="234"/>
    </row>
    <row r="566" spans="1:5" ht="15" customHeight="1" x14ac:dyDescent="0.2">
      <c r="A566" s="233" t="s">
        <v>407</v>
      </c>
      <c r="B566" s="233"/>
      <c r="C566" s="233"/>
      <c r="D566" s="233"/>
      <c r="E566" s="233"/>
    </row>
    <row r="567" spans="1:5" ht="15" customHeight="1" x14ac:dyDescent="0.2">
      <c r="A567" s="233"/>
      <c r="B567" s="233"/>
      <c r="C567" s="233"/>
      <c r="D567" s="233"/>
      <c r="E567" s="233"/>
    </row>
    <row r="568" spans="1:5" ht="15" customHeight="1" x14ac:dyDescent="0.2">
      <c r="A568" s="233"/>
      <c r="B568" s="233"/>
      <c r="C568" s="233"/>
      <c r="D568" s="233"/>
      <c r="E568" s="233"/>
    </row>
    <row r="569" spans="1:5" ht="15" customHeight="1" x14ac:dyDescent="0.2">
      <c r="A569" s="233"/>
      <c r="B569" s="233"/>
      <c r="C569" s="233"/>
      <c r="D569" s="233"/>
      <c r="E569" s="233"/>
    </row>
    <row r="570" spans="1:5" ht="15" customHeight="1" x14ac:dyDescent="0.2">
      <c r="A570" s="233"/>
      <c r="B570" s="233"/>
      <c r="C570" s="233"/>
      <c r="D570" s="233"/>
      <c r="E570" s="233"/>
    </row>
    <row r="571" spans="1:5" ht="15" customHeight="1" x14ac:dyDescent="0.2">
      <c r="A571" s="233"/>
      <c r="B571" s="233"/>
      <c r="C571" s="233"/>
      <c r="D571" s="233"/>
      <c r="E571" s="233"/>
    </row>
    <row r="572" spans="1:5" ht="15" customHeight="1" x14ac:dyDescent="0.2">
      <c r="A572" s="233"/>
      <c r="B572" s="233"/>
      <c r="C572" s="233"/>
      <c r="D572" s="233"/>
      <c r="E572" s="233"/>
    </row>
    <row r="573" spans="1:5" ht="15" customHeight="1" x14ac:dyDescent="0.2">
      <c r="A573" s="90"/>
      <c r="B573" s="90"/>
      <c r="C573" s="90"/>
      <c r="D573" s="90"/>
      <c r="E573" s="90"/>
    </row>
    <row r="574" spans="1:5" ht="15" customHeight="1" x14ac:dyDescent="0.25">
      <c r="A574" s="68" t="s">
        <v>17</v>
      </c>
    </row>
    <row r="575" spans="1:5" ht="15" customHeight="1" x14ac:dyDescent="0.2">
      <c r="A575" s="91" t="s">
        <v>98</v>
      </c>
      <c r="B575" s="69"/>
      <c r="C575" s="69"/>
      <c r="D575" s="69"/>
      <c r="E575" s="70" t="s">
        <v>130</v>
      </c>
    </row>
    <row r="576" spans="1:5" ht="15" customHeight="1" x14ac:dyDescent="0.25">
      <c r="A576" s="38"/>
      <c r="B576" s="71"/>
      <c r="C576" s="39"/>
      <c r="D576" s="39"/>
      <c r="E576" s="42"/>
    </row>
    <row r="577" spans="1:5" ht="15" customHeight="1" x14ac:dyDescent="0.2">
      <c r="A577" s="57"/>
      <c r="B577" s="57"/>
      <c r="C577" s="43" t="s">
        <v>39</v>
      </c>
      <c r="D577" s="44" t="s">
        <v>40</v>
      </c>
      <c r="E577" s="45" t="s">
        <v>41</v>
      </c>
    </row>
    <row r="578" spans="1:5" ht="15" customHeight="1" x14ac:dyDescent="0.2">
      <c r="A578" s="105"/>
      <c r="B578" s="106"/>
      <c r="C578" s="117">
        <v>3522</v>
      </c>
      <c r="D578" s="107" t="s">
        <v>100</v>
      </c>
      <c r="E578" s="118">
        <v>-10000000</v>
      </c>
    </row>
    <row r="579" spans="1:5" ht="15" customHeight="1" x14ac:dyDescent="0.2">
      <c r="A579" s="105"/>
      <c r="B579" s="119"/>
      <c r="C579" s="51" t="s">
        <v>43</v>
      </c>
      <c r="D579" s="52"/>
      <c r="E579" s="53">
        <f>SUM(E578:E578)</f>
        <v>-10000000</v>
      </c>
    </row>
    <row r="580" spans="1:5" ht="15" customHeight="1" x14ac:dyDescent="0.2"/>
    <row r="581" spans="1:5" ht="15" customHeight="1" x14ac:dyDescent="0.25">
      <c r="A581" s="68" t="s">
        <v>17</v>
      </c>
      <c r="B581" s="69"/>
      <c r="C581" s="69"/>
      <c r="D581" s="69"/>
      <c r="E581" s="69"/>
    </row>
    <row r="582" spans="1:5" ht="15" customHeight="1" x14ac:dyDescent="0.2">
      <c r="A582" s="91" t="s">
        <v>36</v>
      </c>
      <c r="B582" s="69"/>
      <c r="C582" s="69"/>
      <c r="D582" s="69"/>
      <c r="E582" s="70" t="s">
        <v>37</v>
      </c>
    </row>
    <row r="583" spans="1:5" ht="15" customHeight="1" x14ac:dyDescent="0.25">
      <c r="A583" s="78"/>
      <c r="B583" s="68"/>
      <c r="C583" s="69"/>
      <c r="D583" s="69"/>
      <c r="E583" s="92"/>
    </row>
    <row r="584" spans="1:5" ht="15" customHeight="1" x14ac:dyDescent="0.2">
      <c r="A584" s="58"/>
      <c r="B584" s="57"/>
      <c r="C584" s="81" t="s">
        <v>39</v>
      </c>
      <c r="D584" s="104" t="s">
        <v>46</v>
      </c>
      <c r="E584" s="81" t="s">
        <v>41</v>
      </c>
    </row>
    <row r="585" spans="1:5" ht="15" customHeight="1" x14ac:dyDescent="0.2">
      <c r="A585" s="124"/>
      <c r="B585" s="125"/>
      <c r="C585" s="83">
        <v>6409</v>
      </c>
      <c r="D585" s="63" t="s">
        <v>69</v>
      </c>
      <c r="E585" s="75">
        <v>10000000</v>
      </c>
    </row>
    <row r="586" spans="1:5" ht="15" customHeight="1" x14ac:dyDescent="0.2">
      <c r="A586" s="108"/>
      <c r="B586" s="121"/>
      <c r="C586" s="84" t="s">
        <v>43</v>
      </c>
      <c r="D586" s="85"/>
      <c r="E586" s="86">
        <f>SUM(E585:E585)</f>
        <v>10000000</v>
      </c>
    </row>
    <row r="587" spans="1:5" ht="15" customHeight="1" x14ac:dyDescent="0.2"/>
    <row r="588" spans="1:5" ht="15" customHeight="1" x14ac:dyDescent="0.2"/>
    <row r="589" spans="1:5" ht="15" customHeight="1" x14ac:dyDescent="0.25">
      <c r="A589" s="36" t="s">
        <v>408</v>
      </c>
    </row>
    <row r="590" spans="1:5" ht="15" customHeight="1" x14ac:dyDescent="0.2">
      <c r="A590" s="234" t="s">
        <v>161</v>
      </c>
      <c r="B590" s="234"/>
      <c r="C590" s="234"/>
      <c r="D590" s="234"/>
      <c r="E590" s="234"/>
    </row>
    <row r="591" spans="1:5" ht="15" customHeight="1" x14ac:dyDescent="0.2">
      <c r="A591" s="235" t="s">
        <v>409</v>
      </c>
      <c r="B591" s="235"/>
      <c r="C591" s="235"/>
      <c r="D591" s="235"/>
      <c r="E591" s="235"/>
    </row>
    <row r="592" spans="1:5" ht="15" customHeight="1" x14ac:dyDescent="0.2">
      <c r="A592" s="235"/>
      <c r="B592" s="235"/>
      <c r="C592" s="235"/>
      <c r="D592" s="235"/>
      <c r="E592" s="235"/>
    </row>
    <row r="593" spans="1:5" ht="15" customHeight="1" x14ac:dyDescent="0.2">
      <c r="A593" s="235"/>
      <c r="B593" s="235"/>
      <c r="C593" s="235"/>
      <c r="D593" s="235"/>
      <c r="E593" s="235"/>
    </row>
    <row r="594" spans="1:5" ht="15" customHeight="1" x14ac:dyDescent="0.2">
      <c r="A594" s="235"/>
      <c r="B594" s="235"/>
      <c r="C594" s="235"/>
      <c r="D594" s="235"/>
      <c r="E594" s="235"/>
    </row>
    <row r="595" spans="1:5" ht="15" customHeight="1" x14ac:dyDescent="0.2">
      <c r="A595" s="235"/>
      <c r="B595" s="235"/>
      <c r="C595" s="235"/>
      <c r="D595" s="235"/>
      <c r="E595" s="235"/>
    </row>
    <row r="596" spans="1:5" ht="15" customHeight="1" x14ac:dyDescent="0.2">
      <c r="A596" s="235"/>
      <c r="B596" s="235"/>
      <c r="C596" s="235"/>
      <c r="D596" s="235"/>
      <c r="E596" s="235"/>
    </row>
    <row r="597" spans="1:5" ht="15" customHeight="1" x14ac:dyDescent="0.2">
      <c r="A597" s="235"/>
      <c r="B597" s="235"/>
      <c r="C597" s="235"/>
      <c r="D597" s="235"/>
      <c r="E597" s="235"/>
    </row>
    <row r="598" spans="1:5" ht="15" customHeight="1" x14ac:dyDescent="0.2">
      <c r="A598" s="235"/>
      <c r="B598" s="235"/>
      <c r="C598" s="235"/>
      <c r="D598" s="235"/>
      <c r="E598" s="235"/>
    </row>
    <row r="599" spans="1:5" ht="15" customHeight="1" x14ac:dyDescent="0.2">
      <c r="A599" s="235"/>
      <c r="B599" s="235"/>
      <c r="C599" s="235"/>
      <c r="D599" s="235"/>
      <c r="E599" s="235"/>
    </row>
    <row r="600" spans="1:5" ht="15" customHeight="1" x14ac:dyDescent="0.2">
      <c r="A600" s="186"/>
      <c r="B600" s="98"/>
      <c r="C600" s="186"/>
      <c r="D600" s="186"/>
      <c r="E600" s="186"/>
    </row>
    <row r="601" spans="1:5" ht="15" customHeight="1" x14ac:dyDescent="0.25">
      <c r="A601" s="68" t="s">
        <v>1</v>
      </c>
      <c r="B601" s="99"/>
      <c r="C601" s="69"/>
      <c r="D601" s="69"/>
      <c r="E601" s="69"/>
    </row>
    <row r="602" spans="1:5" ht="15" customHeight="1" x14ac:dyDescent="0.2">
      <c r="A602" s="91" t="s">
        <v>98</v>
      </c>
      <c r="B602" s="69"/>
      <c r="C602" s="69"/>
      <c r="D602" s="69"/>
      <c r="E602" s="70" t="s">
        <v>130</v>
      </c>
    </row>
    <row r="603" spans="1:5" ht="15" customHeight="1" x14ac:dyDescent="0.25">
      <c r="A603" s="71"/>
      <c r="B603" s="101"/>
      <c r="C603" s="39"/>
      <c r="D603" s="39"/>
      <c r="E603" s="42"/>
    </row>
    <row r="604" spans="1:5" ht="15" customHeight="1" x14ac:dyDescent="0.2">
      <c r="B604" s="43" t="s">
        <v>38</v>
      </c>
      <c r="C604" s="43" t="s">
        <v>39</v>
      </c>
      <c r="D604" s="44" t="s">
        <v>40</v>
      </c>
      <c r="E604" s="45" t="s">
        <v>41</v>
      </c>
    </row>
    <row r="605" spans="1:5" ht="15" customHeight="1" x14ac:dyDescent="0.2">
      <c r="B605" s="94">
        <v>38587505</v>
      </c>
      <c r="C605" s="102"/>
      <c r="D605" s="103" t="s">
        <v>165</v>
      </c>
      <c r="E605" s="75">
        <v>-117615.44</v>
      </c>
    </row>
    <row r="606" spans="1:5" ht="15" customHeight="1" x14ac:dyDescent="0.2">
      <c r="B606" s="76"/>
      <c r="C606" s="51" t="s">
        <v>43</v>
      </c>
      <c r="D606" s="52"/>
      <c r="E606" s="53">
        <f>SUM(E605:E605)</f>
        <v>-117615.44</v>
      </c>
    </row>
    <row r="607" spans="1:5" ht="15" customHeight="1" x14ac:dyDescent="0.2"/>
    <row r="608" spans="1:5" ht="15" customHeight="1" x14ac:dyDescent="0.25">
      <c r="A608" s="68" t="s">
        <v>17</v>
      </c>
    </row>
    <row r="609" spans="1:5" ht="15" customHeight="1" x14ac:dyDescent="0.2">
      <c r="A609" s="91" t="s">
        <v>98</v>
      </c>
      <c r="B609" s="69"/>
      <c r="C609" s="69"/>
      <c r="D609" s="69"/>
      <c r="E609" s="70" t="s">
        <v>130</v>
      </c>
    </row>
    <row r="610" spans="1:5" ht="15" customHeight="1" x14ac:dyDescent="0.25">
      <c r="A610" s="38"/>
      <c r="B610" s="71"/>
      <c r="C610" s="39"/>
      <c r="D610" s="39"/>
      <c r="E610" s="42"/>
    </row>
    <row r="611" spans="1:5" ht="15" customHeight="1" x14ac:dyDescent="0.2">
      <c r="A611" s="57"/>
      <c r="B611" s="57"/>
      <c r="C611" s="43" t="s">
        <v>39</v>
      </c>
      <c r="D611" s="44" t="s">
        <v>40</v>
      </c>
      <c r="E611" s="45" t="s">
        <v>41</v>
      </c>
    </row>
    <row r="612" spans="1:5" ht="15" customHeight="1" x14ac:dyDescent="0.2">
      <c r="A612" s="105"/>
      <c r="B612" s="106"/>
      <c r="C612" s="117">
        <v>4357</v>
      </c>
      <c r="D612" s="107" t="s">
        <v>100</v>
      </c>
      <c r="E612" s="118">
        <v>-117615.44</v>
      </c>
    </row>
    <row r="613" spans="1:5" ht="15" customHeight="1" x14ac:dyDescent="0.2">
      <c r="A613" s="105"/>
      <c r="B613" s="106"/>
      <c r="C613" s="117">
        <v>4357</v>
      </c>
      <c r="D613" s="107" t="s">
        <v>100</v>
      </c>
      <c r="E613" s="118">
        <v>-321928.81</v>
      </c>
    </row>
    <row r="614" spans="1:5" ht="15" customHeight="1" x14ac:dyDescent="0.2">
      <c r="A614" s="105"/>
      <c r="B614" s="119"/>
      <c r="C614" s="51" t="s">
        <v>43</v>
      </c>
      <c r="D614" s="52"/>
      <c r="E614" s="53">
        <f>SUM(E612:E613)</f>
        <v>-439544.25</v>
      </c>
    </row>
    <row r="615" spans="1:5" ht="15" customHeight="1" x14ac:dyDescent="0.2"/>
    <row r="616" spans="1:5" ht="15" customHeight="1" x14ac:dyDescent="0.25">
      <c r="A616" s="68" t="s">
        <v>17</v>
      </c>
      <c r="B616" s="69"/>
      <c r="C616" s="69"/>
      <c r="D616" s="69"/>
      <c r="E616" s="69"/>
    </row>
    <row r="617" spans="1:5" ht="15" customHeight="1" x14ac:dyDescent="0.2">
      <c r="A617" s="91" t="s">
        <v>36</v>
      </c>
      <c r="B617" s="69"/>
      <c r="C617" s="69"/>
      <c r="D617" s="69"/>
      <c r="E617" s="70" t="s">
        <v>37</v>
      </c>
    </row>
    <row r="618" spans="1:5" ht="15" customHeight="1" x14ac:dyDescent="0.25">
      <c r="A618" s="78"/>
      <c r="B618" s="68"/>
      <c r="C618" s="69"/>
      <c r="D618" s="69"/>
      <c r="E618" s="92"/>
    </row>
    <row r="619" spans="1:5" ht="15" customHeight="1" x14ac:dyDescent="0.2">
      <c r="A619" s="58"/>
      <c r="B619" s="57"/>
      <c r="C619" s="81" t="s">
        <v>39</v>
      </c>
      <c r="D619" s="104" t="s">
        <v>46</v>
      </c>
      <c r="E619" s="81" t="s">
        <v>41</v>
      </c>
    </row>
    <row r="620" spans="1:5" ht="15" customHeight="1" x14ac:dyDescent="0.2">
      <c r="A620" s="124"/>
      <c r="B620" s="125"/>
      <c r="C620" s="83">
        <v>6409</v>
      </c>
      <c r="D620" s="63" t="s">
        <v>69</v>
      </c>
      <c r="E620" s="75">
        <v>321928.81</v>
      </c>
    </row>
    <row r="621" spans="1:5" ht="15" customHeight="1" x14ac:dyDescent="0.2">
      <c r="A621" s="108"/>
      <c r="B621" s="121"/>
      <c r="C621" s="84" t="s">
        <v>43</v>
      </c>
      <c r="D621" s="85"/>
      <c r="E621" s="86">
        <f>SUM(E620:E620)</f>
        <v>321928.81</v>
      </c>
    </row>
    <row r="622" spans="1:5" ht="15" customHeight="1" x14ac:dyDescent="0.2"/>
    <row r="623" spans="1:5" ht="15" customHeight="1" x14ac:dyDescent="0.2"/>
    <row r="624" spans="1:5" ht="15" customHeight="1" x14ac:dyDescent="0.2"/>
    <row r="625" spans="1:5" ht="15" customHeight="1" x14ac:dyDescent="0.2"/>
    <row r="626" spans="1:5" ht="15" customHeight="1" x14ac:dyDescent="0.25">
      <c r="A626" s="36" t="s">
        <v>410</v>
      </c>
    </row>
    <row r="627" spans="1:5" ht="15" customHeight="1" x14ac:dyDescent="0.2">
      <c r="A627" s="234" t="s">
        <v>161</v>
      </c>
      <c r="B627" s="234"/>
      <c r="C627" s="234"/>
      <c r="D627" s="234"/>
      <c r="E627" s="234"/>
    </row>
    <row r="628" spans="1:5" ht="15" customHeight="1" x14ac:dyDescent="0.2">
      <c r="A628" s="235" t="s">
        <v>411</v>
      </c>
      <c r="B628" s="235"/>
      <c r="C628" s="235"/>
      <c r="D628" s="235"/>
      <c r="E628" s="235"/>
    </row>
    <row r="629" spans="1:5" ht="15" customHeight="1" x14ac:dyDescent="0.2">
      <c r="A629" s="235"/>
      <c r="B629" s="235"/>
      <c r="C629" s="235"/>
      <c r="D629" s="235"/>
      <c r="E629" s="235"/>
    </row>
    <row r="630" spans="1:5" ht="15" customHeight="1" x14ac:dyDescent="0.2">
      <c r="A630" s="235"/>
      <c r="B630" s="235"/>
      <c r="C630" s="235"/>
      <c r="D630" s="235"/>
      <c r="E630" s="235"/>
    </row>
    <row r="631" spans="1:5" ht="15" customHeight="1" x14ac:dyDescent="0.2">
      <c r="A631" s="235"/>
      <c r="B631" s="235"/>
      <c r="C631" s="235"/>
      <c r="D631" s="235"/>
      <c r="E631" s="235"/>
    </row>
    <row r="632" spans="1:5" ht="15" customHeight="1" x14ac:dyDescent="0.2">
      <c r="A632" s="235"/>
      <c r="B632" s="235"/>
      <c r="C632" s="235"/>
      <c r="D632" s="235"/>
      <c r="E632" s="235"/>
    </row>
    <row r="633" spans="1:5" ht="15" customHeight="1" x14ac:dyDescent="0.2">
      <c r="A633" s="235"/>
      <c r="B633" s="235"/>
      <c r="C633" s="235"/>
      <c r="D633" s="235"/>
      <c r="E633" s="235"/>
    </row>
    <row r="634" spans="1:5" ht="15" customHeight="1" x14ac:dyDescent="0.2">
      <c r="A634" s="235"/>
      <c r="B634" s="235"/>
      <c r="C634" s="235"/>
      <c r="D634" s="235"/>
      <c r="E634" s="235"/>
    </row>
    <row r="635" spans="1:5" ht="15" customHeight="1" x14ac:dyDescent="0.2">
      <c r="A635" s="235"/>
      <c r="B635" s="235"/>
      <c r="C635" s="235"/>
      <c r="D635" s="235"/>
      <c r="E635" s="235"/>
    </row>
    <row r="636" spans="1:5" ht="15" customHeight="1" x14ac:dyDescent="0.2">
      <c r="A636" s="235"/>
      <c r="B636" s="235"/>
      <c r="C636" s="235"/>
      <c r="D636" s="235"/>
      <c r="E636" s="235"/>
    </row>
    <row r="637" spans="1:5" ht="15" customHeight="1" x14ac:dyDescent="0.2">
      <c r="A637" s="186"/>
      <c r="B637" s="98"/>
      <c r="C637" s="186"/>
      <c r="D637" s="186"/>
      <c r="E637" s="186"/>
    </row>
    <row r="638" spans="1:5" ht="15" customHeight="1" x14ac:dyDescent="0.25">
      <c r="A638" s="68" t="s">
        <v>1</v>
      </c>
      <c r="B638" s="99"/>
      <c r="C638" s="69"/>
      <c r="D638" s="69"/>
      <c r="E638" s="69"/>
    </row>
    <row r="639" spans="1:5" ht="15" customHeight="1" x14ac:dyDescent="0.2">
      <c r="A639" s="91" t="s">
        <v>98</v>
      </c>
      <c r="B639" s="69"/>
      <c r="C639" s="69"/>
      <c r="D639" s="69"/>
      <c r="E639" s="70" t="s">
        <v>130</v>
      </c>
    </row>
    <row r="640" spans="1:5" ht="15" customHeight="1" x14ac:dyDescent="0.25">
      <c r="A640" s="71"/>
      <c r="B640" s="101"/>
      <c r="C640" s="39"/>
      <c r="D640" s="39"/>
      <c r="E640" s="42"/>
    </row>
    <row r="641" spans="1:5" ht="15" customHeight="1" x14ac:dyDescent="0.2">
      <c r="B641" s="43" t="s">
        <v>38</v>
      </c>
      <c r="C641" s="43" t="s">
        <v>39</v>
      </c>
      <c r="D641" s="44" t="s">
        <v>40</v>
      </c>
      <c r="E641" s="45" t="s">
        <v>41</v>
      </c>
    </row>
    <row r="642" spans="1:5" ht="15" customHeight="1" x14ac:dyDescent="0.2">
      <c r="B642" s="94">
        <v>38587505</v>
      </c>
      <c r="C642" s="102"/>
      <c r="D642" s="103" t="s">
        <v>165</v>
      </c>
      <c r="E642" s="75">
        <v>-1106931.02</v>
      </c>
    </row>
    <row r="643" spans="1:5" ht="15" customHeight="1" x14ac:dyDescent="0.2">
      <c r="B643" s="76"/>
      <c r="C643" s="51" t="s">
        <v>43</v>
      </c>
      <c r="D643" s="52"/>
      <c r="E643" s="53">
        <f>SUM(E642:E642)</f>
        <v>-1106931.02</v>
      </c>
    </row>
    <row r="644" spans="1:5" ht="15" customHeight="1" x14ac:dyDescent="0.2"/>
    <row r="645" spans="1:5" ht="15" customHeight="1" x14ac:dyDescent="0.25">
      <c r="A645" s="68" t="s">
        <v>17</v>
      </c>
    </row>
    <row r="646" spans="1:5" ht="15" customHeight="1" x14ac:dyDescent="0.2">
      <c r="A646" s="91" t="s">
        <v>98</v>
      </c>
      <c r="B646" s="69"/>
      <c r="C646" s="69"/>
      <c r="D646" s="69"/>
      <c r="E646" s="70" t="s">
        <v>130</v>
      </c>
    </row>
    <row r="647" spans="1:5" ht="15" customHeight="1" x14ac:dyDescent="0.25">
      <c r="A647" s="38"/>
      <c r="B647" s="71"/>
      <c r="C647" s="39"/>
      <c r="D647" s="39"/>
      <c r="E647" s="42"/>
    </row>
    <row r="648" spans="1:5" ht="15" customHeight="1" x14ac:dyDescent="0.2">
      <c r="A648" s="57"/>
      <c r="B648" s="57"/>
      <c r="C648" s="43" t="s">
        <v>39</v>
      </c>
      <c r="D648" s="44" t="s">
        <v>40</v>
      </c>
      <c r="E648" s="45" t="s">
        <v>41</v>
      </c>
    </row>
    <row r="649" spans="1:5" ht="15" customHeight="1" x14ac:dyDescent="0.2">
      <c r="A649" s="105"/>
      <c r="B649" s="106"/>
      <c r="C649" s="117">
        <v>4357</v>
      </c>
      <c r="D649" s="107" t="s">
        <v>100</v>
      </c>
      <c r="E649" s="75">
        <v>-1106931.02</v>
      </c>
    </row>
    <row r="650" spans="1:5" ht="15" customHeight="1" x14ac:dyDescent="0.2">
      <c r="A650" s="105"/>
      <c r="B650" s="106"/>
      <c r="C650" s="117">
        <v>4357</v>
      </c>
      <c r="D650" s="107" t="s">
        <v>100</v>
      </c>
      <c r="E650" s="118">
        <v>-223913.34</v>
      </c>
    </row>
    <row r="651" spans="1:5" ht="15" customHeight="1" x14ac:dyDescent="0.2">
      <c r="A651" s="105"/>
      <c r="B651" s="119"/>
      <c r="C651" s="51" t="s">
        <v>43</v>
      </c>
      <c r="D651" s="52"/>
      <c r="E651" s="53">
        <f>SUM(E649:E650)</f>
        <v>-1330844.3600000001</v>
      </c>
    </row>
    <row r="652" spans="1:5" ht="15" customHeight="1" x14ac:dyDescent="0.2"/>
    <row r="653" spans="1:5" ht="15" customHeight="1" x14ac:dyDescent="0.25">
      <c r="A653" s="68" t="s">
        <v>17</v>
      </c>
      <c r="B653" s="69"/>
      <c r="C653" s="69"/>
      <c r="D653" s="69"/>
      <c r="E653" s="69"/>
    </row>
    <row r="654" spans="1:5" ht="15" customHeight="1" x14ac:dyDescent="0.2">
      <c r="A654" s="91" t="s">
        <v>36</v>
      </c>
      <c r="B654" s="69"/>
      <c r="C654" s="69"/>
      <c r="D654" s="69"/>
      <c r="E654" s="70" t="s">
        <v>37</v>
      </c>
    </row>
    <row r="655" spans="1:5" ht="15" customHeight="1" x14ac:dyDescent="0.25">
      <c r="A655" s="78"/>
      <c r="B655" s="68"/>
      <c r="C655" s="69"/>
      <c r="D655" s="69"/>
      <c r="E655" s="92"/>
    </row>
    <row r="656" spans="1:5" ht="15" customHeight="1" x14ac:dyDescent="0.2">
      <c r="A656" s="58"/>
      <c r="B656" s="57"/>
      <c r="C656" s="81" t="s">
        <v>39</v>
      </c>
      <c r="D656" s="104" t="s">
        <v>46</v>
      </c>
      <c r="E656" s="81" t="s">
        <v>41</v>
      </c>
    </row>
    <row r="657" spans="1:5" ht="15" customHeight="1" x14ac:dyDescent="0.2">
      <c r="A657" s="124"/>
      <c r="B657" s="125"/>
      <c r="C657" s="83">
        <v>6409</v>
      </c>
      <c r="D657" s="63" t="s">
        <v>69</v>
      </c>
      <c r="E657" s="75">
        <v>223913.34</v>
      </c>
    </row>
    <row r="658" spans="1:5" ht="15" customHeight="1" x14ac:dyDescent="0.2">
      <c r="A658" s="108"/>
      <c r="B658" s="121"/>
      <c r="C658" s="84" t="s">
        <v>43</v>
      </c>
      <c r="D658" s="85"/>
      <c r="E658" s="86">
        <f>SUM(E657:E657)</f>
        <v>223913.34</v>
      </c>
    </row>
    <row r="659" spans="1:5" ht="15" customHeight="1" x14ac:dyDescent="0.2"/>
    <row r="660" spans="1:5" ht="15" customHeight="1" x14ac:dyDescent="0.2"/>
    <row r="661" spans="1:5" ht="15" customHeight="1" x14ac:dyDescent="0.25">
      <c r="A661" s="36" t="s">
        <v>412</v>
      </c>
    </row>
    <row r="662" spans="1:5" ht="15" customHeight="1" x14ac:dyDescent="0.2">
      <c r="A662" s="234" t="s">
        <v>413</v>
      </c>
      <c r="B662" s="234"/>
      <c r="C662" s="234"/>
      <c r="D662" s="234"/>
      <c r="E662" s="234"/>
    </row>
    <row r="663" spans="1:5" ht="15" customHeight="1" x14ac:dyDescent="0.2">
      <c r="A663" s="234"/>
      <c r="B663" s="234"/>
      <c r="C663" s="234"/>
      <c r="D663" s="234"/>
      <c r="E663" s="234"/>
    </row>
    <row r="664" spans="1:5" ht="15" customHeight="1" x14ac:dyDescent="0.2">
      <c r="A664" s="234"/>
      <c r="B664" s="234"/>
      <c r="C664" s="234"/>
      <c r="D664" s="234"/>
      <c r="E664" s="234"/>
    </row>
    <row r="665" spans="1:5" ht="15" customHeight="1" x14ac:dyDescent="0.2">
      <c r="A665" s="233" t="s">
        <v>414</v>
      </c>
      <c r="B665" s="233"/>
      <c r="C665" s="233"/>
      <c r="D665" s="233"/>
      <c r="E665" s="233"/>
    </row>
    <row r="666" spans="1:5" ht="15" customHeight="1" x14ac:dyDescent="0.2">
      <c r="A666" s="233"/>
      <c r="B666" s="233"/>
      <c r="C666" s="233"/>
      <c r="D666" s="233"/>
      <c r="E666" s="233"/>
    </row>
    <row r="667" spans="1:5" ht="15" customHeight="1" x14ac:dyDescent="0.2">
      <c r="A667" s="233"/>
      <c r="B667" s="233"/>
      <c r="C667" s="233"/>
      <c r="D667" s="233"/>
      <c r="E667" s="233"/>
    </row>
    <row r="668" spans="1:5" ht="15" customHeight="1" x14ac:dyDescent="0.2">
      <c r="A668" s="233"/>
      <c r="B668" s="233"/>
      <c r="C668" s="233"/>
      <c r="D668" s="233"/>
      <c r="E668" s="233"/>
    </row>
    <row r="669" spans="1:5" ht="15" customHeight="1" x14ac:dyDescent="0.2">
      <c r="A669" s="233"/>
      <c r="B669" s="233"/>
      <c r="C669" s="233"/>
      <c r="D669" s="233"/>
      <c r="E669" s="233"/>
    </row>
    <row r="670" spans="1:5" ht="15" customHeight="1" x14ac:dyDescent="0.2">
      <c r="A670" s="233"/>
      <c r="B670" s="233"/>
      <c r="C670" s="233"/>
      <c r="D670" s="233"/>
      <c r="E670" s="233"/>
    </row>
    <row r="671" spans="1:5" ht="15" customHeight="1" x14ac:dyDescent="0.2">
      <c r="A671" s="233"/>
      <c r="B671" s="233"/>
      <c r="C671" s="233"/>
      <c r="D671" s="233"/>
      <c r="E671" s="233"/>
    </row>
    <row r="672" spans="1:5" ht="15" customHeight="1" x14ac:dyDescent="0.2">
      <c r="A672" s="233"/>
      <c r="B672" s="233"/>
      <c r="C672" s="233"/>
      <c r="D672" s="233"/>
      <c r="E672" s="233"/>
    </row>
    <row r="673" spans="1:5" ht="15" customHeight="1" x14ac:dyDescent="0.2">
      <c r="A673" s="90"/>
      <c r="B673" s="90"/>
      <c r="C673" s="90"/>
      <c r="D673" s="90"/>
      <c r="E673" s="90"/>
    </row>
    <row r="674" spans="1:5" ht="15" customHeight="1" x14ac:dyDescent="0.2">
      <c r="A674" s="90"/>
      <c r="B674" s="90"/>
      <c r="C674" s="90"/>
      <c r="D674" s="90"/>
      <c r="E674" s="90"/>
    </row>
    <row r="675" spans="1:5" ht="15" customHeight="1" x14ac:dyDescent="0.2">
      <c r="A675" s="90"/>
      <c r="B675" s="90"/>
      <c r="C675" s="90"/>
      <c r="D675" s="90"/>
      <c r="E675" s="90"/>
    </row>
    <row r="676" spans="1:5" ht="15" customHeight="1" x14ac:dyDescent="0.2">
      <c r="A676" s="90"/>
      <c r="B676" s="90"/>
      <c r="C676" s="90"/>
      <c r="D676" s="90"/>
      <c r="E676" s="90"/>
    </row>
    <row r="677" spans="1:5" ht="15" customHeight="1" x14ac:dyDescent="0.2">
      <c r="A677" s="90"/>
      <c r="B677" s="90"/>
      <c r="C677" s="90"/>
      <c r="D677" s="90"/>
      <c r="E677" s="90"/>
    </row>
    <row r="678" spans="1:5" ht="15" customHeight="1" x14ac:dyDescent="0.25">
      <c r="A678" s="68" t="s">
        <v>17</v>
      </c>
      <c r="B678" s="69"/>
      <c r="C678" s="69"/>
      <c r="D678" s="71"/>
      <c r="E678" s="71"/>
    </row>
    <row r="679" spans="1:5" ht="15" customHeight="1" x14ac:dyDescent="0.2">
      <c r="A679" s="100" t="s">
        <v>66</v>
      </c>
      <c r="B679" s="39"/>
      <c r="C679" s="39"/>
      <c r="D679" s="39"/>
      <c r="E679" s="41" t="s">
        <v>137</v>
      </c>
    </row>
    <row r="680" spans="1:5" ht="15" customHeight="1" x14ac:dyDescent="0.25">
      <c r="A680" s="38"/>
      <c r="B680" s="79"/>
      <c r="C680" s="69"/>
      <c r="D680" s="78"/>
      <c r="E680" s="80"/>
    </row>
    <row r="681" spans="1:5" ht="15" customHeight="1" x14ac:dyDescent="0.2">
      <c r="A681" s="58"/>
      <c r="B681" s="58"/>
      <c r="C681" s="81" t="s">
        <v>39</v>
      </c>
      <c r="D681" s="104" t="s">
        <v>46</v>
      </c>
      <c r="E681" s="45" t="s">
        <v>41</v>
      </c>
    </row>
    <row r="682" spans="1:5" ht="15" customHeight="1" x14ac:dyDescent="0.2">
      <c r="A682" s="124"/>
      <c r="B682" s="125"/>
      <c r="C682" s="83">
        <v>2212</v>
      </c>
      <c r="D682" s="123" t="s">
        <v>94</v>
      </c>
      <c r="E682" s="75">
        <v>-300000</v>
      </c>
    </row>
    <row r="683" spans="1:5" ht="15" customHeight="1" x14ac:dyDescent="0.2">
      <c r="A683" s="124"/>
      <c r="B683" s="125"/>
      <c r="C683" s="83">
        <v>3639</v>
      </c>
      <c r="D683" s="123" t="s">
        <v>94</v>
      </c>
      <c r="E683" s="75">
        <v>-77000</v>
      </c>
    </row>
    <row r="684" spans="1:5" ht="15" customHeight="1" x14ac:dyDescent="0.2">
      <c r="A684" s="124"/>
      <c r="B684" s="125"/>
      <c r="C684" s="83">
        <v>3636</v>
      </c>
      <c r="D684" s="123" t="s">
        <v>94</v>
      </c>
      <c r="E684" s="75">
        <v>77000</v>
      </c>
    </row>
    <row r="685" spans="1:5" ht="15" customHeight="1" x14ac:dyDescent="0.2">
      <c r="A685" s="124"/>
      <c r="B685" s="125"/>
      <c r="C685" s="83">
        <v>2212</v>
      </c>
      <c r="D685" s="123" t="s">
        <v>94</v>
      </c>
      <c r="E685" s="75">
        <v>300000</v>
      </c>
    </row>
    <row r="686" spans="1:5" ht="15" customHeight="1" x14ac:dyDescent="0.2">
      <c r="A686" s="108"/>
      <c r="B686" s="69"/>
      <c r="C686" s="84" t="s">
        <v>43</v>
      </c>
      <c r="D686" s="85"/>
      <c r="E686" s="86">
        <f>SUM(E682:E685)</f>
        <v>0</v>
      </c>
    </row>
    <row r="687" spans="1:5" ht="15" customHeight="1" x14ac:dyDescent="0.2">
      <c r="A687" s="90"/>
      <c r="B687" s="90"/>
      <c r="C687" s="90"/>
      <c r="D687" s="90"/>
      <c r="E687" s="90"/>
    </row>
    <row r="688" spans="1:5" ht="15" customHeight="1" x14ac:dyDescent="0.25">
      <c r="A688" s="68" t="s">
        <v>17</v>
      </c>
      <c r="B688" s="69"/>
      <c r="C688" s="69"/>
      <c r="D688" s="71"/>
      <c r="E688" s="71"/>
    </row>
    <row r="689" spans="1:5" ht="15" customHeight="1" x14ac:dyDescent="0.2">
      <c r="A689" s="100" t="s">
        <v>66</v>
      </c>
      <c r="B689" s="39"/>
      <c r="C689" s="39"/>
      <c r="D689" s="39"/>
      <c r="E689" s="41" t="s">
        <v>67</v>
      </c>
    </row>
    <row r="690" spans="1:5" ht="15" customHeight="1" x14ac:dyDescent="0.25">
      <c r="A690" s="38"/>
      <c r="B690" s="79"/>
      <c r="C690" s="69"/>
      <c r="D690" s="78"/>
      <c r="E690" s="80"/>
    </row>
    <row r="691" spans="1:5" ht="15" customHeight="1" x14ac:dyDescent="0.2">
      <c r="A691" s="58"/>
      <c r="B691" s="58"/>
      <c r="C691" s="81" t="s">
        <v>39</v>
      </c>
      <c r="D691" s="104" t="s">
        <v>46</v>
      </c>
      <c r="E691" s="45" t="s">
        <v>41</v>
      </c>
    </row>
    <row r="692" spans="1:5" ht="15" customHeight="1" x14ac:dyDescent="0.2">
      <c r="A692" s="124"/>
      <c r="B692" s="125"/>
      <c r="C692" s="83">
        <v>3636</v>
      </c>
      <c r="D692" s="63" t="s">
        <v>47</v>
      </c>
      <c r="E692" s="75">
        <v>-17200</v>
      </c>
    </row>
    <row r="693" spans="1:5" ht="15" customHeight="1" x14ac:dyDescent="0.2">
      <c r="A693" s="108"/>
      <c r="B693" s="69"/>
      <c r="C693" s="84" t="s">
        <v>43</v>
      </c>
      <c r="D693" s="85"/>
      <c r="E693" s="86">
        <f>SUM(E692:E692)</f>
        <v>-17200</v>
      </c>
    </row>
    <row r="694" spans="1:5" ht="15" customHeight="1" x14ac:dyDescent="0.2"/>
    <row r="695" spans="1:5" ht="15" customHeight="1" x14ac:dyDescent="0.25">
      <c r="A695" s="38" t="s">
        <v>17</v>
      </c>
      <c r="B695" s="39"/>
      <c r="C695" s="39"/>
      <c r="D695" s="39"/>
      <c r="E695" s="39"/>
    </row>
    <row r="696" spans="1:5" ht="15" customHeight="1" x14ac:dyDescent="0.2">
      <c r="A696" s="40" t="s">
        <v>189</v>
      </c>
      <c r="E696" t="s">
        <v>105</v>
      </c>
    </row>
    <row r="697" spans="1:5" ht="15" customHeight="1" x14ac:dyDescent="0.25">
      <c r="A697" s="38"/>
      <c r="B697" s="71"/>
      <c r="C697" s="39"/>
      <c r="D697" s="39"/>
      <c r="E697" s="42"/>
    </row>
    <row r="698" spans="1:5" ht="15" customHeight="1" x14ac:dyDescent="0.2">
      <c r="A698" s="58"/>
      <c r="B698" s="58"/>
      <c r="C698" s="43" t="s">
        <v>39</v>
      </c>
      <c r="D698" s="104" t="s">
        <v>46</v>
      </c>
      <c r="E698" s="45" t="s">
        <v>41</v>
      </c>
    </row>
    <row r="699" spans="1:5" ht="15" customHeight="1" x14ac:dyDescent="0.2">
      <c r="A699" s="150"/>
      <c r="B699" s="125"/>
      <c r="C699" s="117">
        <v>6172</v>
      </c>
      <c r="D699" s="63" t="s">
        <v>47</v>
      </c>
      <c r="E699" s="118">
        <v>1000</v>
      </c>
    </row>
    <row r="700" spans="1:5" ht="15" customHeight="1" x14ac:dyDescent="0.2">
      <c r="A700" s="150"/>
      <c r="B700" s="125"/>
      <c r="C700" s="117">
        <v>6172</v>
      </c>
      <c r="D700" s="123" t="s">
        <v>94</v>
      </c>
      <c r="E700" s="118">
        <v>16200</v>
      </c>
    </row>
    <row r="701" spans="1:5" ht="15" customHeight="1" x14ac:dyDescent="0.2">
      <c r="A701" s="124"/>
      <c r="B701" s="125"/>
      <c r="C701" s="51" t="s">
        <v>43</v>
      </c>
      <c r="D701" s="52"/>
      <c r="E701" s="53">
        <f>SUM(E699:E700)</f>
        <v>17200</v>
      </c>
    </row>
    <row r="702" spans="1:5" ht="15" customHeight="1" x14ac:dyDescent="0.2"/>
    <row r="703" spans="1:5" ht="15" customHeight="1" x14ac:dyDescent="0.2"/>
    <row r="704" spans="1:5" ht="15" customHeight="1" x14ac:dyDescent="0.25">
      <c r="A704" s="36" t="s">
        <v>415</v>
      </c>
    </row>
    <row r="705" spans="1:5" ht="15" customHeight="1" x14ac:dyDescent="0.2">
      <c r="A705" s="237" t="s">
        <v>107</v>
      </c>
      <c r="B705" s="237"/>
      <c r="C705" s="237"/>
      <c r="D705" s="237"/>
      <c r="E705" s="237"/>
    </row>
    <row r="706" spans="1:5" ht="15" customHeight="1" x14ac:dyDescent="0.2">
      <c r="A706" s="237"/>
      <c r="B706" s="237"/>
      <c r="C706" s="237"/>
      <c r="D706" s="237"/>
      <c r="E706" s="237"/>
    </row>
    <row r="707" spans="1:5" ht="15" customHeight="1" x14ac:dyDescent="0.2">
      <c r="A707" s="233" t="s">
        <v>416</v>
      </c>
      <c r="B707" s="233"/>
      <c r="C707" s="233"/>
      <c r="D707" s="233"/>
      <c r="E707" s="233"/>
    </row>
    <row r="708" spans="1:5" ht="15" customHeight="1" x14ac:dyDescent="0.2">
      <c r="A708" s="233"/>
      <c r="B708" s="233"/>
      <c r="C708" s="233"/>
      <c r="D708" s="233"/>
      <c r="E708" s="233"/>
    </row>
    <row r="709" spans="1:5" ht="15" customHeight="1" x14ac:dyDescent="0.2">
      <c r="A709" s="233"/>
      <c r="B709" s="233"/>
      <c r="C709" s="233"/>
      <c r="D709" s="233"/>
      <c r="E709" s="233"/>
    </row>
    <row r="710" spans="1:5" ht="15" customHeight="1" x14ac:dyDescent="0.2">
      <c r="A710" s="233"/>
      <c r="B710" s="233"/>
      <c r="C710" s="233"/>
      <c r="D710" s="233"/>
      <c r="E710" s="233"/>
    </row>
    <row r="711" spans="1:5" ht="15" customHeight="1" x14ac:dyDescent="0.2">
      <c r="A711" s="233"/>
      <c r="B711" s="233"/>
      <c r="C711" s="233"/>
      <c r="D711" s="233"/>
      <c r="E711" s="233"/>
    </row>
    <row r="712" spans="1:5" ht="15" customHeight="1" x14ac:dyDescent="0.2"/>
    <row r="713" spans="1:5" ht="15" customHeight="1" x14ac:dyDescent="0.25">
      <c r="A713" s="68" t="s">
        <v>17</v>
      </c>
      <c r="B713" s="69"/>
      <c r="C713" s="69"/>
      <c r="D713" s="69"/>
      <c r="E713" s="69"/>
    </row>
    <row r="714" spans="1:5" ht="15" customHeight="1" x14ac:dyDescent="0.2">
      <c r="A714" s="40" t="s">
        <v>109</v>
      </c>
      <c r="B714" s="39"/>
      <c r="C714" s="39"/>
      <c r="D714" s="39"/>
      <c r="E714" s="41" t="s">
        <v>110</v>
      </c>
    </row>
    <row r="715" spans="1:5" ht="15" customHeight="1" x14ac:dyDescent="0.2">
      <c r="A715" s="129"/>
      <c r="B715" s="130"/>
      <c r="C715" s="39"/>
      <c r="D715" s="39"/>
      <c r="E715" s="42"/>
    </row>
    <row r="716" spans="1:5" ht="15" customHeight="1" x14ac:dyDescent="0.2">
      <c r="A716" s="58"/>
      <c r="B716" s="57"/>
      <c r="C716" s="43" t="s">
        <v>39</v>
      </c>
      <c r="D716" s="104" t="s">
        <v>46</v>
      </c>
      <c r="E716" s="45" t="s">
        <v>41</v>
      </c>
    </row>
    <row r="717" spans="1:5" ht="15" customHeight="1" x14ac:dyDescent="0.2">
      <c r="A717" s="110"/>
      <c r="B717" s="124"/>
      <c r="C717" s="83">
        <v>6172</v>
      </c>
      <c r="D717" s="63" t="s">
        <v>47</v>
      </c>
      <c r="E717" s="118">
        <v>-340000</v>
      </c>
    </row>
    <row r="718" spans="1:5" ht="15" customHeight="1" x14ac:dyDescent="0.2">
      <c r="A718" s="110"/>
      <c r="B718" s="124"/>
      <c r="C718" s="83">
        <v>6172</v>
      </c>
      <c r="D718" s="63" t="s">
        <v>100</v>
      </c>
      <c r="E718" s="118">
        <v>340000</v>
      </c>
    </row>
    <row r="719" spans="1:5" ht="15" customHeight="1" x14ac:dyDescent="0.2">
      <c r="A719" s="121"/>
      <c r="B719" s="121"/>
      <c r="C719" s="51" t="s">
        <v>43</v>
      </c>
      <c r="D719" s="52"/>
      <c r="E719" s="53">
        <f>SUM(E717:E718)</f>
        <v>0</v>
      </c>
    </row>
    <row r="720" spans="1:5" ht="15" customHeight="1" x14ac:dyDescent="0.2"/>
    <row r="721" spans="1:5" ht="15" customHeight="1" x14ac:dyDescent="0.2"/>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5">
      <c r="A729" s="36" t="s">
        <v>417</v>
      </c>
    </row>
    <row r="730" spans="1:5" ht="15" customHeight="1" x14ac:dyDescent="0.2">
      <c r="A730" s="237" t="s">
        <v>112</v>
      </c>
      <c r="B730" s="237"/>
      <c r="C730" s="237"/>
      <c r="D730" s="237"/>
      <c r="E730" s="237"/>
    </row>
    <row r="731" spans="1:5" ht="15" customHeight="1" x14ac:dyDescent="0.2">
      <c r="A731" s="237"/>
      <c r="B731" s="237"/>
      <c r="C731" s="237"/>
      <c r="D731" s="237"/>
      <c r="E731" s="237"/>
    </row>
    <row r="732" spans="1:5" ht="15" customHeight="1" x14ac:dyDescent="0.2">
      <c r="A732" s="233" t="s">
        <v>418</v>
      </c>
      <c r="B732" s="233"/>
      <c r="C732" s="233"/>
      <c r="D732" s="233"/>
      <c r="E732" s="233"/>
    </row>
    <row r="733" spans="1:5" ht="15" customHeight="1" x14ac:dyDescent="0.2">
      <c r="A733" s="233"/>
      <c r="B733" s="233"/>
      <c r="C733" s="233"/>
      <c r="D733" s="233"/>
      <c r="E733" s="233"/>
    </row>
    <row r="734" spans="1:5" ht="15" customHeight="1" x14ac:dyDescent="0.2">
      <c r="A734" s="233"/>
      <c r="B734" s="233"/>
      <c r="C734" s="233"/>
      <c r="D734" s="233"/>
      <c r="E734" s="233"/>
    </row>
    <row r="735" spans="1:5" ht="15" customHeight="1" x14ac:dyDescent="0.2">
      <c r="A735" s="233"/>
      <c r="B735" s="233"/>
      <c r="C735" s="233"/>
      <c r="D735" s="233"/>
      <c r="E735" s="233"/>
    </row>
    <row r="736" spans="1:5" ht="15" customHeight="1" x14ac:dyDescent="0.2">
      <c r="A736" s="233"/>
      <c r="B736" s="233"/>
      <c r="C736" s="233"/>
      <c r="D736" s="233"/>
      <c r="E736" s="233"/>
    </row>
    <row r="737" spans="1:5" ht="15" customHeight="1" x14ac:dyDescent="0.2"/>
    <row r="738" spans="1:5" ht="15" customHeight="1" x14ac:dyDescent="0.25">
      <c r="A738" s="38" t="s">
        <v>17</v>
      </c>
      <c r="B738" s="39"/>
      <c r="C738" s="39"/>
      <c r="D738" s="39"/>
      <c r="E738" s="71"/>
    </row>
    <row r="739" spans="1:5" ht="15" customHeight="1" x14ac:dyDescent="0.2">
      <c r="A739" s="40" t="s">
        <v>51</v>
      </c>
      <c r="B739" s="39"/>
      <c r="C739" s="39"/>
      <c r="D739" s="39"/>
      <c r="E739" s="41" t="s">
        <v>52</v>
      </c>
    </row>
    <row r="740" spans="1:5" ht="15" customHeight="1" x14ac:dyDescent="0.2">
      <c r="A740" s="40"/>
      <c r="B740" s="71"/>
      <c r="C740" s="39"/>
      <c r="D740" s="39"/>
      <c r="E740" s="42"/>
    </row>
    <row r="741" spans="1:5" ht="15" customHeight="1" x14ac:dyDescent="0.2">
      <c r="A741" s="57"/>
      <c r="B741" s="57"/>
      <c r="C741" s="43" t="s">
        <v>39</v>
      </c>
      <c r="D741" s="104" t="s">
        <v>46</v>
      </c>
      <c r="E741" s="45" t="s">
        <v>41</v>
      </c>
    </row>
    <row r="742" spans="1:5" ht="15" customHeight="1" x14ac:dyDescent="0.2">
      <c r="A742" s="57"/>
      <c r="B742" s="57"/>
      <c r="C742" s="117">
        <v>3729</v>
      </c>
      <c r="D742" s="63" t="s">
        <v>47</v>
      </c>
      <c r="E742" s="118">
        <v>-16500</v>
      </c>
    </row>
    <row r="743" spans="1:5" ht="15" customHeight="1" x14ac:dyDescent="0.2">
      <c r="A743" s="57"/>
      <c r="B743" s="57"/>
      <c r="C743" s="117">
        <v>1099</v>
      </c>
      <c r="D743" s="63" t="s">
        <v>74</v>
      </c>
      <c r="E743" s="118">
        <v>16500</v>
      </c>
    </row>
    <row r="744" spans="1:5" ht="15" customHeight="1" x14ac:dyDescent="0.2">
      <c r="A744" s="119"/>
      <c r="B744" s="119"/>
      <c r="C744" s="51" t="s">
        <v>43</v>
      </c>
      <c r="D744" s="52"/>
      <c r="E744" s="53">
        <f>SUM(E742:E743)</f>
        <v>0</v>
      </c>
    </row>
    <row r="745" spans="1:5" ht="15" customHeight="1" x14ac:dyDescent="0.2"/>
    <row r="746" spans="1:5" ht="15" customHeight="1" x14ac:dyDescent="0.2"/>
    <row r="747" spans="1:5" ht="15" customHeight="1" x14ac:dyDescent="0.25">
      <c r="A747" s="36" t="s">
        <v>419</v>
      </c>
    </row>
    <row r="748" spans="1:5" ht="15" customHeight="1" x14ac:dyDescent="0.2">
      <c r="A748" s="237" t="s">
        <v>112</v>
      </c>
      <c r="B748" s="237"/>
      <c r="C748" s="237"/>
      <c r="D748" s="237"/>
      <c r="E748" s="237"/>
    </row>
    <row r="749" spans="1:5" ht="15" customHeight="1" x14ac:dyDescent="0.2">
      <c r="A749" s="237"/>
      <c r="B749" s="237"/>
      <c r="C749" s="237"/>
      <c r="D749" s="237"/>
      <c r="E749" s="237"/>
    </row>
    <row r="750" spans="1:5" ht="15" customHeight="1" x14ac:dyDescent="0.2">
      <c r="A750" s="233" t="s">
        <v>420</v>
      </c>
      <c r="B750" s="233"/>
      <c r="C750" s="233"/>
      <c r="D750" s="233"/>
      <c r="E750" s="233"/>
    </row>
    <row r="751" spans="1:5" ht="15" customHeight="1" x14ac:dyDescent="0.2">
      <c r="A751" s="233"/>
      <c r="B751" s="233"/>
      <c r="C751" s="233"/>
      <c r="D751" s="233"/>
      <c r="E751" s="233"/>
    </row>
    <row r="752" spans="1:5" ht="15" customHeight="1" x14ac:dyDescent="0.2">
      <c r="A752" s="233"/>
      <c r="B752" s="233"/>
      <c r="C752" s="233"/>
      <c r="D752" s="233"/>
      <c r="E752" s="233"/>
    </row>
    <row r="753" spans="1:5" ht="15" customHeight="1" x14ac:dyDescent="0.2">
      <c r="A753" s="233"/>
      <c r="B753" s="233"/>
      <c r="C753" s="233"/>
      <c r="D753" s="233"/>
      <c r="E753" s="233"/>
    </row>
    <row r="754" spans="1:5" ht="15" customHeight="1" x14ac:dyDescent="0.2">
      <c r="A754" s="233"/>
      <c r="B754" s="233"/>
      <c r="C754" s="233"/>
      <c r="D754" s="233"/>
      <c r="E754" s="233"/>
    </row>
    <row r="755" spans="1:5" ht="15" customHeight="1" x14ac:dyDescent="0.2">
      <c r="A755" s="233"/>
      <c r="B755" s="233"/>
      <c r="C755" s="233"/>
      <c r="D755" s="233"/>
      <c r="E755" s="233"/>
    </row>
    <row r="756" spans="1:5" ht="15" customHeight="1" x14ac:dyDescent="0.2"/>
    <row r="757" spans="1:5" ht="15" customHeight="1" x14ac:dyDescent="0.25">
      <c r="A757" s="38" t="s">
        <v>17</v>
      </c>
      <c r="B757" s="39"/>
      <c r="C757" s="39"/>
      <c r="D757" s="39"/>
      <c r="E757" s="71"/>
    </row>
    <row r="758" spans="1:5" ht="15" customHeight="1" x14ac:dyDescent="0.2">
      <c r="A758" s="40" t="s">
        <v>51</v>
      </c>
      <c r="B758" s="39"/>
      <c r="C758" s="39"/>
      <c r="D758" s="39"/>
      <c r="E758" s="41" t="s">
        <v>52</v>
      </c>
    </row>
    <row r="759" spans="1:5" ht="15" customHeight="1" x14ac:dyDescent="0.2">
      <c r="A759" s="40"/>
      <c r="B759" s="71"/>
      <c r="C759" s="39"/>
      <c r="D759" s="39"/>
      <c r="E759" s="42"/>
    </row>
    <row r="760" spans="1:5" ht="15" customHeight="1" x14ac:dyDescent="0.2">
      <c r="A760" s="57"/>
      <c r="B760" s="57"/>
      <c r="C760" s="43" t="s">
        <v>39</v>
      </c>
      <c r="D760" s="104" t="s">
        <v>46</v>
      </c>
      <c r="E760" s="45" t="s">
        <v>41</v>
      </c>
    </row>
    <row r="761" spans="1:5" ht="15" customHeight="1" x14ac:dyDescent="0.2">
      <c r="A761" s="57"/>
      <c r="B761" s="57"/>
      <c r="C761" s="117">
        <v>3729</v>
      </c>
      <c r="D761" s="63" t="s">
        <v>47</v>
      </c>
      <c r="E761" s="118">
        <v>-100000</v>
      </c>
    </row>
    <row r="762" spans="1:5" ht="15" customHeight="1" x14ac:dyDescent="0.2">
      <c r="A762" s="57"/>
      <c r="B762" s="57"/>
      <c r="C762" s="117">
        <v>3729</v>
      </c>
      <c r="D762" s="103" t="s">
        <v>73</v>
      </c>
      <c r="E762" s="118">
        <v>100000</v>
      </c>
    </row>
    <row r="763" spans="1:5" ht="15" customHeight="1" x14ac:dyDescent="0.2">
      <c r="A763" s="119"/>
      <c r="B763" s="119"/>
      <c r="C763" s="51" t="s">
        <v>43</v>
      </c>
      <c r="D763" s="52"/>
      <c r="E763" s="53">
        <f>SUM(E761:E762)</f>
        <v>0</v>
      </c>
    </row>
    <row r="764" spans="1:5" ht="15" customHeight="1" x14ac:dyDescent="0.2"/>
    <row r="765" spans="1:5" ht="15" customHeight="1" x14ac:dyDescent="0.2"/>
    <row r="766" spans="1:5" ht="15" customHeight="1" x14ac:dyDescent="0.25">
      <c r="A766" s="36" t="s">
        <v>421</v>
      </c>
    </row>
    <row r="767" spans="1:5" ht="15" customHeight="1" x14ac:dyDescent="0.2">
      <c r="A767" s="237" t="s">
        <v>422</v>
      </c>
      <c r="B767" s="237"/>
      <c r="C767" s="237"/>
      <c r="D767" s="237"/>
      <c r="E767" s="237"/>
    </row>
    <row r="768" spans="1:5" ht="15" customHeight="1" x14ac:dyDescent="0.2">
      <c r="A768" s="237"/>
      <c r="B768" s="237"/>
      <c r="C768" s="237"/>
      <c r="D768" s="237"/>
      <c r="E768" s="237"/>
    </row>
    <row r="769" spans="1:5" ht="15" customHeight="1" x14ac:dyDescent="0.2">
      <c r="A769" s="235" t="s">
        <v>423</v>
      </c>
      <c r="B769" s="235"/>
      <c r="C769" s="235"/>
      <c r="D769" s="235"/>
      <c r="E769" s="235"/>
    </row>
    <row r="770" spans="1:5" ht="15" customHeight="1" x14ac:dyDescent="0.2">
      <c r="A770" s="235"/>
      <c r="B770" s="235"/>
      <c r="C770" s="235"/>
      <c r="D770" s="235"/>
      <c r="E770" s="235"/>
    </row>
    <row r="771" spans="1:5" ht="15" customHeight="1" x14ac:dyDescent="0.2">
      <c r="A771" s="235"/>
      <c r="B771" s="235"/>
      <c r="C771" s="235"/>
      <c r="D771" s="235"/>
      <c r="E771" s="235"/>
    </row>
    <row r="772" spans="1:5" ht="15" customHeight="1" x14ac:dyDescent="0.2">
      <c r="A772" s="235"/>
      <c r="B772" s="235"/>
      <c r="C772" s="235"/>
      <c r="D772" s="235"/>
      <c r="E772" s="235"/>
    </row>
    <row r="773" spans="1:5" ht="15" customHeight="1" x14ac:dyDescent="0.2"/>
    <row r="774" spans="1:5" ht="15" customHeight="1" x14ac:dyDescent="0.25">
      <c r="A774" s="38" t="s">
        <v>17</v>
      </c>
      <c r="B774" s="39"/>
      <c r="C774" s="39"/>
      <c r="D774" s="39"/>
      <c r="E774" s="39"/>
    </row>
    <row r="775" spans="1:5" ht="15" customHeight="1" x14ac:dyDescent="0.2">
      <c r="A775" s="91" t="s">
        <v>139</v>
      </c>
      <c r="B775" s="69"/>
      <c r="C775" s="69"/>
      <c r="D775" s="69"/>
      <c r="E775" s="70" t="s">
        <v>140</v>
      </c>
    </row>
    <row r="776" spans="1:5" ht="15" customHeight="1" x14ac:dyDescent="0.2"/>
    <row r="777" spans="1:5" ht="15" customHeight="1" x14ac:dyDescent="0.2">
      <c r="C777" s="43" t="s">
        <v>39</v>
      </c>
      <c r="D777" s="44" t="s">
        <v>46</v>
      </c>
      <c r="E777" s="81" t="s">
        <v>41</v>
      </c>
    </row>
    <row r="778" spans="1:5" ht="15" customHeight="1" x14ac:dyDescent="0.2">
      <c r="C778" s="83">
        <v>2299</v>
      </c>
      <c r="D778" s="63" t="s">
        <v>93</v>
      </c>
      <c r="E778" s="75">
        <v>-4000000</v>
      </c>
    </row>
    <row r="779" spans="1:5" ht="15" customHeight="1" x14ac:dyDescent="0.2">
      <c r="C779" s="83">
        <v>2299</v>
      </c>
      <c r="D779" s="63" t="s">
        <v>100</v>
      </c>
      <c r="E779" s="75">
        <v>4000000</v>
      </c>
    </row>
    <row r="780" spans="1:5" ht="15" customHeight="1" x14ac:dyDescent="0.2">
      <c r="C780" s="51" t="s">
        <v>43</v>
      </c>
      <c r="D780" s="52"/>
      <c r="E780" s="53">
        <f>SUM(E778:E779)</f>
        <v>0</v>
      </c>
    </row>
    <row r="781" spans="1:5" ht="15" customHeight="1" x14ac:dyDescent="0.2"/>
    <row r="782" spans="1:5" ht="15" customHeight="1" x14ac:dyDescent="0.25">
      <c r="A782" s="36" t="s">
        <v>424</v>
      </c>
    </row>
    <row r="783" spans="1:5" ht="15" customHeight="1" x14ac:dyDescent="0.2">
      <c r="A783" s="237" t="s">
        <v>204</v>
      </c>
      <c r="B783" s="237"/>
      <c r="C783" s="237"/>
      <c r="D783" s="237"/>
      <c r="E783" s="237"/>
    </row>
    <row r="784" spans="1:5" ht="15" customHeight="1" x14ac:dyDescent="0.2">
      <c r="A784" s="237"/>
      <c r="B784" s="237"/>
      <c r="C784" s="237"/>
      <c r="D784" s="237"/>
      <c r="E784" s="237"/>
    </row>
    <row r="785" spans="1:5" ht="15" customHeight="1" x14ac:dyDescent="0.2">
      <c r="A785" s="233" t="s">
        <v>425</v>
      </c>
      <c r="B785" s="233"/>
      <c r="C785" s="233"/>
      <c r="D785" s="233"/>
      <c r="E785" s="233"/>
    </row>
    <row r="786" spans="1:5" ht="15" customHeight="1" x14ac:dyDescent="0.2">
      <c r="A786" s="233"/>
      <c r="B786" s="233"/>
      <c r="C786" s="233"/>
      <c r="D786" s="233"/>
      <c r="E786" s="233"/>
    </row>
    <row r="787" spans="1:5" ht="15" customHeight="1" x14ac:dyDescent="0.2">
      <c r="A787" s="233"/>
      <c r="B787" s="233"/>
      <c r="C787" s="233"/>
      <c r="D787" s="233"/>
      <c r="E787" s="233"/>
    </row>
    <row r="788" spans="1:5" ht="15" customHeight="1" x14ac:dyDescent="0.2">
      <c r="A788" s="233"/>
      <c r="B788" s="233"/>
      <c r="C788" s="233"/>
      <c r="D788" s="233"/>
      <c r="E788" s="233"/>
    </row>
    <row r="789" spans="1:5" ht="15" customHeight="1" x14ac:dyDescent="0.2">
      <c r="A789" s="233"/>
      <c r="B789" s="233"/>
      <c r="C789" s="233"/>
      <c r="D789" s="233"/>
      <c r="E789" s="233"/>
    </row>
    <row r="790" spans="1:5" ht="15" customHeight="1" x14ac:dyDescent="0.2">
      <c r="A790" s="233"/>
      <c r="B790" s="233"/>
      <c r="C790" s="233"/>
      <c r="D790" s="233"/>
      <c r="E790" s="233"/>
    </row>
    <row r="791" spans="1:5" ht="15" customHeight="1" x14ac:dyDescent="0.2">
      <c r="A791" s="233"/>
      <c r="B791" s="233"/>
      <c r="C791" s="233"/>
      <c r="D791" s="233"/>
      <c r="E791" s="233"/>
    </row>
    <row r="792" spans="1:5" ht="15" customHeight="1" x14ac:dyDescent="0.2">
      <c r="A792" s="233"/>
      <c r="B792" s="233"/>
      <c r="C792" s="233"/>
      <c r="D792" s="233"/>
      <c r="E792" s="233"/>
    </row>
    <row r="793" spans="1:5" ht="15" customHeight="1" x14ac:dyDescent="0.2">
      <c r="A793" s="233"/>
      <c r="B793" s="233"/>
      <c r="C793" s="233"/>
      <c r="D793" s="233"/>
      <c r="E793" s="233"/>
    </row>
    <row r="794" spans="1:5" ht="15" customHeight="1" x14ac:dyDescent="0.2"/>
    <row r="795" spans="1:5" ht="15" customHeight="1" x14ac:dyDescent="0.25">
      <c r="A795" s="38" t="s">
        <v>17</v>
      </c>
      <c r="B795" s="39"/>
      <c r="C795" s="39"/>
      <c r="D795" s="39"/>
      <c r="E795" s="71"/>
    </row>
    <row r="796" spans="1:5" ht="15" customHeight="1" x14ac:dyDescent="0.2">
      <c r="A796" s="40" t="s">
        <v>145</v>
      </c>
      <c r="B796" s="54"/>
      <c r="C796" s="54"/>
      <c r="D796" s="54"/>
      <c r="E796" s="71" t="s">
        <v>146</v>
      </c>
    </row>
    <row r="797" spans="1:5" ht="15" customHeight="1" x14ac:dyDescent="0.2"/>
    <row r="798" spans="1:5" ht="15" customHeight="1" x14ac:dyDescent="0.2">
      <c r="B798" s="81" t="s">
        <v>38</v>
      </c>
      <c r="C798" s="43" t="s">
        <v>39</v>
      </c>
      <c r="D798" s="88" t="s">
        <v>40</v>
      </c>
      <c r="E798" s="45" t="s">
        <v>41</v>
      </c>
    </row>
    <row r="799" spans="1:5" ht="15" customHeight="1" x14ac:dyDescent="0.2">
      <c r="B799" s="137">
        <v>20</v>
      </c>
      <c r="C799" s="83"/>
      <c r="D799" s="89" t="s">
        <v>117</v>
      </c>
      <c r="E799" s="75">
        <v>-362000</v>
      </c>
    </row>
    <row r="800" spans="1:5" ht="15" customHeight="1" x14ac:dyDescent="0.2">
      <c r="B800" s="137">
        <v>10</v>
      </c>
      <c r="C800" s="83"/>
      <c r="D800" s="89" t="s">
        <v>117</v>
      </c>
      <c r="E800" s="75">
        <v>320000</v>
      </c>
    </row>
    <row r="801" spans="1:5" ht="15" customHeight="1" x14ac:dyDescent="0.2">
      <c r="B801" s="137">
        <v>20</v>
      </c>
      <c r="C801" s="83"/>
      <c r="D801" s="89" t="s">
        <v>117</v>
      </c>
      <c r="E801" s="75">
        <v>42000</v>
      </c>
    </row>
    <row r="802" spans="1:5" ht="15" customHeight="1" x14ac:dyDescent="0.2">
      <c r="B802" s="168"/>
      <c r="C802" s="51" t="s">
        <v>43</v>
      </c>
      <c r="D802" s="65"/>
      <c r="E802" s="66">
        <f>SUM(E799:E801)</f>
        <v>0</v>
      </c>
    </row>
    <row r="803" spans="1:5" ht="15" customHeight="1" x14ac:dyDescent="0.2"/>
    <row r="804" spans="1:5" ht="15" customHeight="1" x14ac:dyDescent="0.2"/>
    <row r="805" spans="1:5" ht="15" customHeight="1" x14ac:dyDescent="0.25">
      <c r="A805" s="36" t="s">
        <v>426</v>
      </c>
    </row>
    <row r="806" spans="1:5" ht="15" customHeight="1" x14ac:dyDescent="0.2">
      <c r="A806" s="237" t="s">
        <v>206</v>
      </c>
      <c r="B806" s="237"/>
      <c r="C806" s="237"/>
      <c r="D806" s="237"/>
      <c r="E806" s="237"/>
    </row>
    <row r="807" spans="1:5" ht="15" customHeight="1" x14ac:dyDescent="0.2">
      <c r="A807" s="237"/>
      <c r="B807" s="237"/>
      <c r="C807" s="237"/>
      <c r="D807" s="237"/>
      <c r="E807" s="237"/>
    </row>
    <row r="808" spans="1:5" ht="15" customHeight="1" x14ac:dyDescent="0.2">
      <c r="A808" s="235" t="s">
        <v>427</v>
      </c>
      <c r="B808" s="235"/>
      <c r="C808" s="235"/>
      <c r="D808" s="235"/>
      <c r="E808" s="235"/>
    </row>
    <row r="809" spans="1:5" ht="15" customHeight="1" x14ac:dyDescent="0.2">
      <c r="A809" s="235"/>
      <c r="B809" s="235"/>
      <c r="C809" s="235"/>
      <c r="D809" s="235"/>
      <c r="E809" s="235"/>
    </row>
    <row r="810" spans="1:5" ht="15" customHeight="1" x14ac:dyDescent="0.2">
      <c r="A810" s="235"/>
      <c r="B810" s="235"/>
      <c r="C810" s="235"/>
      <c r="D810" s="235"/>
      <c r="E810" s="235"/>
    </row>
    <row r="811" spans="1:5" ht="15" customHeight="1" x14ac:dyDescent="0.2">
      <c r="A811" s="235"/>
      <c r="B811" s="235"/>
      <c r="C811" s="235"/>
      <c r="D811" s="235"/>
      <c r="E811" s="235"/>
    </row>
    <row r="812" spans="1:5" ht="15" customHeight="1" x14ac:dyDescent="0.2">
      <c r="A812" s="235"/>
      <c r="B812" s="235"/>
      <c r="C812" s="235"/>
      <c r="D812" s="235"/>
      <c r="E812" s="235"/>
    </row>
    <row r="813" spans="1:5" ht="15" customHeight="1" x14ac:dyDescent="0.2">
      <c r="A813" s="235"/>
      <c r="B813" s="235"/>
      <c r="C813" s="235"/>
      <c r="D813" s="235"/>
      <c r="E813" s="235"/>
    </row>
    <row r="814" spans="1:5" ht="15" customHeight="1" x14ac:dyDescent="0.2"/>
    <row r="815" spans="1:5" ht="15" customHeight="1" x14ac:dyDescent="0.25">
      <c r="A815" s="68" t="s">
        <v>17</v>
      </c>
      <c r="B815" s="69"/>
      <c r="C815" s="69"/>
      <c r="D815" s="71"/>
      <c r="E815" s="71"/>
    </row>
    <row r="816" spans="1:5" ht="15" customHeight="1" x14ac:dyDescent="0.2">
      <c r="A816" s="40" t="s">
        <v>98</v>
      </c>
      <c r="B816" s="69"/>
      <c r="C816" s="69"/>
      <c r="D816" s="69"/>
      <c r="E816" s="70" t="s">
        <v>130</v>
      </c>
    </row>
    <row r="817" spans="1:5" ht="15" customHeight="1" x14ac:dyDescent="0.2">
      <c r="A817" s="78"/>
      <c r="B817" s="79"/>
      <c r="C817" s="69"/>
      <c r="D817" s="78"/>
      <c r="E817" s="80"/>
    </row>
    <row r="818" spans="1:5" ht="15" customHeight="1" x14ac:dyDescent="0.2">
      <c r="A818" s="58"/>
      <c r="B818" s="58"/>
      <c r="C818" s="81" t="s">
        <v>39</v>
      </c>
      <c r="D818" s="104" t="s">
        <v>46</v>
      </c>
      <c r="E818" s="81" t="s">
        <v>41</v>
      </c>
    </row>
    <row r="819" spans="1:5" ht="15" customHeight="1" x14ac:dyDescent="0.2">
      <c r="A819" s="105"/>
      <c r="B819" s="106"/>
      <c r="C819" s="83">
        <v>4357</v>
      </c>
      <c r="D819" s="107" t="s">
        <v>100</v>
      </c>
      <c r="E819" s="75">
        <f>-652437.68-217479.23</f>
        <v>-869916.91</v>
      </c>
    </row>
    <row r="820" spans="1:5" ht="15" customHeight="1" x14ac:dyDescent="0.2">
      <c r="A820" s="105"/>
      <c r="B820" s="106"/>
      <c r="C820" s="83">
        <v>4357</v>
      </c>
      <c r="D820" s="169" t="s">
        <v>47</v>
      </c>
      <c r="E820" s="75">
        <f>652437.68+217479.23</f>
        <v>869916.91</v>
      </c>
    </row>
    <row r="821" spans="1:5" ht="15" customHeight="1" x14ac:dyDescent="0.2">
      <c r="A821" s="108"/>
      <c r="B821" s="69"/>
      <c r="C821" s="84" t="s">
        <v>43</v>
      </c>
      <c r="D821" s="85"/>
      <c r="E821" s="86">
        <f>SUM(E819:E820)</f>
        <v>0</v>
      </c>
    </row>
    <row r="822" spans="1:5" ht="15" customHeight="1" x14ac:dyDescent="0.2"/>
    <row r="823" spans="1:5" ht="15" customHeight="1" x14ac:dyDescent="0.2"/>
    <row r="824" spans="1:5" ht="15" customHeight="1" x14ac:dyDescent="0.2"/>
    <row r="825" spans="1:5" ht="15" customHeight="1" x14ac:dyDescent="0.2"/>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36" t="s">
        <v>428</v>
      </c>
    </row>
    <row r="835" spans="1:5" ht="15" customHeight="1" x14ac:dyDescent="0.2">
      <c r="A835" s="237" t="s">
        <v>429</v>
      </c>
      <c r="B835" s="237"/>
      <c r="C835" s="237"/>
      <c r="D835" s="237"/>
      <c r="E835" s="237"/>
    </row>
    <row r="836" spans="1:5" ht="15" customHeight="1" x14ac:dyDescent="0.2">
      <c r="A836" s="237"/>
      <c r="B836" s="237"/>
      <c r="C836" s="237"/>
      <c r="D836" s="237"/>
      <c r="E836" s="237"/>
    </row>
    <row r="837" spans="1:5" ht="15" customHeight="1" x14ac:dyDescent="0.2">
      <c r="A837" s="237"/>
      <c r="B837" s="237"/>
      <c r="C837" s="237"/>
      <c r="D837" s="237"/>
      <c r="E837" s="237"/>
    </row>
    <row r="838" spans="1:5" ht="15" customHeight="1" x14ac:dyDescent="0.2">
      <c r="A838" s="235" t="s">
        <v>430</v>
      </c>
      <c r="B838" s="235"/>
      <c r="C838" s="235"/>
      <c r="D838" s="235"/>
      <c r="E838" s="235"/>
    </row>
    <row r="839" spans="1:5" ht="15" customHeight="1" x14ac:dyDescent="0.2">
      <c r="A839" s="235"/>
      <c r="B839" s="235"/>
      <c r="C839" s="235"/>
      <c r="D839" s="235"/>
      <c r="E839" s="235"/>
    </row>
    <row r="840" spans="1:5" ht="15" customHeight="1" x14ac:dyDescent="0.2">
      <c r="A840" s="235"/>
      <c r="B840" s="235"/>
      <c r="C840" s="235"/>
      <c r="D840" s="235"/>
      <c r="E840" s="235"/>
    </row>
    <row r="841" spans="1:5" ht="15" customHeight="1" x14ac:dyDescent="0.2">
      <c r="A841" s="235"/>
      <c r="B841" s="235"/>
      <c r="C841" s="235"/>
      <c r="D841" s="235"/>
      <c r="E841" s="235"/>
    </row>
    <row r="842" spans="1:5" ht="15" customHeight="1" x14ac:dyDescent="0.2">
      <c r="A842" s="235"/>
      <c r="B842" s="235"/>
      <c r="C842" s="235"/>
      <c r="D842" s="235"/>
      <c r="E842" s="235"/>
    </row>
    <row r="843" spans="1:5" ht="15" customHeight="1" x14ac:dyDescent="0.2">
      <c r="A843" s="235"/>
      <c r="B843" s="235"/>
      <c r="C843" s="235"/>
      <c r="D843" s="235"/>
      <c r="E843" s="235"/>
    </row>
    <row r="844" spans="1:5" ht="15" customHeight="1" x14ac:dyDescent="0.2">
      <c r="A844" s="235"/>
      <c r="B844" s="235"/>
      <c r="C844" s="235"/>
      <c r="D844" s="235"/>
      <c r="E844" s="235"/>
    </row>
    <row r="845" spans="1:5" ht="15" customHeight="1" x14ac:dyDescent="0.2"/>
    <row r="846" spans="1:5" ht="15" customHeight="1" x14ac:dyDescent="0.25">
      <c r="A846" s="68" t="s">
        <v>17</v>
      </c>
      <c r="B846" s="69"/>
      <c r="C846" s="69"/>
      <c r="D846" s="71"/>
      <c r="E846" s="71"/>
    </row>
    <row r="847" spans="1:5" ht="15" customHeight="1" x14ac:dyDescent="0.2">
      <c r="A847" s="91" t="s">
        <v>66</v>
      </c>
      <c r="B847" s="69"/>
      <c r="C847" s="69"/>
      <c r="D847" s="69"/>
      <c r="E847" s="70" t="s">
        <v>308</v>
      </c>
    </row>
    <row r="848" spans="1:5" ht="15" customHeight="1" x14ac:dyDescent="0.2">
      <c r="A848" s="78"/>
      <c r="B848" s="79"/>
      <c r="C848" s="69"/>
      <c r="D848" s="78"/>
      <c r="E848" s="80"/>
    </row>
    <row r="849" spans="1:5" ht="15" customHeight="1" x14ac:dyDescent="0.2">
      <c r="A849" s="58"/>
      <c r="B849" s="58"/>
      <c r="C849" s="81" t="s">
        <v>39</v>
      </c>
      <c r="D849" s="104" t="s">
        <v>46</v>
      </c>
      <c r="E849" s="81" t="s">
        <v>41</v>
      </c>
    </row>
    <row r="850" spans="1:5" ht="15" customHeight="1" x14ac:dyDescent="0.2">
      <c r="A850" s="105"/>
      <c r="B850" s="106"/>
      <c r="C850" s="83">
        <v>6172</v>
      </c>
      <c r="D850" s="63" t="s">
        <v>142</v>
      </c>
      <c r="E850" s="75">
        <f>-260-330.1-2240-458.75-645.15</f>
        <v>-3934</v>
      </c>
    </row>
    <row r="851" spans="1:5" ht="15" customHeight="1" x14ac:dyDescent="0.2">
      <c r="A851" s="105"/>
      <c r="B851" s="106"/>
      <c r="C851" s="83">
        <v>6172</v>
      </c>
      <c r="D851" s="169" t="s">
        <v>47</v>
      </c>
      <c r="E851" s="75">
        <f>-18902.15-54753.95</f>
        <v>-73656.100000000006</v>
      </c>
    </row>
    <row r="852" spans="1:5" ht="15" customHeight="1" x14ac:dyDescent="0.2">
      <c r="A852" s="105"/>
      <c r="B852" s="106"/>
      <c r="C852" s="83">
        <v>6172</v>
      </c>
      <c r="D852" s="63" t="s">
        <v>142</v>
      </c>
      <c r="E852" s="75">
        <f>590.1+52000+20000+5000</f>
        <v>77590.100000000006</v>
      </c>
    </row>
    <row r="853" spans="1:5" ht="15" customHeight="1" x14ac:dyDescent="0.2">
      <c r="A853" s="108"/>
      <c r="B853" s="69"/>
      <c r="C853" s="84" t="s">
        <v>43</v>
      </c>
      <c r="D853" s="85"/>
      <c r="E853" s="86">
        <f>SUM(E850:E852)</f>
        <v>0</v>
      </c>
    </row>
    <row r="854" spans="1:5" ht="15" customHeight="1" x14ac:dyDescent="0.2"/>
    <row r="855" spans="1:5" ht="15" customHeight="1" x14ac:dyDescent="0.2"/>
    <row r="856" spans="1:5" ht="15" customHeight="1" x14ac:dyDescent="0.25">
      <c r="A856" s="36" t="s">
        <v>431</v>
      </c>
    </row>
    <row r="857" spans="1:5" ht="15" customHeight="1" x14ac:dyDescent="0.2">
      <c r="A857" s="237" t="s">
        <v>429</v>
      </c>
      <c r="B857" s="237"/>
      <c r="C857" s="237"/>
      <c r="D857" s="237"/>
      <c r="E857" s="237"/>
    </row>
    <row r="858" spans="1:5" ht="15" customHeight="1" x14ac:dyDescent="0.2">
      <c r="A858" s="237"/>
      <c r="B858" s="237"/>
      <c r="C858" s="237"/>
      <c r="D858" s="237"/>
      <c r="E858" s="237"/>
    </row>
    <row r="859" spans="1:5" ht="15" customHeight="1" x14ac:dyDescent="0.2">
      <c r="A859" s="237"/>
      <c r="B859" s="237"/>
      <c r="C859" s="237"/>
      <c r="D859" s="237"/>
      <c r="E859" s="237"/>
    </row>
    <row r="860" spans="1:5" ht="15" customHeight="1" x14ac:dyDescent="0.2">
      <c r="A860" s="235" t="s">
        <v>432</v>
      </c>
      <c r="B860" s="235"/>
      <c r="C860" s="235"/>
      <c r="D860" s="235"/>
      <c r="E860" s="235"/>
    </row>
    <row r="861" spans="1:5" ht="15" customHeight="1" x14ac:dyDescent="0.2">
      <c r="A861" s="235"/>
      <c r="B861" s="235"/>
      <c r="C861" s="235"/>
      <c r="D861" s="235"/>
      <c r="E861" s="235"/>
    </row>
    <row r="862" spans="1:5" ht="15" customHeight="1" x14ac:dyDescent="0.2">
      <c r="A862" s="235"/>
      <c r="B862" s="235"/>
      <c r="C862" s="235"/>
      <c r="D862" s="235"/>
      <c r="E862" s="235"/>
    </row>
    <row r="863" spans="1:5" ht="15" customHeight="1" x14ac:dyDescent="0.2">
      <c r="A863" s="235"/>
      <c r="B863" s="235"/>
      <c r="C863" s="235"/>
      <c r="D863" s="235"/>
      <c r="E863" s="235"/>
    </row>
    <row r="864" spans="1:5" ht="15" customHeight="1" x14ac:dyDescent="0.2">
      <c r="A864" s="235"/>
      <c r="B864" s="235"/>
      <c r="C864" s="235"/>
      <c r="D864" s="235"/>
      <c r="E864" s="235"/>
    </row>
    <row r="865" spans="1:5" ht="15" customHeight="1" x14ac:dyDescent="0.2">
      <c r="A865" s="235"/>
      <c r="B865" s="235"/>
      <c r="C865" s="235"/>
      <c r="D865" s="235"/>
      <c r="E865" s="235"/>
    </row>
    <row r="866" spans="1:5" ht="15" customHeight="1" x14ac:dyDescent="0.2">
      <c r="A866" s="235"/>
      <c r="B866" s="235"/>
      <c r="C866" s="235"/>
      <c r="D866" s="235"/>
      <c r="E866" s="235"/>
    </row>
    <row r="867" spans="1:5" ht="15" customHeight="1" x14ac:dyDescent="0.2">
      <c r="A867" s="235"/>
      <c r="B867" s="235"/>
      <c r="C867" s="235"/>
      <c r="D867" s="235"/>
      <c r="E867" s="235"/>
    </row>
    <row r="868" spans="1:5" ht="15" customHeight="1" x14ac:dyDescent="0.2"/>
    <row r="869" spans="1:5" ht="15" customHeight="1" x14ac:dyDescent="0.25">
      <c r="A869" s="38" t="s">
        <v>17</v>
      </c>
      <c r="B869" s="39"/>
      <c r="C869" s="39"/>
      <c r="D869" s="39"/>
      <c r="E869" s="71"/>
    </row>
    <row r="870" spans="1:5" ht="15" customHeight="1" x14ac:dyDescent="0.2">
      <c r="A870" s="100" t="s">
        <v>66</v>
      </c>
      <c r="B870" s="39"/>
      <c r="C870" s="39"/>
      <c r="D870" s="39"/>
      <c r="E870" s="41" t="s">
        <v>311</v>
      </c>
    </row>
    <row r="871" spans="1:5" ht="15" customHeight="1" x14ac:dyDescent="0.2">
      <c r="A871" s="71"/>
      <c r="B871" s="55"/>
      <c r="C871" s="39"/>
      <c r="E871" s="56"/>
    </row>
    <row r="872" spans="1:5" ht="15" customHeight="1" x14ac:dyDescent="0.2">
      <c r="A872" s="57"/>
      <c r="B872" s="57"/>
      <c r="C872" s="43" t="s">
        <v>39</v>
      </c>
      <c r="D872" s="43" t="s">
        <v>46</v>
      </c>
      <c r="E872" s="45" t="s">
        <v>41</v>
      </c>
    </row>
    <row r="873" spans="1:5" ht="15" customHeight="1" x14ac:dyDescent="0.2">
      <c r="A873" s="105"/>
      <c r="B873" s="125"/>
      <c r="C873" s="117">
        <v>3299</v>
      </c>
      <c r="D873" s="103" t="s">
        <v>73</v>
      </c>
      <c r="E873" s="135">
        <v>-725132.54</v>
      </c>
    </row>
    <row r="874" spans="1:5" ht="15" customHeight="1" x14ac:dyDescent="0.2">
      <c r="A874" s="105"/>
      <c r="B874" s="125"/>
      <c r="C874" s="117">
        <v>3299</v>
      </c>
      <c r="D874" s="103" t="s">
        <v>94</v>
      </c>
      <c r="E874" s="135">
        <v>-4975971.05</v>
      </c>
    </row>
    <row r="875" spans="1:5" ht="15" customHeight="1" x14ac:dyDescent="0.2">
      <c r="A875" s="105"/>
      <c r="B875" s="125"/>
      <c r="C875" s="117">
        <v>3299</v>
      </c>
      <c r="D875" s="63" t="s">
        <v>93</v>
      </c>
      <c r="E875" s="135">
        <v>-112200</v>
      </c>
    </row>
    <row r="876" spans="1:5" ht="15" customHeight="1" x14ac:dyDescent="0.2">
      <c r="A876" s="105"/>
      <c r="B876" s="125"/>
      <c r="C876" s="117">
        <v>3299</v>
      </c>
      <c r="D876" s="63" t="s">
        <v>69</v>
      </c>
      <c r="E876" s="135">
        <v>5701103.5899999999</v>
      </c>
    </row>
    <row r="877" spans="1:5" ht="15" customHeight="1" x14ac:dyDescent="0.2">
      <c r="A877" s="105"/>
      <c r="B877" s="125"/>
      <c r="C877" s="117">
        <v>3299</v>
      </c>
      <c r="D877" s="63" t="s">
        <v>313</v>
      </c>
      <c r="E877" s="135">
        <v>112200</v>
      </c>
    </row>
    <row r="878" spans="1:5" ht="15" customHeight="1" x14ac:dyDescent="0.2">
      <c r="A878" s="181"/>
      <c r="B878" s="121"/>
      <c r="C878" s="51" t="s">
        <v>43</v>
      </c>
      <c r="D878" s="182"/>
      <c r="E878" s="53">
        <f>SUM(E873:E877)</f>
        <v>0</v>
      </c>
    </row>
    <row r="879" spans="1:5" ht="15" customHeight="1" x14ac:dyDescent="0.2">
      <c r="A879" s="181"/>
      <c r="B879" s="121"/>
      <c r="C879" s="115"/>
      <c r="D879" s="39"/>
      <c r="E879" s="116"/>
    </row>
    <row r="880" spans="1:5" ht="15" customHeight="1" x14ac:dyDescent="0.2">
      <c r="A880" s="181"/>
      <c r="B880" s="121"/>
      <c r="C880" s="115"/>
      <c r="D880" s="39"/>
      <c r="E880" s="116"/>
    </row>
    <row r="881" spans="1:5" ht="15" customHeight="1" x14ac:dyDescent="0.2">
      <c r="A881" s="181"/>
      <c r="B881" s="121"/>
      <c r="C881" s="115"/>
      <c r="D881" s="39"/>
      <c r="E881" s="116"/>
    </row>
    <row r="882" spans="1:5" ht="15" customHeight="1" x14ac:dyDescent="0.2">
      <c r="A882" s="181"/>
      <c r="B882" s="121"/>
      <c r="C882" s="115"/>
      <c r="D882" s="39"/>
      <c r="E882" s="116"/>
    </row>
    <row r="883" spans="1:5" ht="15" customHeight="1" x14ac:dyDescent="0.2">
      <c r="A883" s="181"/>
      <c r="B883" s="121"/>
      <c r="C883" s="115"/>
      <c r="D883" s="39"/>
      <c r="E883" s="116"/>
    </row>
    <row r="884" spans="1:5" ht="15" customHeight="1" x14ac:dyDescent="0.2">
      <c r="A884" s="181"/>
      <c r="B884" s="121"/>
      <c r="C884" s="115"/>
      <c r="D884" s="39"/>
      <c r="E884" s="116"/>
    </row>
    <row r="885" spans="1:5" ht="15" customHeight="1" x14ac:dyDescent="0.25">
      <c r="A885" s="38" t="s">
        <v>17</v>
      </c>
      <c r="B885" s="39"/>
      <c r="C885" s="39"/>
      <c r="D885" s="39"/>
      <c r="E885" s="71"/>
    </row>
    <row r="886" spans="1:5" ht="15" customHeight="1" x14ac:dyDescent="0.2">
      <c r="A886" s="100" t="s">
        <v>66</v>
      </c>
      <c r="B886" s="39"/>
      <c r="C886" s="39"/>
      <c r="D886" s="39"/>
      <c r="E886" s="41" t="s">
        <v>312</v>
      </c>
    </row>
    <row r="887" spans="1:5" ht="15" customHeight="1" x14ac:dyDescent="0.2">
      <c r="A887" s="71"/>
      <c r="B887" s="55"/>
      <c r="C887" s="39"/>
      <c r="E887" s="56"/>
    </row>
    <row r="888" spans="1:5" ht="15" customHeight="1" x14ac:dyDescent="0.2">
      <c r="A888" s="57"/>
      <c r="B888" s="57"/>
      <c r="C888" s="43" t="s">
        <v>39</v>
      </c>
      <c r="D888" s="44" t="s">
        <v>46</v>
      </c>
      <c r="E888" s="81" t="s">
        <v>41</v>
      </c>
    </row>
    <row r="889" spans="1:5" ht="15" customHeight="1" x14ac:dyDescent="0.2">
      <c r="A889" s="133"/>
      <c r="B889" s="106"/>
      <c r="C889" s="117">
        <v>3299</v>
      </c>
      <c r="D889" s="103" t="s">
        <v>73</v>
      </c>
      <c r="E889" s="135">
        <f>-129020.48-119081.4</f>
        <v>-248101.88</v>
      </c>
    </row>
    <row r="890" spans="1:5" ht="15" customHeight="1" x14ac:dyDescent="0.2">
      <c r="A890" s="133"/>
      <c r="B890" s="106"/>
      <c r="C890" s="117">
        <v>3299</v>
      </c>
      <c r="D890" s="103" t="s">
        <v>94</v>
      </c>
      <c r="E890" s="135">
        <f>-101496.74-434532.39-260000-92684.35-215001.16</f>
        <v>-1103714.6399999999</v>
      </c>
    </row>
    <row r="891" spans="1:5" ht="15" customHeight="1" x14ac:dyDescent="0.2">
      <c r="A891" s="133"/>
      <c r="B891" s="106"/>
      <c r="C891" s="117">
        <v>3299</v>
      </c>
      <c r="D891" s="63" t="s">
        <v>69</v>
      </c>
      <c r="E891" s="135">
        <v>1351816.52</v>
      </c>
    </row>
    <row r="892" spans="1:5" ht="15" customHeight="1" x14ac:dyDescent="0.2">
      <c r="A892" s="181"/>
      <c r="B892" s="121"/>
      <c r="C892" s="51" t="s">
        <v>43</v>
      </c>
      <c r="D892" s="52"/>
      <c r="E892" s="53">
        <f>SUM(E889:E891)</f>
        <v>0</v>
      </c>
    </row>
    <row r="893" spans="1:5" ht="15" customHeight="1" x14ac:dyDescent="0.2"/>
    <row r="894" spans="1:5" ht="15" customHeight="1" x14ac:dyDescent="0.2"/>
    <row r="895" spans="1:5" ht="15" customHeight="1" x14ac:dyDescent="0.25">
      <c r="A895" s="36" t="s">
        <v>433</v>
      </c>
    </row>
    <row r="896" spans="1:5" ht="15" customHeight="1" x14ac:dyDescent="0.2">
      <c r="A896" s="234" t="s">
        <v>33</v>
      </c>
      <c r="B896" s="234"/>
      <c r="C896" s="234"/>
      <c r="D896" s="234"/>
      <c r="E896" s="234"/>
    </row>
    <row r="897" spans="1:5" ht="15" customHeight="1" x14ac:dyDescent="0.2">
      <c r="A897" s="234" t="s">
        <v>34</v>
      </c>
      <c r="B897" s="234"/>
      <c r="C897" s="234"/>
      <c r="D897" s="234"/>
      <c r="E897" s="234"/>
    </row>
    <row r="898" spans="1:5" ht="15" customHeight="1" x14ac:dyDescent="0.2">
      <c r="A898" s="235" t="s">
        <v>434</v>
      </c>
      <c r="B898" s="235"/>
      <c r="C898" s="235"/>
      <c r="D898" s="235"/>
      <c r="E898" s="235"/>
    </row>
    <row r="899" spans="1:5" ht="15" customHeight="1" x14ac:dyDescent="0.2">
      <c r="A899" s="235"/>
      <c r="B899" s="235"/>
      <c r="C899" s="235"/>
      <c r="D899" s="235"/>
      <c r="E899" s="235"/>
    </row>
    <row r="900" spans="1:5" ht="15" customHeight="1" x14ac:dyDescent="0.2">
      <c r="A900" s="235"/>
      <c r="B900" s="235"/>
      <c r="C900" s="235"/>
      <c r="D900" s="235"/>
      <c r="E900" s="235"/>
    </row>
    <row r="901" spans="1:5" ht="15" customHeight="1" x14ac:dyDescent="0.2">
      <c r="A901" s="235"/>
      <c r="B901" s="235"/>
      <c r="C901" s="235"/>
      <c r="D901" s="235"/>
      <c r="E901" s="235"/>
    </row>
    <row r="902" spans="1:5" ht="15" customHeight="1" x14ac:dyDescent="0.2">
      <c r="A902" s="37"/>
      <c r="B902" s="178"/>
      <c r="C902" s="37"/>
      <c r="D902" s="37"/>
      <c r="E902" s="37"/>
    </row>
    <row r="903" spans="1:5" ht="15" customHeight="1" x14ac:dyDescent="0.25">
      <c r="A903" s="38" t="s">
        <v>1</v>
      </c>
      <c r="B903" s="122"/>
      <c r="C903" s="39"/>
      <c r="D903" s="39"/>
      <c r="E903" s="39"/>
    </row>
    <row r="904" spans="1:5" ht="15" customHeight="1" x14ac:dyDescent="0.2">
      <c r="A904" s="40" t="s">
        <v>36</v>
      </c>
      <c r="B904" s="122"/>
      <c r="C904" s="39"/>
      <c r="D904" s="39"/>
      <c r="E904" s="41" t="s">
        <v>37</v>
      </c>
    </row>
    <row r="905" spans="1:5" ht="15" customHeight="1" x14ac:dyDescent="0.25">
      <c r="B905" s="101"/>
      <c r="C905" s="39"/>
      <c r="D905" s="39"/>
      <c r="E905" s="42"/>
    </row>
    <row r="906" spans="1:5" ht="15" customHeight="1" x14ac:dyDescent="0.2">
      <c r="B906" s="43" t="s">
        <v>38</v>
      </c>
      <c r="C906" s="43" t="s">
        <v>39</v>
      </c>
      <c r="D906" s="44" t="s">
        <v>40</v>
      </c>
      <c r="E906" s="81" t="s">
        <v>41</v>
      </c>
    </row>
    <row r="907" spans="1:5" ht="15" customHeight="1" x14ac:dyDescent="0.2">
      <c r="B907" s="46">
        <v>98297</v>
      </c>
      <c r="C907" s="47"/>
      <c r="D907" s="48" t="s">
        <v>42</v>
      </c>
      <c r="E907" s="49">
        <v>174230.64</v>
      </c>
    </row>
    <row r="908" spans="1:5" ht="15" customHeight="1" x14ac:dyDescent="0.2">
      <c r="B908" s="50"/>
      <c r="C908" s="51" t="s">
        <v>43</v>
      </c>
      <c r="D908" s="52"/>
      <c r="E908" s="53">
        <f>SUM(E907:E907)</f>
        <v>174230.64</v>
      </c>
    </row>
    <row r="909" spans="1:5" ht="15" customHeight="1" x14ac:dyDescent="0.2">
      <c r="A909" s="54"/>
      <c r="B909" s="193"/>
      <c r="C909" s="54"/>
      <c r="D909" s="54"/>
    </row>
    <row r="910" spans="1:5" ht="15" customHeight="1" x14ac:dyDescent="0.25">
      <c r="A910" s="38" t="s">
        <v>17</v>
      </c>
      <c r="B910" s="122"/>
      <c r="C910" s="39"/>
      <c r="D910" s="39"/>
      <c r="E910" s="39"/>
    </row>
    <row r="911" spans="1:5" ht="15" customHeight="1" x14ac:dyDescent="0.2">
      <c r="A911" s="40" t="s">
        <v>44</v>
      </c>
      <c r="B911" s="194"/>
      <c r="E911" t="s">
        <v>45</v>
      </c>
    </row>
    <row r="912" spans="1:5" ht="15" customHeight="1" x14ac:dyDescent="0.2">
      <c r="A912" s="54"/>
      <c r="B912" s="164"/>
      <c r="C912" s="39"/>
      <c r="E912" s="56"/>
    </row>
    <row r="913" spans="1:5" ht="15" customHeight="1" x14ac:dyDescent="0.2">
      <c r="B913" s="57"/>
      <c r="C913" s="43" t="s">
        <v>39</v>
      </c>
      <c r="D913" s="59" t="s">
        <v>46</v>
      </c>
      <c r="E913" s="81" t="s">
        <v>41</v>
      </c>
    </row>
    <row r="914" spans="1:5" ht="15" customHeight="1" x14ac:dyDescent="0.2">
      <c r="B914" s="195"/>
      <c r="C914" s="62">
        <v>3599</v>
      </c>
      <c r="D914" s="63" t="s">
        <v>47</v>
      </c>
      <c r="E914" s="49">
        <v>174230.64</v>
      </c>
    </row>
    <row r="915" spans="1:5" ht="15" customHeight="1" x14ac:dyDescent="0.2">
      <c r="B915" s="195"/>
      <c r="C915" s="51" t="s">
        <v>43</v>
      </c>
      <c r="D915" s="65"/>
      <c r="E915" s="66">
        <f>SUM(E914:E914)</f>
        <v>174230.64</v>
      </c>
    </row>
    <row r="916" spans="1:5" ht="15" customHeight="1" x14ac:dyDescent="0.2"/>
    <row r="917" spans="1:5" ht="15" customHeight="1" x14ac:dyDescent="0.2"/>
    <row r="918" spans="1:5" ht="15" customHeight="1" x14ac:dyDescent="0.25">
      <c r="A918" s="36" t="s">
        <v>435</v>
      </c>
    </row>
    <row r="919" spans="1:5" ht="15" customHeight="1" x14ac:dyDescent="0.2">
      <c r="A919" s="234" t="s">
        <v>33</v>
      </c>
      <c r="B919" s="234"/>
      <c r="C919" s="234"/>
      <c r="D919" s="234"/>
      <c r="E919" s="234"/>
    </row>
    <row r="920" spans="1:5" ht="15" customHeight="1" x14ac:dyDescent="0.2">
      <c r="A920" s="234" t="s">
        <v>296</v>
      </c>
      <c r="B920" s="234"/>
      <c r="C920" s="234"/>
      <c r="D920" s="234"/>
      <c r="E920" s="234"/>
    </row>
    <row r="921" spans="1:5" ht="15" customHeight="1" x14ac:dyDescent="0.2">
      <c r="A921" s="235" t="s">
        <v>436</v>
      </c>
      <c r="B921" s="235"/>
      <c r="C921" s="235"/>
      <c r="D921" s="235"/>
      <c r="E921" s="235"/>
    </row>
    <row r="922" spans="1:5" ht="15" customHeight="1" x14ac:dyDescent="0.2">
      <c r="A922" s="235"/>
      <c r="B922" s="235"/>
      <c r="C922" s="235"/>
      <c r="D922" s="235"/>
      <c r="E922" s="235"/>
    </row>
    <row r="923" spans="1:5" ht="15" customHeight="1" x14ac:dyDescent="0.2">
      <c r="A923" s="235"/>
      <c r="B923" s="235"/>
      <c r="C923" s="235"/>
      <c r="D923" s="235"/>
      <c r="E923" s="235"/>
    </row>
    <row r="924" spans="1:5" ht="15" customHeight="1" x14ac:dyDescent="0.2">
      <c r="A924" s="235"/>
      <c r="B924" s="235"/>
      <c r="C924" s="235"/>
      <c r="D924" s="235"/>
      <c r="E924" s="235"/>
    </row>
    <row r="925" spans="1:5" ht="15" customHeight="1" x14ac:dyDescent="0.2">
      <c r="A925" s="235"/>
      <c r="B925" s="235"/>
      <c r="C925" s="235"/>
      <c r="D925" s="235"/>
      <c r="E925" s="235"/>
    </row>
    <row r="926" spans="1:5" ht="15" customHeight="1" x14ac:dyDescent="0.2">
      <c r="A926" s="235"/>
      <c r="B926" s="235"/>
      <c r="C926" s="235"/>
      <c r="D926" s="235"/>
      <c r="E926" s="235"/>
    </row>
    <row r="927" spans="1:5" ht="15" customHeight="1" x14ac:dyDescent="0.2">
      <c r="A927" s="235"/>
      <c r="B927" s="235"/>
      <c r="C927" s="235"/>
      <c r="D927" s="235"/>
      <c r="E927" s="235"/>
    </row>
    <row r="928" spans="1:5" ht="15" customHeight="1" x14ac:dyDescent="0.25">
      <c r="A928" s="36"/>
    </row>
    <row r="929" spans="1:5" ht="15" customHeight="1" x14ac:dyDescent="0.25">
      <c r="A929" s="38" t="s">
        <v>1</v>
      </c>
      <c r="B929" s="39"/>
      <c r="C929" s="39"/>
      <c r="D929" s="39"/>
      <c r="E929" s="39"/>
    </row>
    <row r="930" spans="1:5" ht="15" customHeight="1" x14ac:dyDescent="0.2">
      <c r="A930" s="91" t="s">
        <v>98</v>
      </c>
      <c r="B930" s="39"/>
      <c r="C930" s="39"/>
      <c r="D930" s="39"/>
      <c r="E930" s="41" t="s">
        <v>148</v>
      </c>
    </row>
    <row r="931" spans="1:5" ht="15" customHeight="1" x14ac:dyDescent="0.25">
      <c r="B931" s="38"/>
      <c r="C931" s="39"/>
      <c r="D931" s="39"/>
      <c r="E931" s="42"/>
    </row>
    <row r="932" spans="1:5" ht="15" customHeight="1" x14ac:dyDescent="0.2">
      <c r="B932" s="43" t="s">
        <v>38</v>
      </c>
      <c r="C932" s="43" t="s">
        <v>39</v>
      </c>
      <c r="D932" s="44" t="s">
        <v>40</v>
      </c>
      <c r="E932" s="45" t="s">
        <v>41</v>
      </c>
    </row>
    <row r="933" spans="1:5" ht="15" customHeight="1" x14ac:dyDescent="0.2">
      <c r="B933" s="50">
        <v>54190877</v>
      </c>
      <c r="C933" s="117"/>
      <c r="D933" s="63" t="s">
        <v>298</v>
      </c>
      <c r="E933" s="49">
        <v>317284.84999999998</v>
      </c>
    </row>
    <row r="934" spans="1:5" ht="15" customHeight="1" x14ac:dyDescent="0.2">
      <c r="B934" s="50">
        <v>54515835</v>
      </c>
      <c r="C934" s="117"/>
      <c r="D934" s="103" t="s">
        <v>274</v>
      </c>
      <c r="E934" s="49">
        <v>5393842.5800000001</v>
      </c>
    </row>
    <row r="935" spans="1:5" ht="15" customHeight="1" x14ac:dyDescent="0.2">
      <c r="B935" s="50"/>
      <c r="C935" s="51" t="s">
        <v>43</v>
      </c>
      <c r="D935" s="52"/>
      <c r="E935" s="53">
        <f>SUM(E933:E934)</f>
        <v>5711127.4299999997</v>
      </c>
    </row>
    <row r="936" spans="1:5" ht="15" customHeight="1" x14ac:dyDescent="0.25">
      <c r="A936" s="36"/>
    </row>
    <row r="937" spans="1:5" ht="15" customHeight="1" x14ac:dyDescent="0.25">
      <c r="A937" s="36"/>
    </row>
    <row r="938" spans="1:5" ht="15" customHeight="1" x14ac:dyDescent="0.25">
      <c r="A938" s="68" t="s">
        <v>17</v>
      </c>
      <c r="B938" s="69"/>
      <c r="C938" s="69"/>
      <c r="D938" s="71"/>
      <c r="E938" s="71"/>
    </row>
    <row r="939" spans="1:5" ht="15" customHeight="1" x14ac:dyDescent="0.2">
      <c r="A939" s="91" t="s">
        <v>98</v>
      </c>
      <c r="B939" s="69"/>
      <c r="C939" s="69"/>
      <c r="D939" s="69"/>
      <c r="E939" s="41" t="s">
        <v>148</v>
      </c>
    </row>
    <row r="940" spans="1:5" ht="15" customHeight="1" x14ac:dyDescent="0.2">
      <c r="A940" s="78"/>
      <c r="B940" s="79"/>
      <c r="C940" s="69"/>
      <c r="D940" s="78"/>
      <c r="E940" s="80"/>
    </row>
    <row r="941" spans="1:5" ht="15" customHeight="1" x14ac:dyDescent="0.2">
      <c r="A941" s="58"/>
      <c r="B941" s="58"/>
      <c r="C941" s="81" t="s">
        <v>39</v>
      </c>
      <c r="D941" s="104" t="s">
        <v>46</v>
      </c>
      <c r="E941" s="81" t="s">
        <v>41</v>
      </c>
    </row>
    <row r="942" spans="1:5" ht="15" customHeight="1" x14ac:dyDescent="0.2">
      <c r="A942" s="105"/>
      <c r="B942" s="106"/>
      <c r="C942" s="83">
        <v>3121</v>
      </c>
      <c r="D942" s="107" t="s">
        <v>100</v>
      </c>
      <c r="E942" s="75">
        <v>5711127.4299999997</v>
      </c>
    </row>
    <row r="943" spans="1:5" ht="15" customHeight="1" x14ac:dyDescent="0.2">
      <c r="A943" s="108"/>
      <c r="B943" s="69"/>
      <c r="C943" s="84" t="s">
        <v>43</v>
      </c>
      <c r="D943" s="85"/>
      <c r="E943" s="86">
        <f>SUM(E942:E942)</f>
        <v>5711127.4299999997</v>
      </c>
    </row>
    <row r="944" spans="1:5" ht="15" customHeight="1" x14ac:dyDescent="0.2"/>
    <row r="945" spans="1:5" ht="15" customHeight="1" x14ac:dyDescent="0.2"/>
    <row r="946" spans="1:5" ht="15" customHeight="1" x14ac:dyDescent="0.25">
      <c r="A946" s="36" t="s">
        <v>437</v>
      </c>
    </row>
    <row r="947" spans="1:5" ht="15" customHeight="1" x14ac:dyDescent="0.2">
      <c r="A947" s="234" t="s">
        <v>161</v>
      </c>
      <c r="B947" s="234"/>
      <c r="C947" s="234"/>
      <c r="D947" s="234"/>
      <c r="E947" s="234"/>
    </row>
    <row r="948" spans="1:5" ht="15" customHeight="1" x14ac:dyDescent="0.2">
      <c r="A948" s="233" t="s">
        <v>438</v>
      </c>
      <c r="B948" s="233"/>
      <c r="C948" s="233"/>
      <c r="D948" s="233"/>
      <c r="E948" s="233"/>
    </row>
    <row r="949" spans="1:5" ht="15" customHeight="1" x14ac:dyDescent="0.2">
      <c r="A949" s="233"/>
      <c r="B949" s="233"/>
      <c r="C949" s="233"/>
      <c r="D949" s="233"/>
      <c r="E949" s="233"/>
    </row>
    <row r="950" spans="1:5" ht="15" customHeight="1" x14ac:dyDescent="0.2">
      <c r="A950" s="233"/>
      <c r="B950" s="233"/>
      <c r="C950" s="233"/>
      <c r="D950" s="233"/>
      <c r="E950" s="233"/>
    </row>
    <row r="951" spans="1:5" ht="15" customHeight="1" x14ac:dyDescent="0.2">
      <c r="A951" s="233"/>
      <c r="B951" s="233"/>
      <c r="C951" s="233"/>
      <c r="D951" s="233"/>
      <c r="E951" s="233"/>
    </row>
    <row r="952" spans="1:5" ht="15" customHeight="1" x14ac:dyDescent="0.2">
      <c r="A952" s="233"/>
      <c r="B952" s="233"/>
      <c r="C952" s="233"/>
      <c r="D952" s="233"/>
      <c r="E952" s="233"/>
    </row>
    <row r="953" spans="1:5" ht="15" customHeight="1" x14ac:dyDescent="0.2">
      <c r="A953" s="233"/>
      <c r="B953" s="233"/>
      <c r="C953" s="233"/>
      <c r="D953" s="233"/>
      <c r="E953" s="233"/>
    </row>
    <row r="954" spans="1:5" ht="15" customHeight="1" x14ac:dyDescent="0.2">
      <c r="A954" s="233"/>
      <c r="B954" s="233"/>
      <c r="C954" s="233"/>
      <c r="D954" s="233"/>
      <c r="E954" s="233"/>
    </row>
    <row r="955" spans="1:5" ht="15" customHeight="1" x14ac:dyDescent="0.2">
      <c r="A955" s="233"/>
      <c r="B955" s="233"/>
      <c r="C955" s="233"/>
      <c r="D955" s="233"/>
      <c r="E955" s="233"/>
    </row>
    <row r="956" spans="1:5" ht="15" customHeight="1" x14ac:dyDescent="0.2">
      <c r="A956" s="233"/>
      <c r="B956" s="233"/>
      <c r="C956" s="233"/>
      <c r="D956" s="233"/>
      <c r="E956" s="233"/>
    </row>
    <row r="957" spans="1:5" ht="15" customHeight="1" x14ac:dyDescent="0.2">
      <c r="A957" s="37"/>
      <c r="B957" s="37"/>
      <c r="C957" s="37"/>
      <c r="D957" s="37"/>
      <c r="E957" s="37"/>
    </row>
    <row r="958" spans="1:5" ht="15" customHeight="1" x14ac:dyDescent="0.25">
      <c r="A958" s="38" t="s">
        <v>1</v>
      </c>
      <c r="B958" s="39"/>
      <c r="C958" s="39"/>
      <c r="D958" s="39"/>
      <c r="E958" s="39"/>
    </row>
    <row r="959" spans="1:5" ht="15" customHeight="1" x14ac:dyDescent="0.2">
      <c r="A959" s="40" t="s">
        <v>36</v>
      </c>
      <c r="B959" s="39"/>
      <c r="C959" s="39"/>
      <c r="D959" s="39"/>
      <c r="E959" s="41" t="s">
        <v>37</v>
      </c>
    </row>
    <row r="960" spans="1:5" ht="15" customHeight="1" x14ac:dyDescent="0.25">
      <c r="A960" s="54"/>
      <c r="B960" s="38"/>
      <c r="C960" s="39"/>
      <c r="D960" s="39"/>
      <c r="E960" s="42"/>
    </row>
    <row r="961" spans="1:5" ht="15" customHeight="1" x14ac:dyDescent="0.2">
      <c r="B961" s="43" t="s">
        <v>38</v>
      </c>
      <c r="C961" s="43" t="s">
        <v>39</v>
      </c>
      <c r="D961" s="44" t="s">
        <v>40</v>
      </c>
      <c r="E961" s="45" t="s">
        <v>41</v>
      </c>
    </row>
    <row r="962" spans="1:5" ht="15" customHeight="1" x14ac:dyDescent="0.2">
      <c r="B962" s="94">
        <v>33513233</v>
      </c>
      <c r="C962" s="47"/>
      <c r="D962" s="87" t="s">
        <v>56</v>
      </c>
      <c r="E962" s="75">
        <v>-75648.28</v>
      </c>
    </row>
    <row r="963" spans="1:5" ht="15" customHeight="1" x14ac:dyDescent="0.2">
      <c r="B963" s="94">
        <v>33113233</v>
      </c>
      <c r="C963" s="47"/>
      <c r="D963" s="87" t="s">
        <v>56</v>
      </c>
      <c r="E963" s="75">
        <v>-13349.68</v>
      </c>
    </row>
    <row r="964" spans="1:5" ht="15" customHeight="1" x14ac:dyDescent="0.2">
      <c r="B964" s="168"/>
      <c r="C964" s="51" t="s">
        <v>43</v>
      </c>
      <c r="D964" s="52"/>
      <c r="E964" s="53">
        <f>SUM(E962:E963)</f>
        <v>-88997.959999999992</v>
      </c>
    </row>
    <row r="965" spans="1:5" ht="15" customHeight="1" x14ac:dyDescent="0.2">
      <c r="A965" s="54"/>
      <c r="B965" s="54"/>
      <c r="C965" s="54"/>
      <c r="D965" s="54"/>
      <c r="E965" s="54"/>
    </row>
    <row r="966" spans="1:5" ht="15" customHeight="1" x14ac:dyDescent="0.25">
      <c r="A966" s="38" t="s">
        <v>17</v>
      </c>
      <c r="B966" s="39"/>
      <c r="C966" s="39"/>
      <c r="D966" s="39"/>
      <c r="E966" s="39"/>
    </row>
    <row r="967" spans="1:5" ht="15" customHeight="1" x14ac:dyDescent="0.2">
      <c r="A967" s="40" t="s">
        <v>81</v>
      </c>
      <c r="B967" s="54"/>
      <c r="C967" s="54"/>
      <c r="D967" s="54"/>
      <c r="E967" s="54" t="s">
        <v>82</v>
      </c>
    </row>
    <row r="968" spans="1:5" ht="15" customHeight="1" x14ac:dyDescent="0.2">
      <c r="A968" s="54"/>
      <c r="B968" s="55"/>
      <c r="C968" s="39"/>
      <c r="D968" s="54"/>
      <c r="E968" s="56"/>
    </row>
    <row r="969" spans="1:5" ht="15" customHeight="1" x14ac:dyDescent="0.2">
      <c r="B969" s="81" t="s">
        <v>38</v>
      </c>
      <c r="C969" s="43" t="s">
        <v>39</v>
      </c>
      <c r="D969" s="88" t="s">
        <v>40</v>
      </c>
      <c r="E969" s="45" t="s">
        <v>41</v>
      </c>
    </row>
    <row r="970" spans="1:5" ht="15" customHeight="1" x14ac:dyDescent="0.2">
      <c r="B970" s="94">
        <v>33513233</v>
      </c>
      <c r="C970" s="83"/>
      <c r="D970" s="89" t="s">
        <v>57</v>
      </c>
      <c r="E970" s="75">
        <v>-75648.28</v>
      </c>
    </row>
    <row r="971" spans="1:5" ht="15" customHeight="1" x14ac:dyDescent="0.2">
      <c r="B971" s="94">
        <v>33113233</v>
      </c>
      <c r="C971" s="83"/>
      <c r="D971" s="89" t="s">
        <v>57</v>
      </c>
      <c r="E971" s="75">
        <v>-13349.68</v>
      </c>
    </row>
    <row r="972" spans="1:5" ht="15" customHeight="1" x14ac:dyDescent="0.2">
      <c r="B972" s="168"/>
      <c r="C972" s="51" t="s">
        <v>43</v>
      </c>
      <c r="D972" s="65"/>
      <c r="E972" s="66">
        <f>SUM(E970:E971)</f>
        <v>-88997.959999999992</v>
      </c>
    </row>
    <row r="973" spans="1:5" ht="15" customHeight="1" x14ac:dyDescent="0.2"/>
    <row r="974" spans="1:5" ht="15" customHeight="1" x14ac:dyDescent="0.2"/>
    <row r="975" spans="1:5" ht="15" customHeight="1" x14ac:dyDescent="0.2"/>
    <row r="976" spans="1:5"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sheetData>
  <mergeCells count="88">
    <mergeCell ref="A30:E36"/>
    <mergeCell ref="A2:E2"/>
    <mergeCell ref="A3:E3"/>
    <mergeCell ref="A4:E10"/>
    <mergeCell ref="A28:E28"/>
    <mergeCell ref="A29:E29"/>
    <mergeCell ref="A135:E141"/>
    <mergeCell ref="A55:E55"/>
    <mergeCell ref="A56:E56"/>
    <mergeCell ref="A57:E63"/>
    <mergeCell ref="A81:E81"/>
    <mergeCell ref="A82:E82"/>
    <mergeCell ref="A83:E89"/>
    <mergeCell ref="A107:E107"/>
    <mergeCell ref="A108:E108"/>
    <mergeCell ref="A109:E115"/>
    <mergeCell ref="A133:E133"/>
    <mergeCell ref="A134:E134"/>
    <mergeCell ref="A239:E245"/>
    <mergeCell ref="A159:E159"/>
    <mergeCell ref="A160:E160"/>
    <mergeCell ref="A161:E166"/>
    <mergeCell ref="A184:E184"/>
    <mergeCell ref="A185:E185"/>
    <mergeCell ref="A186:E191"/>
    <mergeCell ref="A211:E211"/>
    <mergeCell ref="A212:E212"/>
    <mergeCell ref="A213:E218"/>
    <mergeCell ref="A237:E237"/>
    <mergeCell ref="A238:E238"/>
    <mergeCell ref="A343:E349"/>
    <mergeCell ref="A263:E263"/>
    <mergeCell ref="A264:E264"/>
    <mergeCell ref="A265:E271"/>
    <mergeCell ref="A289:E289"/>
    <mergeCell ref="A290:E290"/>
    <mergeCell ref="A291:E297"/>
    <mergeCell ref="A315:E315"/>
    <mergeCell ref="A316:E316"/>
    <mergeCell ref="A317:E323"/>
    <mergeCell ref="A341:E341"/>
    <mergeCell ref="A342:E342"/>
    <mergeCell ref="A513:E519"/>
    <mergeCell ref="A366:E366"/>
    <mergeCell ref="A367:E372"/>
    <mergeCell ref="A390:E392"/>
    <mergeCell ref="A393:E402"/>
    <mergeCell ref="A434:E435"/>
    <mergeCell ref="A436:E442"/>
    <mergeCell ref="A460:E461"/>
    <mergeCell ref="A462:E467"/>
    <mergeCell ref="A485:E486"/>
    <mergeCell ref="A487:E492"/>
    <mergeCell ref="A511:E512"/>
    <mergeCell ref="A707:E711"/>
    <mergeCell ref="A538:E539"/>
    <mergeCell ref="A540:E546"/>
    <mergeCell ref="A564:E565"/>
    <mergeCell ref="A566:E572"/>
    <mergeCell ref="A590:E590"/>
    <mergeCell ref="A591:E599"/>
    <mergeCell ref="A627:E627"/>
    <mergeCell ref="A628:E636"/>
    <mergeCell ref="A662:E664"/>
    <mergeCell ref="A665:E672"/>
    <mergeCell ref="A705:E706"/>
    <mergeCell ref="A838:E844"/>
    <mergeCell ref="A730:E731"/>
    <mergeCell ref="A732:E736"/>
    <mergeCell ref="A748:E749"/>
    <mergeCell ref="A750:E755"/>
    <mergeCell ref="A767:E768"/>
    <mergeCell ref="A769:E772"/>
    <mergeCell ref="A783:E784"/>
    <mergeCell ref="A785:E793"/>
    <mergeCell ref="A806:E807"/>
    <mergeCell ref="A808:E813"/>
    <mergeCell ref="A835:E837"/>
    <mergeCell ref="A920:E920"/>
    <mergeCell ref="A921:E927"/>
    <mergeCell ref="A947:E947"/>
    <mergeCell ref="A948:E956"/>
    <mergeCell ref="A857:E859"/>
    <mergeCell ref="A860:E867"/>
    <mergeCell ref="A896:E896"/>
    <mergeCell ref="A897:E897"/>
    <mergeCell ref="A898:E901"/>
    <mergeCell ref="A919:E919"/>
  </mergeCells>
  <pageMargins left="0.98425196850393704" right="0.98425196850393704" top="0.98425196850393704" bottom="0.98425196850393704" header="0.51181102362204722" footer="0.51181102362204722"/>
  <pageSetup paperSize="9" scale="92" firstPageNumber="61" orientation="portrait" useFirstPageNumber="1" r:id="rId1"/>
  <headerFooter alignWithMargins="0">
    <oddHeader>&amp;C&amp;"Arial,Kurzíva"Příloha č. 5: Rozpočtové změny č. 451/15 - 486/15 schválené Radou Olomouckého kraje 3.9.2015</oddHeader>
    <oddFooter xml:space="preserve">&amp;L&amp;"Arial,Kurzíva"Zastupitelstvo OK 25.9.2015
4.1. - Rozpočet Olomouckého kraje 2015 - rozpočtové změny 
Příloha č.5: Rozpočtové změny č. 451/15 - 486/15 schválené Radou Olomouckého kraje 3.9.2015&amp;R&amp;"Arial,Kurzíva"Strana &amp;P (celkem 84)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RowHeight="12.75" x14ac:dyDescent="0.2"/>
  <cols>
    <col min="1" max="1" width="9.7109375" style="177" customWidth="1"/>
    <col min="2" max="2" width="12.85546875" style="177" customWidth="1"/>
    <col min="3" max="3" width="8.28515625" style="177" customWidth="1"/>
    <col min="4" max="4" width="39.140625" style="177" customWidth="1"/>
    <col min="5" max="5" width="18.85546875" style="177" customWidth="1"/>
    <col min="6" max="16384" width="9.140625" style="177"/>
  </cols>
  <sheetData>
    <row r="1" spans="1:5" ht="15" customHeight="1" x14ac:dyDescent="0.25">
      <c r="A1" s="36" t="s">
        <v>264</v>
      </c>
    </row>
    <row r="2" spans="1:5" ht="15" customHeight="1" x14ac:dyDescent="0.2">
      <c r="A2" s="234" t="s">
        <v>33</v>
      </c>
      <c r="B2" s="234"/>
      <c r="C2" s="234"/>
      <c r="D2" s="234"/>
      <c r="E2" s="234"/>
    </row>
    <row r="3" spans="1:5" ht="15" customHeight="1" x14ac:dyDescent="0.2">
      <c r="A3" s="233" t="s">
        <v>265</v>
      </c>
      <c r="B3" s="233"/>
      <c r="C3" s="233"/>
      <c r="D3" s="233"/>
      <c r="E3" s="233"/>
    </row>
    <row r="4" spans="1:5" ht="15" customHeight="1" x14ac:dyDescent="0.2">
      <c r="A4" s="233"/>
      <c r="B4" s="233"/>
      <c r="C4" s="233"/>
      <c r="D4" s="233"/>
      <c r="E4" s="233"/>
    </row>
    <row r="5" spans="1:5" ht="15" customHeight="1" x14ac:dyDescent="0.2">
      <c r="A5" s="233"/>
      <c r="B5" s="233"/>
      <c r="C5" s="233"/>
      <c r="D5" s="233"/>
      <c r="E5" s="233"/>
    </row>
    <row r="6" spans="1:5" ht="15" customHeight="1" x14ac:dyDescent="0.2">
      <c r="A6" s="233"/>
      <c r="B6" s="233"/>
      <c r="C6" s="233"/>
      <c r="D6" s="233"/>
      <c r="E6" s="233"/>
    </row>
    <row r="7" spans="1:5" ht="15" customHeight="1" x14ac:dyDescent="0.2">
      <c r="A7" s="233"/>
      <c r="B7" s="233"/>
      <c r="C7" s="233"/>
      <c r="D7" s="233"/>
      <c r="E7" s="233"/>
    </row>
    <row r="8" spans="1:5" ht="15" customHeight="1" x14ac:dyDescent="0.2">
      <c r="A8"/>
      <c r="B8"/>
      <c r="C8"/>
      <c r="D8"/>
      <c r="E8"/>
    </row>
    <row r="9" spans="1:5" ht="15" customHeight="1" x14ac:dyDescent="0.25">
      <c r="A9" s="38" t="s">
        <v>1</v>
      </c>
      <c r="B9" s="122"/>
      <c r="C9" s="39"/>
      <c r="D9" s="39"/>
      <c r="E9" s="39"/>
    </row>
    <row r="10" spans="1:5" ht="15" customHeight="1" x14ac:dyDescent="0.2">
      <c r="A10" s="40" t="s">
        <v>22</v>
      </c>
      <c r="B10" s="122"/>
      <c r="C10" s="39"/>
      <c r="D10" s="39"/>
      <c r="E10" s="41" t="s">
        <v>121</v>
      </c>
    </row>
    <row r="11" spans="1:5" ht="15" customHeight="1" x14ac:dyDescent="0.2">
      <c r="A11"/>
      <c r="B11"/>
      <c r="C11"/>
      <c r="D11"/>
      <c r="E11"/>
    </row>
    <row r="12" spans="1:5" ht="15" customHeight="1" x14ac:dyDescent="0.2">
      <c r="A12"/>
      <c r="B12"/>
      <c r="C12" s="43" t="s">
        <v>39</v>
      </c>
      <c r="D12" s="44" t="s">
        <v>40</v>
      </c>
      <c r="E12" s="45" t="s">
        <v>266</v>
      </c>
    </row>
    <row r="13" spans="1:5" ht="15" customHeight="1" x14ac:dyDescent="0.2">
      <c r="A13"/>
      <c r="B13"/>
      <c r="C13" s="147">
        <v>6330</v>
      </c>
      <c r="D13" s="158" t="s">
        <v>267</v>
      </c>
      <c r="E13" s="49">
        <v>90170</v>
      </c>
    </row>
    <row r="14" spans="1:5" ht="15" customHeight="1" x14ac:dyDescent="0.2">
      <c r="A14"/>
      <c r="B14"/>
      <c r="C14" s="51" t="s">
        <v>43</v>
      </c>
      <c r="D14" s="52"/>
      <c r="E14" s="53">
        <f>SUM(E13:E13)</f>
        <v>90170</v>
      </c>
    </row>
    <row r="15" spans="1:5" ht="15" customHeight="1" x14ac:dyDescent="0.2">
      <c r="A15"/>
      <c r="B15"/>
      <c r="C15"/>
      <c r="D15"/>
      <c r="E15"/>
    </row>
    <row r="16" spans="1:5" ht="15" customHeight="1" x14ac:dyDescent="0.25">
      <c r="A16" s="68" t="s">
        <v>17</v>
      </c>
      <c r="B16"/>
      <c r="C16"/>
      <c r="D16"/>
      <c r="E16"/>
    </row>
    <row r="17" spans="1:5" ht="15" customHeight="1" x14ac:dyDescent="0.2">
      <c r="A17" s="40" t="s">
        <v>104</v>
      </c>
      <c r="B17" s="39"/>
      <c r="C17" s="39"/>
      <c r="D17" s="39"/>
      <c r="E17" s="41" t="s">
        <v>105</v>
      </c>
    </row>
    <row r="18" spans="1:5" ht="15" customHeight="1" x14ac:dyDescent="0.2">
      <c r="A18" s="40"/>
      <c r="B18" s="71"/>
      <c r="C18" s="39"/>
      <c r="D18" s="39"/>
      <c r="E18" s="42"/>
    </row>
    <row r="19" spans="1:5" ht="15" customHeight="1" x14ac:dyDescent="0.2">
      <c r="A19" s="57"/>
      <c r="B19" s="57"/>
      <c r="C19" s="43" t="s">
        <v>39</v>
      </c>
      <c r="D19" s="104" t="s">
        <v>46</v>
      </c>
      <c r="E19" s="81" t="s">
        <v>41</v>
      </c>
    </row>
    <row r="20" spans="1:5" ht="15" customHeight="1" x14ac:dyDescent="0.2">
      <c r="A20" s="110"/>
      <c r="B20" s="106"/>
      <c r="C20" s="117">
        <v>6172</v>
      </c>
      <c r="D20" s="63" t="s">
        <v>47</v>
      </c>
      <c r="E20" s="118">
        <v>-83000</v>
      </c>
    </row>
    <row r="21" spans="1:5" ht="15" customHeight="1" x14ac:dyDescent="0.2">
      <c r="A21" s="110"/>
      <c r="B21" s="106"/>
      <c r="C21" s="117">
        <v>6330</v>
      </c>
      <c r="D21" s="123" t="s">
        <v>94</v>
      </c>
      <c r="E21" s="118">
        <v>83000</v>
      </c>
    </row>
    <row r="22" spans="1:5" ht="15" customHeight="1" x14ac:dyDescent="0.2">
      <c r="A22" s="119"/>
      <c r="B22" s="119"/>
      <c r="C22" s="51" t="s">
        <v>43</v>
      </c>
      <c r="D22" s="123"/>
      <c r="E22" s="53">
        <f>SUM(E20:E21)</f>
        <v>0</v>
      </c>
    </row>
    <row r="23" spans="1:5" ht="15" customHeight="1" x14ac:dyDescent="0.2">
      <c r="A23"/>
      <c r="B23"/>
      <c r="C23"/>
      <c r="D23"/>
      <c r="E23"/>
    </row>
    <row r="24" spans="1:5" ht="15" customHeight="1" x14ac:dyDescent="0.25">
      <c r="A24" s="68" t="s">
        <v>17</v>
      </c>
      <c r="B24"/>
      <c r="C24"/>
      <c r="D24"/>
      <c r="E24"/>
    </row>
    <row r="25" spans="1:5" ht="15" customHeight="1" x14ac:dyDescent="0.2">
      <c r="A25" s="40" t="s">
        <v>268</v>
      </c>
      <c r="B25" s="69"/>
      <c r="C25" s="69"/>
      <c r="D25" s="69"/>
      <c r="E25" s="70" t="s">
        <v>141</v>
      </c>
    </row>
    <row r="26" spans="1:5" ht="15" customHeight="1" x14ac:dyDescent="0.2">
      <c r="A26" s="40"/>
      <c r="B26" s="71"/>
      <c r="C26" s="39"/>
      <c r="D26" s="39"/>
      <c r="E26" s="42"/>
    </row>
    <row r="27" spans="1:5" ht="15" customHeight="1" x14ac:dyDescent="0.2">
      <c r="A27" s="57"/>
      <c r="B27" s="57"/>
      <c r="C27" s="43" t="s">
        <v>39</v>
      </c>
      <c r="D27" s="104" t="s">
        <v>46</v>
      </c>
      <c r="E27" s="81" t="s">
        <v>41</v>
      </c>
    </row>
    <row r="28" spans="1:5" ht="15" customHeight="1" x14ac:dyDescent="0.2">
      <c r="A28" s="110"/>
      <c r="B28" s="106"/>
      <c r="C28" s="117">
        <v>6330</v>
      </c>
      <c r="D28" s="63" t="s">
        <v>69</v>
      </c>
      <c r="E28" s="118">
        <v>-7170</v>
      </c>
    </row>
    <row r="29" spans="1:5" ht="15" customHeight="1" x14ac:dyDescent="0.2">
      <c r="A29" s="110"/>
      <c r="B29" s="106"/>
      <c r="C29" s="117">
        <v>6330</v>
      </c>
      <c r="D29" s="123" t="s">
        <v>94</v>
      </c>
      <c r="E29" s="118">
        <v>7170</v>
      </c>
    </row>
    <row r="30" spans="1:5" ht="15" customHeight="1" x14ac:dyDescent="0.2">
      <c r="A30" s="119"/>
      <c r="B30" s="119"/>
      <c r="C30" s="51" t="s">
        <v>43</v>
      </c>
      <c r="D30" s="123"/>
      <c r="E30" s="53">
        <f>SUM(E28:E29)</f>
        <v>0</v>
      </c>
    </row>
    <row r="31" spans="1:5" ht="15" customHeight="1" x14ac:dyDescent="0.2">
      <c r="A31"/>
      <c r="B31"/>
      <c r="C31"/>
      <c r="D31"/>
      <c r="E31"/>
    </row>
    <row r="32" spans="1:5" ht="15" customHeight="1" x14ac:dyDescent="0.25">
      <c r="A32" s="68" t="s">
        <v>17</v>
      </c>
      <c r="B32"/>
      <c r="C32"/>
      <c r="D32"/>
      <c r="E32"/>
    </row>
    <row r="33" spans="1:5" ht="15" customHeight="1" x14ac:dyDescent="0.2">
      <c r="A33" s="40" t="s">
        <v>22</v>
      </c>
      <c r="B33" s="122"/>
      <c r="C33" s="39"/>
      <c r="D33" s="39"/>
      <c r="E33" s="41" t="s">
        <v>121</v>
      </c>
    </row>
    <row r="34" spans="1:5" ht="15" customHeight="1" x14ac:dyDescent="0.2">
      <c r="A34" s="40"/>
      <c r="B34" s="71"/>
      <c r="C34" s="39"/>
      <c r="D34" s="39"/>
      <c r="E34" s="42"/>
    </row>
    <row r="35" spans="1:5" ht="15" customHeight="1" x14ac:dyDescent="0.2">
      <c r="A35" s="57"/>
      <c r="B35" s="57"/>
      <c r="C35" s="43" t="s">
        <v>39</v>
      </c>
      <c r="D35" s="104" t="s">
        <v>46</v>
      </c>
      <c r="E35" s="81" t="s">
        <v>41</v>
      </c>
    </row>
    <row r="36" spans="1:5" ht="15" customHeight="1" x14ac:dyDescent="0.2">
      <c r="A36" s="110"/>
      <c r="B36" s="106"/>
      <c r="C36" s="117">
        <v>6113</v>
      </c>
      <c r="D36" s="63" t="s">
        <v>47</v>
      </c>
      <c r="E36" s="118">
        <v>7170</v>
      </c>
    </row>
    <row r="37" spans="1:5" ht="15" customHeight="1" x14ac:dyDescent="0.2">
      <c r="A37" s="110"/>
      <c r="B37" s="106"/>
      <c r="C37" s="117">
        <v>6172</v>
      </c>
      <c r="D37" s="63" t="s">
        <v>47</v>
      </c>
      <c r="E37" s="118">
        <v>83000</v>
      </c>
    </row>
    <row r="38" spans="1:5" ht="15" customHeight="1" x14ac:dyDescent="0.2">
      <c r="A38" s="119"/>
      <c r="B38" s="119"/>
      <c r="C38" s="51" t="s">
        <v>43</v>
      </c>
      <c r="D38" s="123"/>
      <c r="E38" s="53">
        <f>SUM(E36:E37)</f>
        <v>90170</v>
      </c>
    </row>
    <row r="39" spans="1:5" ht="15" customHeight="1" x14ac:dyDescent="0.2"/>
    <row r="40" spans="1:5" ht="15" customHeight="1" x14ac:dyDescent="0.2"/>
    <row r="41" spans="1:5" ht="15" customHeight="1" x14ac:dyDescent="0.2"/>
    <row r="42" spans="1:5" ht="15" customHeight="1" x14ac:dyDescent="0.2"/>
    <row r="43" spans="1:5" ht="15" customHeight="1" x14ac:dyDescent="0.2"/>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2">
    <mergeCell ref="A2:E2"/>
    <mergeCell ref="A3:E7"/>
  </mergeCells>
  <phoneticPr fontId="1" type="noConversion"/>
  <pageMargins left="0.98425196850393704" right="0.98425196850393704" top="0.98425196850393704" bottom="0.98425196850393704" header="0.51181102362204722" footer="0.51181102362204722"/>
  <pageSetup paperSize="9" scale="92" firstPageNumber="80" orientation="portrait" useFirstPageNumber="1" r:id="rId1"/>
  <headerFooter alignWithMargins="0">
    <oddHeader>&amp;C&amp;"Arial,Kurzíva"Příloha č. 6: Rozpočtová změna č. 448/15 navržená Radou Olomouckého kraje 20.8.2015 ke schválení</oddHeader>
    <oddFooter xml:space="preserve">&amp;L&amp;"Arial,Kurzíva"Zastupitelstvo OK 25.9.2015
4.1. - Rozpočet Olomouckého kraje 2015 - rozpočtové změny 
Příloha č.6: Rozpočtová změna č. 448/15 navržená Radou Olomouckého kraje 20.8.2015 ke schválení&amp;R&amp;"Arial,Kurzíva"Strana &amp;P (celkem 84)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2"/>
  <sheetViews>
    <sheetView showGridLines="0" zoomScale="92" zoomScaleNormal="92" zoomScaleSheetLayoutView="92" workbookViewId="0"/>
  </sheetViews>
  <sheetFormatPr defaultRowHeight="12.75" x14ac:dyDescent="0.2"/>
  <cols>
    <col min="1" max="1" width="9.7109375" style="177" customWidth="1"/>
    <col min="2" max="2" width="12.85546875" style="177" customWidth="1"/>
    <col min="3" max="3" width="8.28515625" style="177" customWidth="1"/>
    <col min="4" max="4" width="39.140625" style="177" customWidth="1"/>
    <col min="5" max="5" width="18.85546875" style="177" customWidth="1"/>
    <col min="6" max="16384" width="9.140625" style="177"/>
  </cols>
  <sheetData>
    <row r="1" spans="1:5" ht="15" customHeight="1" x14ac:dyDescent="0.25">
      <c r="A1" s="36" t="s">
        <v>439</v>
      </c>
    </row>
    <row r="2" spans="1:5" ht="15" customHeight="1" x14ac:dyDescent="0.2">
      <c r="A2" s="234" t="s">
        <v>33</v>
      </c>
      <c r="B2" s="234"/>
      <c r="C2" s="234"/>
      <c r="D2" s="234"/>
      <c r="E2" s="234"/>
    </row>
    <row r="3" spans="1:5" ht="15" customHeight="1" x14ac:dyDescent="0.2">
      <c r="A3" s="235" t="s">
        <v>440</v>
      </c>
      <c r="B3" s="235"/>
      <c r="C3" s="235"/>
      <c r="D3" s="235"/>
      <c r="E3" s="235"/>
    </row>
    <row r="4" spans="1:5" ht="15" customHeight="1" x14ac:dyDescent="0.2">
      <c r="A4" s="235"/>
      <c r="B4" s="235"/>
      <c r="C4" s="235"/>
      <c r="D4" s="235"/>
      <c r="E4" s="235"/>
    </row>
    <row r="5" spans="1:5" ht="15" customHeight="1" x14ac:dyDescent="0.2">
      <c r="A5" s="235"/>
      <c r="B5" s="235"/>
      <c r="C5" s="235"/>
      <c r="D5" s="235"/>
      <c r="E5" s="235"/>
    </row>
    <row r="6" spans="1:5" ht="15" customHeight="1" x14ac:dyDescent="0.2">
      <c r="A6" s="235"/>
      <c r="B6" s="235"/>
      <c r="C6" s="235"/>
      <c r="D6" s="235"/>
      <c r="E6" s="235"/>
    </row>
    <row r="7" spans="1:5" ht="15" customHeight="1" x14ac:dyDescent="0.2">
      <c r="A7" s="235"/>
      <c r="B7" s="235"/>
      <c r="C7" s="235"/>
      <c r="D7" s="235"/>
      <c r="E7" s="235"/>
    </row>
    <row r="8" spans="1:5" ht="15" customHeight="1" x14ac:dyDescent="0.2">
      <c r="A8" s="37"/>
      <c r="B8" s="37"/>
      <c r="C8" s="37"/>
      <c r="D8" s="37"/>
      <c r="E8" s="37"/>
    </row>
    <row r="9" spans="1:5" ht="15" customHeight="1" x14ac:dyDescent="0.25">
      <c r="A9" s="38" t="s">
        <v>1</v>
      </c>
      <c r="B9" s="39"/>
      <c r="C9" s="39"/>
      <c r="D9" s="39"/>
      <c r="E9" s="39"/>
    </row>
    <row r="10" spans="1:5" ht="15" customHeight="1" x14ac:dyDescent="0.2">
      <c r="A10" s="40" t="s">
        <v>104</v>
      </c>
      <c r="B10"/>
      <c r="C10"/>
      <c r="D10"/>
      <c r="E10" t="s">
        <v>105</v>
      </c>
    </row>
    <row r="11" spans="1:5" ht="15" customHeight="1" x14ac:dyDescent="0.25">
      <c r="A11"/>
      <c r="B11" s="38"/>
      <c r="C11" s="39"/>
      <c r="D11" s="39"/>
      <c r="E11" s="42"/>
    </row>
    <row r="12" spans="1:5" ht="15" customHeight="1" x14ac:dyDescent="0.2">
      <c r="A12" s="57"/>
      <c r="B12" s="58"/>
      <c r="C12" s="43" t="s">
        <v>39</v>
      </c>
      <c r="D12" s="44" t="s">
        <v>40</v>
      </c>
      <c r="E12" s="43" t="s">
        <v>41</v>
      </c>
    </row>
    <row r="13" spans="1:5" ht="15" customHeight="1" x14ac:dyDescent="0.2">
      <c r="A13" s="110"/>
      <c r="B13" s="125"/>
      <c r="C13" s="117">
        <v>6172</v>
      </c>
      <c r="D13" s="103" t="s">
        <v>441</v>
      </c>
      <c r="E13" s="49">
        <v>75001</v>
      </c>
    </row>
    <row r="14" spans="1:5" ht="15" customHeight="1" x14ac:dyDescent="0.2">
      <c r="A14" s="110"/>
      <c r="B14" s="69"/>
      <c r="C14" s="51" t="s">
        <v>43</v>
      </c>
      <c r="D14" s="52"/>
      <c r="E14" s="53">
        <f>SUM(E13:E13)</f>
        <v>75001</v>
      </c>
    </row>
    <row r="15" spans="1:5" ht="15" customHeight="1" x14ac:dyDescent="0.2">
      <c r="A15" s="71"/>
      <c r="B15" s="71"/>
      <c r="C15" s="71"/>
      <c r="D15" s="71"/>
      <c r="E15" s="71"/>
    </row>
    <row r="16" spans="1:5" ht="15" customHeight="1" x14ac:dyDescent="0.25">
      <c r="A16" s="38" t="s">
        <v>17</v>
      </c>
      <c r="B16" s="39"/>
      <c r="C16" s="39"/>
      <c r="D16" s="39"/>
      <c r="E16" s="39"/>
    </row>
    <row r="17" spans="1:5" ht="15" customHeight="1" x14ac:dyDescent="0.2">
      <c r="A17" s="40" t="s">
        <v>104</v>
      </c>
      <c r="B17"/>
      <c r="C17"/>
      <c r="D17"/>
      <c r="E17" t="s">
        <v>105</v>
      </c>
    </row>
    <row r="18" spans="1:5" ht="15" customHeight="1" x14ac:dyDescent="0.25">
      <c r="A18" s="38"/>
      <c r="B18" s="71"/>
      <c r="C18" s="39"/>
      <c r="D18" s="39"/>
      <c r="E18" s="42"/>
    </row>
    <row r="19" spans="1:5" ht="15" customHeight="1" x14ac:dyDescent="0.2">
      <c r="A19" s="58"/>
      <c r="B19" s="58"/>
      <c r="C19" s="43" t="s">
        <v>39</v>
      </c>
      <c r="D19" s="104" t="s">
        <v>46</v>
      </c>
      <c r="E19" s="45" t="s">
        <v>41</v>
      </c>
    </row>
    <row r="20" spans="1:5" ht="15" customHeight="1" x14ac:dyDescent="0.2">
      <c r="A20" s="150"/>
      <c r="B20" s="125"/>
      <c r="C20" s="117">
        <v>6172</v>
      </c>
      <c r="D20" s="63" t="s">
        <v>47</v>
      </c>
      <c r="E20" s="49">
        <v>75001</v>
      </c>
    </row>
    <row r="21" spans="1:5" ht="15" customHeight="1" x14ac:dyDescent="0.2">
      <c r="A21" s="124"/>
      <c r="B21" s="125"/>
      <c r="C21" s="51" t="s">
        <v>43</v>
      </c>
      <c r="D21" s="52"/>
      <c r="E21" s="53">
        <f>SUM(E20:E20)</f>
        <v>75001</v>
      </c>
    </row>
    <row r="22" spans="1:5" ht="15" customHeight="1" x14ac:dyDescent="0.2"/>
    <row r="23" spans="1:5" ht="15" customHeight="1" x14ac:dyDescent="0.2"/>
    <row r="24" spans="1:5" ht="15" customHeight="1" x14ac:dyDescent="0.25">
      <c r="A24" s="36" t="s">
        <v>442</v>
      </c>
    </row>
    <row r="25" spans="1:5" ht="15" customHeight="1" x14ac:dyDescent="0.2">
      <c r="A25" s="242" t="s">
        <v>33</v>
      </c>
      <c r="B25" s="242"/>
      <c r="C25" s="242"/>
      <c r="D25" s="242"/>
      <c r="E25" s="242"/>
    </row>
    <row r="26" spans="1:5" ht="15" customHeight="1" x14ac:dyDescent="0.2">
      <c r="A26" s="240" t="s">
        <v>443</v>
      </c>
      <c r="B26" s="240"/>
      <c r="C26" s="240"/>
      <c r="D26" s="240"/>
      <c r="E26" s="240"/>
    </row>
    <row r="27" spans="1:5" ht="15" customHeight="1" x14ac:dyDescent="0.2">
      <c r="A27" s="241" t="s">
        <v>444</v>
      </c>
      <c r="B27" s="241"/>
      <c r="C27" s="241"/>
      <c r="D27" s="241"/>
      <c r="E27" s="241"/>
    </row>
    <row r="28" spans="1:5" ht="15" customHeight="1" x14ac:dyDescent="0.2">
      <c r="A28" s="241"/>
      <c r="B28" s="241"/>
      <c r="C28" s="241"/>
      <c r="D28" s="241"/>
      <c r="E28" s="241"/>
    </row>
    <row r="29" spans="1:5" ht="15" customHeight="1" x14ac:dyDescent="0.2">
      <c r="A29" s="241"/>
      <c r="B29" s="241"/>
      <c r="C29" s="241"/>
      <c r="D29" s="241"/>
      <c r="E29" s="241"/>
    </row>
    <row r="30" spans="1:5" ht="15" customHeight="1" x14ac:dyDescent="0.2">
      <c r="A30" s="241"/>
      <c r="B30" s="241"/>
      <c r="C30" s="241"/>
      <c r="D30" s="241"/>
      <c r="E30" s="241"/>
    </row>
    <row r="31" spans="1:5" ht="15" customHeight="1" x14ac:dyDescent="0.2">
      <c r="A31" s="241"/>
      <c r="B31" s="241"/>
      <c r="C31" s="241"/>
      <c r="D31" s="241"/>
      <c r="E31" s="241"/>
    </row>
    <row r="32" spans="1:5" ht="15" customHeight="1" x14ac:dyDescent="0.2">
      <c r="A32" s="241"/>
      <c r="B32" s="241"/>
      <c r="C32" s="241"/>
      <c r="D32" s="241"/>
      <c r="E32" s="241"/>
    </row>
    <row r="33" spans="1:5" ht="15" customHeight="1" x14ac:dyDescent="0.2">
      <c r="A33" s="196"/>
      <c r="B33" s="196"/>
      <c r="C33" s="196"/>
      <c r="D33" s="196"/>
      <c r="E33" s="196"/>
    </row>
    <row r="34" spans="1:5" ht="15" customHeight="1" x14ac:dyDescent="0.25">
      <c r="A34" s="197" t="s">
        <v>1</v>
      </c>
      <c r="B34" s="198"/>
      <c r="C34" s="198"/>
      <c r="D34" s="198"/>
      <c r="E34" s="198"/>
    </row>
    <row r="35" spans="1:5" ht="15" customHeight="1" x14ac:dyDescent="0.2">
      <c r="A35" s="91" t="s">
        <v>66</v>
      </c>
      <c r="B35" s="198"/>
      <c r="C35" s="198"/>
      <c r="D35" s="198"/>
      <c r="E35" s="199" t="s">
        <v>137</v>
      </c>
    </row>
    <row r="36" spans="1:5" ht="15" customHeight="1" x14ac:dyDescent="0.25">
      <c r="A36" s="200"/>
      <c r="B36" s="197"/>
      <c r="C36" s="198"/>
      <c r="D36" s="198"/>
      <c r="E36" s="201"/>
    </row>
    <row r="37" spans="1:5" ht="15" customHeight="1" x14ac:dyDescent="0.2">
      <c r="A37" s="202"/>
      <c r="B37" s="203" t="s">
        <v>38</v>
      </c>
      <c r="C37" s="203" t="s">
        <v>39</v>
      </c>
      <c r="D37" s="204" t="s">
        <v>40</v>
      </c>
      <c r="E37" s="203" t="s">
        <v>41</v>
      </c>
    </row>
    <row r="38" spans="1:5" ht="15" customHeight="1" x14ac:dyDescent="0.2">
      <c r="A38" s="202"/>
      <c r="B38" s="205">
        <v>42500000</v>
      </c>
      <c r="C38" s="206"/>
      <c r="D38" s="207" t="s">
        <v>445</v>
      </c>
      <c r="E38" s="208">
        <v>361047.62</v>
      </c>
    </row>
    <row r="39" spans="1:5" ht="15" customHeight="1" x14ac:dyDescent="0.2">
      <c r="A39" s="202"/>
      <c r="B39" s="209"/>
      <c r="C39" s="210" t="s">
        <v>43</v>
      </c>
      <c r="D39" s="211"/>
      <c r="E39" s="212">
        <f>SUM(E38:E38)</f>
        <v>361047.62</v>
      </c>
    </row>
    <row r="40" spans="1:5" ht="15" customHeight="1" x14ac:dyDescent="0.2">
      <c r="A40" s="202"/>
      <c r="B40" s="202"/>
      <c r="C40" s="202"/>
      <c r="D40" s="202"/>
      <c r="E40" s="202"/>
    </row>
    <row r="41" spans="1:5" ht="15" customHeight="1" x14ac:dyDescent="0.25">
      <c r="A41" s="197" t="s">
        <v>17</v>
      </c>
      <c r="B41" s="213"/>
      <c r="C41" s="198"/>
      <c r="D41" s="198"/>
      <c r="E41" s="200"/>
    </row>
    <row r="42" spans="1:5" ht="15" customHeight="1" x14ac:dyDescent="0.2">
      <c r="A42" s="214" t="s">
        <v>36</v>
      </c>
      <c r="B42" s="213"/>
      <c r="C42" s="198"/>
      <c r="D42" s="198"/>
      <c r="E42" s="202" t="s">
        <v>37</v>
      </c>
    </row>
    <row r="43" spans="1:5" ht="15" customHeight="1" x14ac:dyDescent="0.25">
      <c r="A43" s="200"/>
      <c r="B43" s="215"/>
      <c r="C43" s="198"/>
      <c r="D43" s="198"/>
      <c r="E43" s="201"/>
    </row>
    <row r="44" spans="1:5" ht="15" customHeight="1" x14ac:dyDescent="0.2">
      <c r="A44" s="202"/>
      <c r="B44" s="216"/>
      <c r="C44" s="203" t="s">
        <v>39</v>
      </c>
      <c r="D44" s="217" t="s">
        <v>46</v>
      </c>
      <c r="E44" s="203" t="s">
        <v>41</v>
      </c>
    </row>
    <row r="45" spans="1:5" ht="15" customHeight="1" x14ac:dyDescent="0.2">
      <c r="A45" s="202"/>
      <c r="B45" s="218"/>
      <c r="C45" s="219">
        <v>6409</v>
      </c>
      <c r="D45" s="220" t="s">
        <v>69</v>
      </c>
      <c r="E45" s="208">
        <v>361047.62</v>
      </c>
    </row>
    <row r="46" spans="1:5" ht="15" customHeight="1" x14ac:dyDescent="0.2">
      <c r="A46" s="202"/>
      <c r="B46" s="221"/>
      <c r="C46" s="210" t="s">
        <v>43</v>
      </c>
      <c r="D46" s="222"/>
      <c r="E46" s="223">
        <f>SUM(E45:E45)</f>
        <v>361047.62</v>
      </c>
    </row>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6" t="s">
        <v>446</v>
      </c>
    </row>
    <row r="55" spans="1:5" ht="15" customHeight="1" x14ac:dyDescent="0.2">
      <c r="A55" s="234" t="s">
        <v>33</v>
      </c>
      <c r="B55" s="234"/>
      <c r="C55" s="234"/>
      <c r="D55" s="234"/>
      <c r="E55" s="234"/>
    </row>
    <row r="56" spans="1:5" ht="15" customHeight="1" x14ac:dyDescent="0.2">
      <c r="A56" s="235" t="s">
        <v>447</v>
      </c>
      <c r="B56" s="235"/>
      <c r="C56" s="235"/>
      <c r="D56" s="235"/>
      <c r="E56" s="235"/>
    </row>
    <row r="57" spans="1:5" ht="15" customHeight="1" x14ac:dyDescent="0.2">
      <c r="A57" s="235"/>
      <c r="B57" s="235"/>
      <c r="C57" s="235"/>
      <c r="D57" s="235"/>
      <c r="E57" s="235"/>
    </row>
    <row r="58" spans="1:5" ht="15" customHeight="1" x14ac:dyDescent="0.2">
      <c r="A58" s="235"/>
      <c r="B58" s="235"/>
      <c r="C58" s="235"/>
      <c r="D58" s="235"/>
      <c r="E58" s="235"/>
    </row>
    <row r="59" spans="1:5" ht="15" customHeight="1" x14ac:dyDescent="0.2">
      <c r="A59" s="235"/>
      <c r="B59" s="235"/>
      <c r="C59" s="235"/>
      <c r="D59" s="235"/>
      <c r="E59" s="235"/>
    </row>
    <row r="60" spans="1:5" ht="15" customHeight="1" x14ac:dyDescent="0.2">
      <c r="A60" s="235"/>
      <c r="B60" s="235"/>
      <c r="C60" s="235"/>
      <c r="D60" s="235"/>
      <c r="E60" s="235"/>
    </row>
    <row r="61" spans="1:5" ht="15" customHeight="1" x14ac:dyDescent="0.2">
      <c r="A61" s="37"/>
      <c r="B61" s="37"/>
      <c r="C61" s="37"/>
      <c r="D61" s="37"/>
      <c r="E61" s="37"/>
    </row>
    <row r="62" spans="1:5" ht="15" customHeight="1" x14ac:dyDescent="0.25">
      <c r="A62" s="38" t="s">
        <v>1</v>
      </c>
      <c r="B62" s="39"/>
      <c r="C62" s="39"/>
      <c r="D62" s="39"/>
      <c r="E62" s="39"/>
    </row>
    <row r="63" spans="1:5" ht="15" customHeight="1" x14ac:dyDescent="0.2">
      <c r="A63" s="40" t="s">
        <v>109</v>
      </c>
      <c r="B63" s="39"/>
      <c r="C63" s="39"/>
      <c r="D63" s="39"/>
      <c r="E63" s="41" t="s">
        <v>110</v>
      </c>
    </row>
    <row r="64" spans="1:5" ht="15" customHeight="1" x14ac:dyDescent="0.25">
      <c r="A64"/>
      <c r="B64" s="38"/>
      <c r="C64" s="39"/>
      <c r="D64" s="39"/>
      <c r="E64" s="42"/>
    </row>
    <row r="65" spans="1:5" ht="15" customHeight="1" x14ac:dyDescent="0.2">
      <c r="A65" s="57"/>
      <c r="B65" s="58"/>
      <c r="C65" s="43" t="s">
        <v>39</v>
      </c>
      <c r="D65" s="44" t="s">
        <v>40</v>
      </c>
      <c r="E65" s="43" t="s">
        <v>41</v>
      </c>
    </row>
    <row r="66" spans="1:5" ht="15" customHeight="1" x14ac:dyDescent="0.2">
      <c r="A66" s="110"/>
      <c r="B66" s="125"/>
      <c r="C66" s="117">
        <v>2251</v>
      </c>
      <c r="D66" s="224" t="s">
        <v>448</v>
      </c>
      <c r="E66" s="49">
        <v>375736.45</v>
      </c>
    </row>
    <row r="67" spans="1:5" ht="15" customHeight="1" x14ac:dyDescent="0.2">
      <c r="A67" s="110"/>
      <c r="B67" s="69"/>
      <c r="C67" s="51" t="s">
        <v>43</v>
      </c>
      <c r="D67" s="52"/>
      <c r="E67" s="53">
        <f>SUM(E66:E66)</f>
        <v>375736.45</v>
      </c>
    </row>
    <row r="68" spans="1:5" ht="15" customHeight="1" x14ac:dyDescent="0.2">
      <c r="A68" s="71"/>
      <c r="B68" s="71"/>
      <c r="C68" s="71"/>
      <c r="D68" s="71"/>
      <c r="E68" s="71"/>
    </row>
    <row r="69" spans="1:5" ht="15" customHeight="1" x14ac:dyDescent="0.25">
      <c r="A69" s="68" t="s">
        <v>17</v>
      </c>
      <c r="B69" s="69"/>
      <c r="C69" s="69"/>
      <c r="D69" s="69"/>
      <c r="E69" s="69"/>
    </row>
    <row r="70" spans="1:5" ht="15" customHeight="1" x14ac:dyDescent="0.2">
      <c r="A70" s="91" t="s">
        <v>36</v>
      </c>
      <c r="B70" s="69"/>
      <c r="C70" s="69"/>
      <c r="D70" s="69"/>
      <c r="E70" s="70" t="s">
        <v>37</v>
      </c>
    </row>
    <row r="71" spans="1:5" ht="15" customHeight="1" x14ac:dyDescent="0.25">
      <c r="A71" s="78"/>
      <c r="B71" s="68"/>
      <c r="C71" s="69"/>
      <c r="D71" s="69"/>
      <c r="E71" s="92"/>
    </row>
    <row r="72" spans="1:5" ht="15" customHeight="1" x14ac:dyDescent="0.2">
      <c r="A72" s="58"/>
      <c r="B72" s="57"/>
      <c r="C72" s="81" t="s">
        <v>39</v>
      </c>
      <c r="D72" s="104" t="s">
        <v>46</v>
      </c>
      <c r="E72" s="81" t="s">
        <v>41</v>
      </c>
    </row>
    <row r="73" spans="1:5" ht="15" customHeight="1" x14ac:dyDescent="0.2">
      <c r="A73" s="124"/>
      <c r="B73" s="125"/>
      <c r="C73" s="83">
        <v>6409</v>
      </c>
      <c r="D73" s="63" t="s">
        <v>69</v>
      </c>
      <c r="E73" s="49">
        <v>375736.45</v>
      </c>
    </row>
    <row r="74" spans="1:5" ht="15" customHeight="1" x14ac:dyDescent="0.2">
      <c r="A74" s="108"/>
      <c r="B74" s="121"/>
      <c r="C74" s="84" t="s">
        <v>43</v>
      </c>
      <c r="D74" s="85"/>
      <c r="E74" s="86">
        <f>SUM(E73:E73)</f>
        <v>375736.45</v>
      </c>
    </row>
    <row r="75" spans="1:5" ht="15" customHeight="1" x14ac:dyDescent="0.2"/>
    <row r="76" spans="1:5" ht="15" customHeight="1" x14ac:dyDescent="0.2"/>
    <row r="77" spans="1:5" ht="15" customHeight="1" x14ac:dyDescent="0.25">
      <c r="A77" s="36" t="s">
        <v>449</v>
      </c>
    </row>
    <row r="78" spans="1:5" ht="15" customHeight="1" x14ac:dyDescent="0.2">
      <c r="A78" s="240" t="s">
        <v>33</v>
      </c>
      <c r="B78" s="240"/>
      <c r="C78" s="240"/>
      <c r="D78" s="240"/>
      <c r="E78" s="240"/>
    </row>
    <row r="79" spans="1:5" ht="15" customHeight="1" x14ac:dyDescent="0.2">
      <c r="A79" s="241" t="s">
        <v>450</v>
      </c>
      <c r="B79" s="241"/>
      <c r="C79" s="241"/>
      <c r="D79" s="241"/>
      <c r="E79" s="241"/>
    </row>
    <row r="80" spans="1:5" ht="15" customHeight="1" x14ac:dyDescent="0.2">
      <c r="A80" s="241"/>
      <c r="B80" s="241"/>
      <c r="C80" s="241"/>
      <c r="D80" s="241"/>
      <c r="E80" s="241"/>
    </row>
    <row r="81" spans="1:5" ht="15" customHeight="1" x14ac:dyDescent="0.2">
      <c r="A81" s="241"/>
      <c r="B81" s="241"/>
      <c r="C81" s="241"/>
      <c r="D81" s="241"/>
      <c r="E81" s="241"/>
    </row>
    <row r="82" spans="1:5" ht="15" customHeight="1" x14ac:dyDescent="0.2">
      <c r="A82" s="241"/>
      <c r="B82" s="241"/>
      <c r="C82" s="241"/>
      <c r="D82" s="241"/>
      <c r="E82" s="241"/>
    </row>
    <row r="83" spans="1:5" ht="15" customHeight="1" x14ac:dyDescent="0.2">
      <c r="A83" s="241"/>
      <c r="B83" s="241"/>
      <c r="C83" s="241"/>
      <c r="D83" s="241"/>
      <c r="E83" s="241"/>
    </row>
    <row r="84" spans="1:5" ht="15" customHeight="1" x14ac:dyDescent="0.2">
      <c r="A84" s="225"/>
      <c r="B84" s="225"/>
      <c r="C84" s="225"/>
      <c r="D84" s="225"/>
      <c r="E84" s="225"/>
    </row>
    <row r="85" spans="1:5" ht="15" customHeight="1" x14ac:dyDescent="0.25">
      <c r="A85" s="197" t="s">
        <v>1</v>
      </c>
      <c r="B85" s="198"/>
      <c r="C85" s="198"/>
      <c r="D85" s="198"/>
      <c r="E85" s="198"/>
    </row>
    <row r="86" spans="1:5" ht="15" customHeight="1" x14ac:dyDescent="0.2">
      <c r="A86" s="91" t="s">
        <v>61</v>
      </c>
      <c r="B86" s="99"/>
      <c r="C86" s="69"/>
      <c r="D86" s="69"/>
      <c r="E86" s="70" t="s">
        <v>62</v>
      </c>
    </row>
    <row r="87" spans="1:5" ht="15" customHeight="1" x14ac:dyDescent="0.25">
      <c r="A87" s="202"/>
      <c r="B87" s="197"/>
      <c r="C87" s="198"/>
      <c r="D87" s="198"/>
      <c r="E87" s="201"/>
    </row>
    <row r="88" spans="1:5" ht="15" customHeight="1" x14ac:dyDescent="0.2">
      <c r="A88" s="216"/>
      <c r="B88" s="216"/>
      <c r="C88" s="203" t="s">
        <v>39</v>
      </c>
      <c r="D88" s="204" t="s">
        <v>40</v>
      </c>
      <c r="E88" s="203" t="s">
        <v>41</v>
      </c>
    </row>
    <row r="89" spans="1:5" ht="15" customHeight="1" x14ac:dyDescent="0.2">
      <c r="A89" s="218"/>
      <c r="B89" s="226"/>
      <c r="C89" s="219">
        <v>6172</v>
      </c>
      <c r="D89" s="224" t="s">
        <v>451</v>
      </c>
      <c r="E89" s="208">
        <v>3367451</v>
      </c>
    </row>
    <row r="90" spans="1:5" ht="15" customHeight="1" x14ac:dyDescent="0.2">
      <c r="A90" s="218"/>
      <c r="B90" s="198"/>
      <c r="C90" s="210" t="s">
        <v>43</v>
      </c>
      <c r="D90" s="211"/>
      <c r="E90" s="212">
        <f>SUM(E89:E89)</f>
        <v>3367451</v>
      </c>
    </row>
    <row r="91" spans="1:5" ht="15" customHeight="1" x14ac:dyDescent="0.2">
      <c r="A91" s="200"/>
      <c r="B91" s="200"/>
      <c r="C91" s="200"/>
      <c r="D91" s="200"/>
      <c r="E91" s="200"/>
    </row>
    <row r="92" spans="1:5" ht="15" customHeight="1" x14ac:dyDescent="0.25">
      <c r="A92" s="197" t="s">
        <v>17</v>
      </c>
      <c r="B92" s="198"/>
      <c r="C92" s="198"/>
      <c r="D92" s="198"/>
      <c r="E92" s="198"/>
    </row>
    <row r="93" spans="1:5" ht="15" customHeight="1" x14ac:dyDescent="0.2">
      <c r="A93" s="91" t="s">
        <v>61</v>
      </c>
      <c r="B93" s="99"/>
      <c r="C93" s="69"/>
      <c r="D93" s="69"/>
      <c r="E93" s="70" t="s">
        <v>62</v>
      </c>
    </row>
    <row r="94" spans="1:5" ht="15" customHeight="1" x14ac:dyDescent="0.25">
      <c r="A94" s="197"/>
      <c r="B94" s="200"/>
      <c r="C94" s="198"/>
      <c r="D94" s="198"/>
      <c r="E94" s="201"/>
    </row>
    <row r="95" spans="1:5" ht="15" customHeight="1" x14ac:dyDescent="0.2">
      <c r="A95" s="216"/>
      <c r="B95" s="216"/>
      <c r="C95" s="203" t="s">
        <v>39</v>
      </c>
      <c r="D95" s="227" t="s">
        <v>46</v>
      </c>
      <c r="E95" s="228" t="s">
        <v>41</v>
      </c>
    </row>
    <row r="96" spans="1:5" ht="15" customHeight="1" x14ac:dyDescent="0.2">
      <c r="A96" s="229"/>
      <c r="B96" s="226"/>
      <c r="C96" s="219">
        <v>3419</v>
      </c>
      <c r="D96" s="103" t="s">
        <v>73</v>
      </c>
      <c r="E96" s="208">
        <v>3367451</v>
      </c>
    </row>
    <row r="97" spans="1:5" ht="15" customHeight="1" x14ac:dyDescent="0.2">
      <c r="A97" s="218"/>
      <c r="B97" s="226"/>
      <c r="C97" s="210" t="s">
        <v>43</v>
      </c>
      <c r="D97" s="211"/>
      <c r="E97" s="212">
        <f>SUM(E96:E96)</f>
        <v>3367451</v>
      </c>
    </row>
    <row r="98" spans="1:5" ht="15" customHeight="1" x14ac:dyDescent="0.2"/>
    <row r="99" spans="1:5" ht="15" customHeight="1" x14ac:dyDescent="0.2"/>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452</v>
      </c>
    </row>
    <row r="107" spans="1:5" ht="15" customHeight="1" x14ac:dyDescent="0.2">
      <c r="A107" s="234" t="s">
        <v>33</v>
      </c>
      <c r="B107" s="234"/>
      <c r="C107" s="234"/>
      <c r="D107" s="234"/>
      <c r="E107" s="234"/>
    </row>
    <row r="108" spans="1:5" ht="15" customHeight="1" x14ac:dyDescent="0.2">
      <c r="A108" s="235" t="s">
        <v>453</v>
      </c>
      <c r="B108" s="235"/>
      <c r="C108" s="235"/>
      <c r="D108" s="235"/>
      <c r="E108" s="235"/>
    </row>
    <row r="109" spans="1:5" ht="15" customHeight="1" x14ac:dyDescent="0.2">
      <c r="A109" s="235"/>
      <c r="B109" s="235"/>
      <c r="C109" s="235"/>
      <c r="D109" s="235"/>
      <c r="E109" s="235"/>
    </row>
    <row r="110" spans="1:5" ht="15" customHeight="1" x14ac:dyDescent="0.2">
      <c r="A110" s="235"/>
      <c r="B110" s="235"/>
      <c r="C110" s="235"/>
      <c r="D110" s="235"/>
      <c r="E110" s="235"/>
    </row>
    <row r="111" spans="1:5" ht="15" customHeight="1" x14ac:dyDescent="0.2">
      <c r="A111" s="235"/>
      <c r="B111" s="235"/>
      <c r="C111" s="235"/>
      <c r="D111" s="235"/>
      <c r="E111" s="235"/>
    </row>
    <row r="112" spans="1:5" ht="15" customHeight="1" x14ac:dyDescent="0.2">
      <c r="A112" s="235"/>
      <c r="B112" s="235"/>
      <c r="C112" s="235"/>
      <c r="D112" s="235"/>
      <c r="E112" s="235"/>
    </row>
    <row r="113" spans="1:5" ht="15" customHeight="1" x14ac:dyDescent="0.2">
      <c r="A113" s="235"/>
      <c r="B113" s="235"/>
      <c r="C113" s="235"/>
      <c r="D113" s="235"/>
      <c r="E113" s="235"/>
    </row>
    <row r="114" spans="1:5" ht="15" customHeight="1" x14ac:dyDescent="0.2"/>
    <row r="115" spans="1:5" ht="15" customHeight="1" x14ac:dyDescent="0.25">
      <c r="A115" s="68" t="s">
        <v>1</v>
      </c>
      <c r="B115" s="69"/>
      <c r="C115" s="69"/>
      <c r="D115" s="69"/>
      <c r="E115" s="69"/>
    </row>
    <row r="116" spans="1:5" ht="15" customHeight="1" x14ac:dyDescent="0.2">
      <c r="A116" s="40" t="s">
        <v>91</v>
      </c>
      <c r="B116" s="122"/>
      <c r="C116" s="39"/>
      <c r="D116" s="39"/>
      <c r="E116" s="41" t="s">
        <v>92</v>
      </c>
    </row>
    <row r="117" spans="1:5" ht="15" customHeight="1" x14ac:dyDescent="0.2">
      <c r="A117" s="78"/>
      <c r="B117" s="78"/>
      <c r="C117" s="78"/>
      <c r="D117" s="78"/>
      <c r="E117" s="78"/>
    </row>
    <row r="118" spans="1:5" ht="15" customHeight="1" x14ac:dyDescent="0.2">
      <c r="A118" s="78"/>
      <c r="B118" s="78"/>
      <c r="C118" s="81" t="s">
        <v>39</v>
      </c>
      <c r="D118" s="93" t="s">
        <v>40</v>
      </c>
      <c r="E118" s="126" t="s">
        <v>41</v>
      </c>
    </row>
    <row r="119" spans="1:5" ht="15" customHeight="1" x14ac:dyDescent="0.2">
      <c r="A119" s="78"/>
      <c r="B119" s="78"/>
      <c r="C119" s="83">
        <v>6402</v>
      </c>
      <c r="D119" s="63" t="s">
        <v>136</v>
      </c>
      <c r="E119" s="136">
        <v>2850266</v>
      </c>
    </row>
    <row r="120" spans="1:5" ht="15" customHeight="1" x14ac:dyDescent="0.2">
      <c r="A120" s="78"/>
      <c r="B120" s="78"/>
      <c r="C120" s="83"/>
      <c r="D120" s="103" t="s">
        <v>454</v>
      </c>
      <c r="E120" s="136">
        <v>7248646</v>
      </c>
    </row>
    <row r="121" spans="1:5" ht="15" customHeight="1" x14ac:dyDescent="0.2">
      <c r="A121" s="78"/>
      <c r="B121" s="78"/>
      <c r="C121" s="84" t="s">
        <v>43</v>
      </c>
      <c r="D121" s="96"/>
      <c r="E121" s="97">
        <f>SUM(E119:E120)</f>
        <v>10098912</v>
      </c>
    </row>
    <row r="122" spans="1:5" ht="15" customHeight="1" x14ac:dyDescent="0.2"/>
    <row r="123" spans="1:5" ht="15" customHeight="1" x14ac:dyDescent="0.25">
      <c r="A123" s="68" t="s">
        <v>17</v>
      </c>
      <c r="B123" s="69"/>
      <c r="C123" s="69"/>
      <c r="D123" s="69"/>
      <c r="E123" s="69"/>
    </row>
    <row r="124" spans="1:5" ht="15" customHeight="1" x14ac:dyDescent="0.2">
      <c r="A124" s="91" t="s">
        <v>36</v>
      </c>
      <c r="B124" s="69"/>
      <c r="C124" s="69"/>
      <c r="D124" s="69"/>
      <c r="E124" s="70" t="s">
        <v>37</v>
      </c>
    </row>
    <row r="125" spans="1:5" ht="15" customHeight="1" x14ac:dyDescent="0.25">
      <c r="A125" s="78"/>
      <c r="B125" s="68"/>
      <c r="C125" s="69"/>
      <c r="D125" s="69"/>
      <c r="E125" s="92"/>
    </row>
    <row r="126" spans="1:5" ht="15" customHeight="1" x14ac:dyDescent="0.2">
      <c r="A126" s="58"/>
      <c r="B126" s="57"/>
      <c r="C126" s="81" t="s">
        <v>39</v>
      </c>
      <c r="D126" s="104" t="s">
        <v>46</v>
      </c>
      <c r="E126" s="81" t="s">
        <v>41</v>
      </c>
    </row>
    <row r="127" spans="1:5" ht="15" customHeight="1" x14ac:dyDescent="0.2">
      <c r="A127" s="124"/>
      <c r="B127" s="125"/>
      <c r="C127" s="83">
        <v>6409</v>
      </c>
      <c r="D127" s="63" t="s">
        <v>69</v>
      </c>
      <c r="E127" s="49">
        <v>10098912</v>
      </c>
    </row>
    <row r="128" spans="1:5" ht="15" customHeight="1" x14ac:dyDescent="0.2">
      <c r="A128" s="108"/>
      <c r="B128" s="121"/>
      <c r="C128" s="84" t="s">
        <v>43</v>
      </c>
      <c r="D128" s="85"/>
      <c r="E128" s="86">
        <f>SUM(E127:E127)</f>
        <v>10098912</v>
      </c>
    </row>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sheetData>
  <mergeCells count="11">
    <mergeCell ref="A55:E55"/>
    <mergeCell ref="A2:E2"/>
    <mergeCell ref="A3:E7"/>
    <mergeCell ref="A25:E25"/>
    <mergeCell ref="A26:E26"/>
    <mergeCell ref="A27:E32"/>
    <mergeCell ref="A56:E60"/>
    <mergeCell ref="A78:E78"/>
    <mergeCell ref="A79:E83"/>
    <mergeCell ref="A107:E107"/>
    <mergeCell ref="A108:E113"/>
  </mergeCells>
  <pageMargins left="0.98425196850393704" right="0.98425196850393704" top="0.98425196850393704" bottom="0.98425196850393704" header="0.51181102362204722" footer="0.51181102362204722"/>
  <pageSetup paperSize="9" scale="92" firstPageNumber="81" orientation="portrait" useFirstPageNumber="1" r:id="rId1"/>
  <headerFooter alignWithMargins="0">
    <oddHeader>&amp;C&amp;"Arial,Kurzíva"Příloha č. 7: Rozpočtové změny č. 487/15 - 491/15 navržené Radou Olomouckého kraje 3.9.2015 ke schválení</oddHeader>
    <oddFooter xml:space="preserve">&amp;L&amp;"Arial,Kurzíva"Zastupitelstvo OK 25.9.2015
4.1. - Rozpočet Olomouckého kraje 2015 - rozpočtové změny 
Příloha č.7: Rozpočtové změny č. 487/15 - 491/15 navržené Radou Olomouckého kraje 3.9.2015 ke schválení&amp;R&amp;"Arial,Kurzíva"Strana &amp;P (celkem 84)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455</v>
      </c>
      <c r="B3" s="18">
        <v>3365000</v>
      </c>
      <c r="C3" s="7">
        <v>3377192</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v>2030</v>
      </c>
    </row>
    <row r="7" spans="1:3" ht="14.25" x14ac:dyDescent="0.2">
      <c r="A7" s="6" t="s">
        <v>28</v>
      </c>
      <c r="B7" s="18">
        <v>37922</v>
      </c>
      <c r="C7" s="7">
        <f>49792+376+3367</f>
        <v>53535</v>
      </c>
    </row>
    <row r="8" spans="1:3" ht="14.25" x14ac:dyDescent="0.2">
      <c r="A8" s="6" t="s">
        <v>7</v>
      </c>
      <c r="B8" s="18">
        <v>15800</v>
      </c>
      <c r="C8" s="7">
        <f>15800+75</f>
        <v>15875</v>
      </c>
    </row>
    <row r="9" spans="1:3" ht="14.25" x14ac:dyDescent="0.2">
      <c r="A9" s="6" t="s">
        <v>8</v>
      </c>
      <c r="B9" s="18">
        <v>998</v>
      </c>
      <c r="C9" s="7">
        <v>998</v>
      </c>
    </row>
    <row r="10" spans="1:3" ht="14.25" x14ac:dyDescent="0.2">
      <c r="A10" s="6" t="s">
        <v>9</v>
      </c>
      <c r="B10" s="18">
        <v>73854</v>
      </c>
      <c r="C10" s="7">
        <v>73854</v>
      </c>
    </row>
    <row r="11" spans="1:3" ht="14.25" x14ac:dyDescent="0.2">
      <c r="A11" s="230" t="s">
        <v>456</v>
      </c>
      <c r="B11" s="18"/>
      <c r="C11" s="7">
        <v>5358486</v>
      </c>
    </row>
    <row r="12" spans="1:3" ht="14.25" x14ac:dyDescent="0.2">
      <c r="A12" s="230" t="s">
        <v>457</v>
      </c>
      <c r="B12" s="18"/>
      <c r="C12" s="7">
        <f>6282+174</f>
        <v>6456</v>
      </c>
    </row>
    <row r="13" spans="1:3" ht="14.25" x14ac:dyDescent="0.2">
      <c r="A13" s="231" t="s">
        <v>458</v>
      </c>
      <c r="B13" s="18"/>
      <c r="C13" s="7">
        <v>666114</v>
      </c>
    </row>
    <row r="14" spans="1:3" ht="14.25" x14ac:dyDescent="0.2">
      <c r="A14" s="230" t="s">
        <v>459</v>
      </c>
      <c r="B14" s="18"/>
      <c r="C14" s="7">
        <v>444</v>
      </c>
    </row>
    <row r="15" spans="1:3" ht="14.25" x14ac:dyDescent="0.2">
      <c r="A15" s="230" t="s">
        <v>460</v>
      </c>
      <c r="B15" s="18"/>
      <c r="C15" s="7">
        <v>318133</v>
      </c>
    </row>
    <row r="16" spans="1:3" ht="14.25" x14ac:dyDescent="0.2">
      <c r="A16" s="232" t="s">
        <v>461</v>
      </c>
      <c r="B16" s="18"/>
      <c r="C16" s="7">
        <v>112</v>
      </c>
    </row>
    <row r="17" spans="1:3" ht="14.25" x14ac:dyDescent="0.2">
      <c r="A17" s="232" t="s">
        <v>462</v>
      </c>
      <c r="B17" s="18"/>
      <c r="C17" s="7">
        <v>6386</v>
      </c>
    </row>
    <row r="18" spans="1:3" ht="14.25" x14ac:dyDescent="0.2">
      <c r="A18" s="232" t="s">
        <v>463</v>
      </c>
      <c r="B18" s="18"/>
      <c r="C18" s="7">
        <f>627682+2064+1396+876+1481+2309+2608+3269+3087+3294+6346+1687+2208+515+4791-118-1107</f>
        <v>662388</v>
      </c>
    </row>
    <row r="19" spans="1:3" ht="14.25" x14ac:dyDescent="0.2">
      <c r="A19" s="232" t="s">
        <v>464</v>
      </c>
      <c r="B19" s="18"/>
      <c r="C19" s="7">
        <f>738+361</f>
        <v>1099</v>
      </c>
    </row>
    <row r="20" spans="1:3" ht="14.25" x14ac:dyDescent="0.2">
      <c r="A20" s="230" t="s">
        <v>465</v>
      </c>
      <c r="B20" s="18"/>
      <c r="C20" s="7">
        <f>125625+5711-89</f>
        <v>131247</v>
      </c>
    </row>
    <row r="21" spans="1:3" ht="14.25" customHeight="1" x14ac:dyDescent="0.2">
      <c r="A21" s="8" t="s">
        <v>10</v>
      </c>
      <c r="B21" s="19">
        <v>150776</v>
      </c>
      <c r="C21" s="9">
        <f>154463+3367</f>
        <v>157830</v>
      </c>
    </row>
    <row r="22" spans="1:3" ht="14.25" customHeight="1" x14ac:dyDescent="0.2">
      <c r="A22" s="10" t="s">
        <v>22</v>
      </c>
      <c r="B22" s="20">
        <v>6768</v>
      </c>
      <c r="C22" s="11">
        <v>8218</v>
      </c>
    </row>
    <row r="23" spans="1:3" ht="15.75" customHeight="1" x14ac:dyDescent="0.2">
      <c r="A23" s="10" t="s">
        <v>11</v>
      </c>
      <c r="B23" s="20">
        <v>40000</v>
      </c>
      <c r="C23" s="11">
        <v>46591</v>
      </c>
    </row>
    <row r="24" spans="1:3" ht="13.5" customHeight="1" x14ac:dyDescent="0.2">
      <c r="A24" s="10" t="s">
        <v>466</v>
      </c>
      <c r="B24" s="20"/>
      <c r="C24" s="11">
        <v>1254</v>
      </c>
    </row>
    <row r="25" spans="1:3" ht="15.75" customHeight="1" x14ac:dyDescent="0.2">
      <c r="A25" s="10" t="s">
        <v>12</v>
      </c>
      <c r="B25" s="20">
        <v>5366</v>
      </c>
      <c r="C25" s="11">
        <f>5366+7249</f>
        <v>12615</v>
      </c>
    </row>
    <row r="26" spans="1:3" ht="14.25" customHeight="1" x14ac:dyDescent="0.2">
      <c r="A26" s="10" t="s">
        <v>467</v>
      </c>
      <c r="B26" s="20"/>
      <c r="C26" s="11">
        <f>13080+2850</f>
        <v>15930</v>
      </c>
    </row>
    <row r="27" spans="1:3" ht="14.25" customHeight="1" x14ac:dyDescent="0.25">
      <c r="A27" s="4" t="s">
        <v>13</v>
      </c>
      <c r="B27" s="21">
        <f>SUM(B3:B25)</f>
        <v>3737346</v>
      </c>
      <c r="C27" s="12">
        <f>SUM(C3:C26)</f>
        <v>10955619</v>
      </c>
    </row>
    <row r="28" spans="1:3" ht="14.25" customHeight="1" x14ac:dyDescent="0.2">
      <c r="A28" s="13" t="s">
        <v>14</v>
      </c>
      <c r="B28" s="22">
        <v>-6766</v>
      </c>
      <c r="C28" s="26">
        <v>-6766</v>
      </c>
    </row>
    <row r="29" spans="1:3" ht="15" customHeight="1" thickBot="1" x14ac:dyDescent="0.3">
      <c r="A29" s="14" t="s">
        <v>15</v>
      </c>
      <c r="B29" s="15">
        <f>B27+B28</f>
        <v>3730580</v>
      </c>
      <c r="C29" s="15">
        <f>C27+C28</f>
        <v>10948853</v>
      </c>
    </row>
    <row r="30" spans="1:3" ht="14.25" customHeight="1" thickTop="1" x14ac:dyDescent="0.2">
      <c r="A30" s="16"/>
      <c r="B30" s="23"/>
    </row>
    <row r="31" spans="1:3" ht="14.25" customHeight="1" x14ac:dyDescent="0.25">
      <c r="A31" s="4" t="s">
        <v>17</v>
      </c>
      <c r="B31" s="24" t="s">
        <v>2</v>
      </c>
      <c r="C31" s="5" t="s">
        <v>3</v>
      </c>
    </row>
    <row r="32" spans="1:3" ht="14.25" customHeight="1" x14ac:dyDescent="0.2">
      <c r="A32" s="8" t="s">
        <v>18</v>
      </c>
      <c r="B32" s="25">
        <v>846199</v>
      </c>
      <c r="C32" s="27">
        <f>1168229+3367+75+361+376+3367+10099</f>
        <v>1185874</v>
      </c>
    </row>
    <row r="33" spans="1:3" ht="14.25" customHeight="1" x14ac:dyDescent="0.2">
      <c r="A33" s="230" t="s">
        <v>456</v>
      </c>
      <c r="B33" s="25"/>
      <c r="C33" s="27">
        <v>5358486</v>
      </c>
    </row>
    <row r="34" spans="1:3" ht="14.25" customHeight="1" x14ac:dyDescent="0.2">
      <c r="A34" s="230" t="s">
        <v>457</v>
      </c>
      <c r="B34" s="25"/>
      <c r="C34" s="27">
        <f>6282+174</f>
        <v>6456</v>
      </c>
    </row>
    <row r="35" spans="1:3" ht="14.25" customHeight="1" x14ac:dyDescent="0.2">
      <c r="A35" s="231" t="s">
        <v>458</v>
      </c>
      <c r="B35" s="25"/>
      <c r="C35" s="27">
        <v>666114</v>
      </c>
    </row>
    <row r="36" spans="1:3" ht="14.25" customHeight="1" x14ac:dyDescent="0.2">
      <c r="A36" s="230" t="s">
        <v>459</v>
      </c>
      <c r="B36" s="25"/>
      <c r="C36" s="27">
        <v>444</v>
      </c>
    </row>
    <row r="37" spans="1:3" ht="14.25" customHeight="1" x14ac:dyDescent="0.2">
      <c r="A37" s="230" t="s">
        <v>460</v>
      </c>
      <c r="B37" s="25"/>
      <c r="C37" s="7">
        <v>318133</v>
      </c>
    </row>
    <row r="38" spans="1:3" ht="14.25" customHeight="1" x14ac:dyDescent="0.2">
      <c r="A38" s="232" t="s">
        <v>461</v>
      </c>
      <c r="B38" s="25"/>
      <c r="C38" s="7">
        <v>112</v>
      </c>
    </row>
    <row r="39" spans="1:3" ht="14.25" x14ac:dyDescent="0.2">
      <c r="A39" s="232" t="s">
        <v>462</v>
      </c>
      <c r="B39" s="25"/>
      <c r="C39" s="27">
        <v>6386</v>
      </c>
    </row>
    <row r="40" spans="1:3" ht="13.5" customHeight="1" x14ac:dyDescent="0.2">
      <c r="A40" s="8" t="s">
        <v>19</v>
      </c>
      <c r="B40" s="25">
        <v>2290698</v>
      </c>
      <c r="C40" s="27">
        <v>2295613</v>
      </c>
    </row>
    <row r="41" spans="1:3" ht="14.25" x14ac:dyDescent="0.2">
      <c r="A41" s="10" t="s">
        <v>22</v>
      </c>
      <c r="B41" s="25">
        <v>6768</v>
      </c>
      <c r="C41" s="27">
        <v>8218</v>
      </c>
    </row>
    <row r="42" spans="1:3" ht="14.25" x14ac:dyDescent="0.2">
      <c r="A42" s="10" t="s">
        <v>11</v>
      </c>
      <c r="B42" s="25">
        <v>40000</v>
      </c>
      <c r="C42" s="27">
        <v>66591</v>
      </c>
    </row>
    <row r="43" spans="1:3" ht="14.25" x14ac:dyDescent="0.2">
      <c r="A43" s="10" t="s">
        <v>25</v>
      </c>
      <c r="B43" s="25">
        <v>24657</v>
      </c>
      <c r="C43" s="27">
        <v>24657</v>
      </c>
    </row>
    <row r="44" spans="1:3" ht="14.25" x14ac:dyDescent="0.2">
      <c r="A44" s="232" t="s">
        <v>463</v>
      </c>
      <c r="B44" s="25"/>
      <c r="C44" s="27">
        <f>616600+2064+1396+876+1481+2309+2608+3269+3087+3294+6346+1687+2208+515+4791-118-1107</f>
        <v>651306</v>
      </c>
    </row>
    <row r="45" spans="1:3" ht="14.25" x14ac:dyDescent="0.2">
      <c r="A45" s="230" t="s">
        <v>465</v>
      </c>
      <c r="B45" s="25"/>
      <c r="C45" s="27">
        <f>264261+5711-89</f>
        <v>269883</v>
      </c>
    </row>
    <row r="46" spans="1:3" ht="14.25" x14ac:dyDescent="0.2">
      <c r="A46" s="10" t="s">
        <v>468</v>
      </c>
      <c r="B46" s="25"/>
      <c r="C46" s="27">
        <v>46317</v>
      </c>
    </row>
    <row r="47" spans="1:3" ht="14.25" x14ac:dyDescent="0.2">
      <c r="A47" s="10" t="s">
        <v>26</v>
      </c>
      <c r="B47" s="25">
        <v>791819</v>
      </c>
      <c r="C47" s="27">
        <v>797279</v>
      </c>
    </row>
    <row r="48" spans="1:3" ht="14.25" x14ac:dyDescent="0.2">
      <c r="A48" s="10" t="s">
        <v>27</v>
      </c>
      <c r="B48" s="25">
        <v>43750</v>
      </c>
      <c r="C48" s="27">
        <v>43750</v>
      </c>
    </row>
    <row r="49" spans="1:3" ht="14.25" x14ac:dyDescent="0.2">
      <c r="A49" s="10" t="s">
        <v>467</v>
      </c>
      <c r="B49" s="25"/>
      <c r="C49" s="27">
        <v>15630</v>
      </c>
    </row>
    <row r="50" spans="1:3" ht="15" x14ac:dyDescent="0.25">
      <c r="A50" s="4" t="s">
        <v>20</v>
      </c>
      <c r="B50" s="21">
        <f>SUM(B32:B48)</f>
        <v>4043891</v>
      </c>
      <c r="C50" s="12">
        <f>SUM(C32:C49)</f>
        <v>11761249</v>
      </c>
    </row>
    <row r="51" spans="1:3" ht="14.25" x14ac:dyDescent="0.2">
      <c r="A51" s="13" t="s">
        <v>14</v>
      </c>
      <c r="B51" s="22">
        <v>-6766</v>
      </c>
      <c r="C51" s="26">
        <v>-6766</v>
      </c>
    </row>
    <row r="52" spans="1:3" ht="15.75" thickBot="1" x14ac:dyDescent="0.3">
      <c r="A52" s="14" t="s">
        <v>21</v>
      </c>
      <c r="B52" s="15">
        <f>+B50+B51</f>
        <v>4037125</v>
      </c>
      <c r="C52" s="15">
        <f>+C50+C51</f>
        <v>11754483</v>
      </c>
    </row>
    <row r="53" spans="1:3" ht="13.5" thickTop="1" x14ac:dyDescent="0.2">
      <c r="A53" s="16" t="s">
        <v>16</v>
      </c>
      <c r="B53" s="23"/>
    </row>
    <row r="54" spans="1:3" ht="11.25" customHeight="1" x14ac:dyDescent="0.2">
      <c r="B54" s="1"/>
      <c r="C54" s="9"/>
    </row>
    <row r="55" spans="1:3" ht="14.25" x14ac:dyDescent="0.2">
      <c r="A55" s="10" t="s">
        <v>24</v>
      </c>
      <c r="B55" s="20">
        <v>507323</v>
      </c>
      <c r="C55" s="11">
        <v>1010284</v>
      </c>
    </row>
    <row r="56" spans="1:3" ht="14.25" x14ac:dyDescent="0.2">
      <c r="A56" s="28" t="s">
        <v>23</v>
      </c>
      <c r="B56" s="29">
        <v>200778</v>
      </c>
      <c r="C56" s="30">
        <v>204654</v>
      </c>
    </row>
    <row r="57" spans="1:3" ht="15.75" thickBot="1" x14ac:dyDescent="0.3">
      <c r="A57" s="14" t="s">
        <v>29</v>
      </c>
      <c r="B57" s="15">
        <f>+B55-B56</f>
        <v>306545</v>
      </c>
      <c r="C57" s="15">
        <f>+C55-C56</f>
        <v>805630</v>
      </c>
    </row>
    <row r="58" spans="1:3" ht="8.25" customHeight="1" thickTop="1" thickBot="1" x14ac:dyDescent="0.25">
      <c r="A58" s="10"/>
      <c r="B58" s="31"/>
      <c r="C58" s="32"/>
    </row>
    <row r="59" spans="1:3" ht="15.75" thickBot="1" x14ac:dyDescent="0.3">
      <c r="A59" s="33" t="s">
        <v>30</v>
      </c>
      <c r="B59" s="34">
        <f>+B29+B55</f>
        <v>4237903</v>
      </c>
      <c r="C59" s="35">
        <f>+C29+C55</f>
        <v>11959137</v>
      </c>
    </row>
    <row r="60" spans="1:3" ht="15.75" thickBot="1" x14ac:dyDescent="0.3">
      <c r="A60" s="33" t="s">
        <v>31</v>
      </c>
      <c r="B60" s="34">
        <f>+B52+B56</f>
        <v>4237903</v>
      </c>
      <c r="C60" s="35">
        <f>+C52+C56</f>
        <v>11959137</v>
      </c>
    </row>
    <row r="61" spans="1:3" x14ac:dyDescent="0.2">
      <c r="B61" s="1"/>
    </row>
    <row r="62" spans="1:3" ht="14.25" x14ac:dyDescent="0.2">
      <c r="B62" s="1"/>
      <c r="C62" s="17"/>
    </row>
    <row r="63" spans="1:3" ht="14.25" x14ac:dyDescent="0.2">
      <c r="B63" s="1"/>
      <c r="C63" s="17"/>
    </row>
    <row r="64" spans="1:3" x14ac:dyDescent="0.2">
      <c r="B64" s="1"/>
    </row>
    <row r="65" spans="2:3" x14ac:dyDescent="0.2">
      <c r="B65" s="1"/>
    </row>
    <row r="66" spans="2:3" x14ac:dyDescent="0.2">
      <c r="B66" s="1"/>
    </row>
    <row r="67" spans="2:3" x14ac:dyDescent="0.2">
      <c r="B67" s="1"/>
    </row>
    <row r="68" spans="2:3" x14ac:dyDescent="0.2">
      <c r="B68" s="1"/>
    </row>
    <row r="72" spans="2:3" x14ac:dyDescent="0.2">
      <c r="B72" s="1"/>
      <c r="C72" s="1"/>
    </row>
    <row r="73" spans="2:3" x14ac:dyDescent="0.2">
      <c r="B73" s="1"/>
      <c r="C73" s="1"/>
    </row>
    <row r="74" spans="2:3" x14ac:dyDescent="0.2">
      <c r="B74" s="1"/>
      <c r="C74" s="1"/>
    </row>
    <row r="75" spans="2:3" x14ac:dyDescent="0.2">
      <c r="B75" s="1"/>
      <c r="C75" s="1"/>
    </row>
    <row r="76" spans="2:3" x14ac:dyDescent="0.2">
      <c r="B76" s="1"/>
      <c r="C76" s="1"/>
    </row>
    <row r="77" spans="2:3" x14ac:dyDescent="0.2">
      <c r="B77" s="1"/>
      <c r="C77" s="1"/>
    </row>
    <row r="83" spans="2:3" x14ac:dyDescent="0.2">
      <c r="B83" s="1"/>
      <c r="C83" s="1"/>
    </row>
    <row r="84" spans="2:3" x14ac:dyDescent="0.2">
      <c r="B84" s="1"/>
      <c r="C84" s="1"/>
    </row>
    <row r="87" spans="2:3" x14ac:dyDescent="0.2">
      <c r="B87" s="1"/>
      <c r="C87" s="1"/>
    </row>
    <row r="88" spans="2:3" x14ac:dyDescent="0.2">
      <c r="B88" s="1"/>
      <c r="C88" s="1"/>
    </row>
  </sheetData>
  <phoneticPr fontId="1" type="noConversion"/>
  <pageMargins left="0.98425196850393704" right="0.98425196850393704" top="0.55118110236220474" bottom="0.9055118110236221" header="0.31496062992125984" footer="0.39370078740157483"/>
  <pageSetup paperSize="9" scale="89" firstPageNumber="84" orientation="portrait" useFirstPageNumber="1" r:id="rId1"/>
  <headerFooter alignWithMargins="0">
    <oddHeader>&amp;C&amp;"Arial,Kurzíva"Příloha č. 8 - Upravený rozpočet Olomouckého kraje na rok 2015 po schválení rozpočtových změn</oddHeader>
    <oddFooter xml:space="preserve">&amp;L&amp;"Arial,Kurzíva"Zastupitelstvo OK 25.9.2015
4.1. - Rozpočet Olomouckého kraje 2015 - rozpočtové změny 
Příloha č.8: Upravený rozpočet OK na rok 2015 po schválení rozpočtových změn&amp;R&amp;"Arial,Kurzíva"Strana &amp;P (celkem 84)&amp;"Arial,Obyčejné"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7</vt:i4>
      </vt:variant>
    </vt:vector>
  </HeadingPairs>
  <TitlesOfParts>
    <vt:vector size="15" baseType="lpstr">
      <vt:lpstr>Příloha č. 1</vt:lpstr>
      <vt:lpstr>Příloha č. 2</vt:lpstr>
      <vt:lpstr>Příloha č. 3</vt:lpstr>
      <vt:lpstr>Příloha č. 4</vt:lpstr>
      <vt:lpstr>Příloha č. 5</vt:lpstr>
      <vt:lpstr>Příloha č. 6</vt:lpstr>
      <vt:lpstr>Příloha č. 7</vt:lpstr>
      <vt:lpstr>Příloha  č. 8</vt:lpstr>
      <vt:lpstr>'Příloha č. 1'!Oblast_tisku</vt:lpstr>
      <vt:lpstr>'Příloha č. 2'!Oblast_tisku</vt:lpstr>
      <vt:lpstr>'Příloha č. 3'!Oblast_tisku</vt:lpstr>
      <vt:lpstr>'Příloha č. 4'!Oblast_tisku</vt:lpstr>
      <vt:lpstr>'Příloha č. 5'!Oblast_tisku</vt:lpstr>
      <vt:lpstr>'Příloha č. 6'!Oblast_tisku</vt:lpstr>
      <vt:lpstr>'Příloha č. 7'!Oblast_tisku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2015-09-04T06:29:00Z</cp:lastPrinted>
  <dcterms:created xsi:type="dcterms:W3CDTF">2007-02-21T09:44:06Z</dcterms:created>
  <dcterms:modified xsi:type="dcterms:W3CDTF">2015-09-04T11:19:32Z</dcterms:modified>
</cp:coreProperties>
</file>