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2" windowWidth="18192" windowHeight="11700" firstSheet="1" activeTab="1"/>
  </bookViews>
  <sheets>
    <sheet name="List1" sheetId="1" state="hidden" r:id="rId1"/>
    <sheet name="Příloha č. 2" sheetId="2" r:id="rId2"/>
  </sheets>
  <definedNames>
    <definedName name="DZACATEK">'List1'!#REF!</definedName>
    <definedName name="FZACATEK">'List1'!#REF!</definedName>
    <definedName name="LZACATEK">'List1'!#REF!</definedName>
    <definedName name="_xlnm.Print_Titles" localSheetId="1">'Příloha č. 2'!$1:$3</definedName>
  </definedNames>
  <calcPr fullCalcOnLoad="1"/>
</workbook>
</file>

<file path=xl/sharedStrings.xml><?xml version="1.0" encoding="utf-8"?>
<sst xmlns="http://schemas.openxmlformats.org/spreadsheetml/2006/main" count="855" uniqueCount="462">
  <si>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</si>
  <si>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</si>
  <si>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</si>
  <si>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</si>
  <si>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</si>
  <si>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</si>
  <si>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</si>
  <si>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</si>
  <si>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</si>
  <si>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</si>
  <si>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</si>
  <si>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</si>
  <si>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</si>
  <si>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</si>
  <si>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</si>
  <si>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</si>
  <si>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</si>
  <si>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</si>
  <si>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</si>
  <si>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</si>
  <si>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</si>
  <si>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</si>
  <si>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</si>
  <si>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</si>
  <si>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</si>
  <si>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</si>
  <si>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akce/projektu</t>
  </si>
  <si>
    <t>Celkové předpokládané výdaje realizované akce/projektu</t>
  </si>
  <si>
    <t>Termín akce/ realizace projektu
OD - DO</t>
  </si>
  <si>
    <t>Popis akce/projektu</t>
  </si>
  <si>
    <t>Účel použití dotace na akci/projekt/konkrétní účel</t>
  </si>
  <si>
    <t>26</t>
  </si>
  <si>
    <t>SH ČMS - Sbor dobrovolných hasičů Hvozdečko</t>
  </si>
  <si>
    <t>Bouzov 2</t>
  </si>
  <si>
    <t>Bouzov</t>
  </si>
  <si>
    <t>78325</t>
  </si>
  <si>
    <t>Olomouc</t>
  </si>
  <si>
    <t>Pobočný spolek</t>
  </si>
  <si>
    <t>69210349</t>
  </si>
  <si>
    <t>247682939/0300</t>
  </si>
  <si>
    <t>Akce a projekty pořádané SDH v roce 2018</t>
  </si>
  <si>
    <t>TOI-TOI, pitný režim pro pořadatele, tisk plakátů, propagační materiály a výdaje spojené s vydáním upomínkových předmětů</t>
  </si>
  <si>
    <t>6/2018</t>
  </si>
  <si>
    <t>31.07.2018</t>
  </si>
  <si>
    <t>55</t>
  </si>
  <si>
    <t>SH ČMS - Sbor dobrovolných hasičů Loučany</t>
  </si>
  <si>
    <t>Loučany 749</t>
  </si>
  <si>
    <t>Loučany</t>
  </si>
  <si>
    <t>78344</t>
  </si>
  <si>
    <t>Spolek</t>
  </si>
  <si>
    <t>65889801</t>
  </si>
  <si>
    <t>1024120626/6100</t>
  </si>
  <si>
    <t>ceny do soutěží, poháry, medaile, kancelářské potřeby, ozvučení</t>
  </si>
  <si>
    <t>5/2018</t>
  </si>
  <si>
    <t>56</t>
  </si>
  <si>
    <t>SH ČMS - Sbor dobrovolných hasičů Radslavice</t>
  </si>
  <si>
    <t>Na Návsi 70</t>
  </si>
  <si>
    <t>Radslavice</t>
  </si>
  <si>
    <t>75111</t>
  </si>
  <si>
    <t>Přerov</t>
  </si>
  <si>
    <t>49558170</t>
  </si>
  <si>
    <t>diplomy, tisk, ceny, poháry, kancelářské potřeby, pitný režim, propagační materiály, materiálně-technické vybavení a zabezpečení, ozvučení, pamětní listy a jejich tisk, hudební doprovod, fotodokumentace, kytice, věnce, stuhy</t>
  </si>
  <si>
    <t>1/2018</t>
  </si>
  <si>
    <t>9/2018</t>
  </si>
  <si>
    <t>30.11.2018</t>
  </si>
  <si>
    <t>59</t>
  </si>
  <si>
    <t>SH ČMS - Sbor dobrovolných hasičů Služín</t>
  </si>
  <si>
    <t>Stařechovice 74</t>
  </si>
  <si>
    <t>Stařechovice</t>
  </si>
  <si>
    <t>79841</t>
  </si>
  <si>
    <t>Prostějov</t>
  </si>
  <si>
    <t>62860895</t>
  </si>
  <si>
    <t>poháry, ceny, medaile, diplomy, kancelářské potřeby, materiálně-technické zabezpečení, opravy překážek, pitný režim, vybavení pro mladé hasiče</t>
  </si>
  <si>
    <t>60</t>
  </si>
  <si>
    <t>SH ČMS - Sbor dobrovolných hasičů Přestavlky</t>
  </si>
  <si>
    <t>Přestavlky 109</t>
  </si>
  <si>
    <t>Přestavlky</t>
  </si>
  <si>
    <t>75002</t>
  </si>
  <si>
    <t>64989372</t>
  </si>
  <si>
    <t>Významné oslavy výročí založení SDH</t>
  </si>
  <si>
    <t>zajištění hudební produkce, věnce, kancelářské potřeby, propagační materiál, pohonné hmoty</t>
  </si>
  <si>
    <t>7/2018</t>
  </si>
  <si>
    <t>30.09.2018</t>
  </si>
  <si>
    <t>61</t>
  </si>
  <si>
    <t>SH ČMS - Sbor dobrovolných hasičů Uničov</t>
  </si>
  <si>
    <t>Šternberská 492</t>
  </si>
  <si>
    <t>Uničov</t>
  </si>
  <si>
    <t>78391</t>
  </si>
  <si>
    <t>69210705</t>
  </si>
  <si>
    <t>stuhy, butonovač a butony, propagační materiály, tisk, ozvučení, materiálně-technické vybavení a zabezpečení, ceny do soutěže, poháry, medaile, diplomy, pohonné hmoty, náboje do startovací pistole, pitný režim</t>
  </si>
  <si>
    <t>10/2018</t>
  </si>
  <si>
    <t>14.12.2018</t>
  </si>
  <si>
    <t>62</t>
  </si>
  <si>
    <t>SH ČMS - Sbor dobrovolných hasičů Doubravice</t>
  </si>
  <si>
    <t>Moravičany 67</t>
  </si>
  <si>
    <t>Moravičany</t>
  </si>
  <si>
    <t>78982</t>
  </si>
  <si>
    <t>Šumperk</t>
  </si>
  <si>
    <t>65496337</t>
  </si>
  <si>
    <t>prapory, poháry, diplomy, ceny do soutěže, pitný režim</t>
  </si>
  <si>
    <t>8/2018</t>
  </si>
  <si>
    <t>8/2008</t>
  </si>
  <si>
    <t>31.10.2018</t>
  </si>
  <si>
    <t>63</t>
  </si>
  <si>
    <t>SH ČMS - Sbor dobrovolných hasičů Pěnčín</t>
  </si>
  <si>
    <t>Pěnčín 109</t>
  </si>
  <si>
    <t>Laškov</t>
  </si>
  <si>
    <t>79857</t>
  </si>
  <si>
    <t>62860691</t>
  </si>
  <si>
    <t>poháry, medaile, ceny do soutěží, pohonné hmoty, úhradu pořízení vybavení pro požární sport, kancelářské potřeby, pronájem areálu a časomíry, pitný režim</t>
  </si>
  <si>
    <t>65</t>
  </si>
  <si>
    <t>SH ČMS - Sbor dobrovolných hasičů Štětovice</t>
  </si>
  <si>
    <t>Vrbátky 293</t>
  </si>
  <si>
    <t>Vrbátky</t>
  </si>
  <si>
    <t>79813</t>
  </si>
  <si>
    <t>65762002</t>
  </si>
  <si>
    <t>Soutěž v požárním sportu mládeže</t>
  </si>
  <si>
    <t>diplomy, ceny, poháry, medaile, kancelářské potřeby, pitný režim, propagační materiály, materiálně-technické vybavení</t>
  </si>
  <si>
    <t>66</t>
  </si>
  <si>
    <t>SH ČMS - Sbor dobrovolných hasičů Kobeřice</t>
  </si>
  <si>
    <t>Kobeřice 114</t>
  </si>
  <si>
    <t>Hradčany-Kobeřice</t>
  </si>
  <si>
    <t>79807</t>
  </si>
  <si>
    <t>62860313</t>
  </si>
  <si>
    <t>zakoupení cvičebních úborů pro družstvo mladých hasičů, pořízení pohárů, medailí, cen do soutěže, diplomy, plakáty</t>
  </si>
  <si>
    <t>31.08.2018</t>
  </si>
  <si>
    <t>67</t>
  </si>
  <si>
    <t>SH ČMS - Sbor dobrovolných hasičů Osek nad Bečvou</t>
  </si>
  <si>
    <t>Osek nad Bečvou 394</t>
  </si>
  <si>
    <t>Osek nad Bečvou</t>
  </si>
  <si>
    <t>75122</t>
  </si>
  <si>
    <t>65920767</t>
  </si>
  <si>
    <t>diplomy, poháry, kancelářské potřeby, pitný režim, ceny, pořízení stopek, nákup startovacích praporků, svinovacího pásma a flipchard magnetické přenosné tabule</t>
  </si>
  <si>
    <t>3/2018</t>
  </si>
  <si>
    <t>68</t>
  </si>
  <si>
    <t>SH ČMS - Sbor dobrovolných hasičů Radíkov</t>
  </si>
  <si>
    <t>Radíkov 64</t>
  </si>
  <si>
    <t>Radíkov</t>
  </si>
  <si>
    <t>75301</t>
  </si>
  <si>
    <t>65920694</t>
  </si>
  <si>
    <t>poháry, ceny, medaile, diplomy</t>
  </si>
  <si>
    <t>69</t>
  </si>
  <si>
    <t>SH ČMS - Sbor dobrovolných hasičů Svésedlice</t>
  </si>
  <si>
    <t>Svésedlice 58</t>
  </si>
  <si>
    <t>Svésedlice</t>
  </si>
  <si>
    <t>78354</t>
  </si>
  <si>
    <t>65890230</t>
  </si>
  <si>
    <t>diplomy, ceny, poháry, medaile, kancelářské potřeby, pitný režim, propagační materiály, ozvučení akce/hudební doprovod, fotodokumentace, materiálně-technické vybavení a zabezpečení, úhradu pořízení vybavení pro požární sport</t>
  </si>
  <si>
    <t>11/2018</t>
  </si>
  <si>
    <t>70</t>
  </si>
  <si>
    <t>SH ČMS - Sbor dobrovolných hasičů Olomouc-Lošov</t>
  </si>
  <si>
    <t>Svolinského 224/23</t>
  </si>
  <si>
    <t>77900</t>
  </si>
  <si>
    <t>64991768</t>
  </si>
  <si>
    <t>kancelářské potřeby, propagační materiály, ozvučení/hudební doprovod, fotodokumentaci, materiálně-technické vybavení a zabezpečení, kytice, věnce, zajištění publikace k výročí založení SDH, zhotovení praporu nebo stuhy</t>
  </si>
  <si>
    <t>71</t>
  </si>
  <si>
    <t>SH ČMS - Sbor dobrovolných hasičů Štěpánov</t>
  </si>
  <si>
    <t>Dolní 590/2a</t>
  </si>
  <si>
    <t>Štěpánov</t>
  </si>
  <si>
    <t>78313</t>
  </si>
  <si>
    <t>66185726</t>
  </si>
  <si>
    <t>diplomy, ceny, poháry, medaile, kancelářské potřeby, pitný režim, propagační materiály, ozvučení, materiálně-technické zabezpečení, úhradu pořízení vybavení pro požární sport</t>
  </si>
  <si>
    <t>72</t>
  </si>
  <si>
    <t>SH ČMS - Sbor dobrovolných hasičů Kožušany - Tážaly</t>
  </si>
  <si>
    <t>Tážaly 1</t>
  </si>
  <si>
    <t>Kožušany-Tážaly</t>
  </si>
  <si>
    <t>78375</t>
  </si>
  <si>
    <t>66181666</t>
  </si>
  <si>
    <t>hudební doprovod, propagační materiály, poháry, nákup startovací pistole</t>
  </si>
  <si>
    <t>73</t>
  </si>
  <si>
    <t>SH ČMS - Sbor dobrovolných hasičů Ludéřov</t>
  </si>
  <si>
    <t>Ludéřov 127</t>
  </si>
  <si>
    <t>Drahanovice</t>
  </si>
  <si>
    <t>64991521</t>
  </si>
  <si>
    <t>hudební doprovod, ovzučení akcí, pronájem tartanové dráhy a stanů, materiálně-technické zabezpečení, poháry, medaile, ceny do soutěží včetně vybavení pro požární sport</t>
  </si>
  <si>
    <t>74</t>
  </si>
  <si>
    <t>SH ČMS - Sbor dobrovolných hasičů Přáslavice</t>
  </si>
  <si>
    <t>Přáslavice 314</t>
  </si>
  <si>
    <t>Přáslavice</t>
  </si>
  <si>
    <t>66181241</t>
  </si>
  <si>
    <t>diplomy, ceny, poháry, ozvučení, pronájem časomíry a stanu</t>
  </si>
  <si>
    <t>4/2018</t>
  </si>
  <si>
    <t>75</t>
  </si>
  <si>
    <t>SH ČMS - Sbor dobrovolných hasičů Dub nad Moravou</t>
  </si>
  <si>
    <t>Brodecká 1</t>
  </si>
  <si>
    <t>Dub nad Moravou</t>
  </si>
  <si>
    <t>44936401</t>
  </si>
  <si>
    <t>ceny, medaile, poháry, drobné opravy areálu, pronájem atrakcí pro děti, pitný režim, hudba, diplomy, pronájem časomíry, materiálně-technické zabezpečení akcí</t>
  </si>
  <si>
    <t>12/2018</t>
  </si>
  <si>
    <t>76</t>
  </si>
  <si>
    <t>SH ČMS - Sbor dobrovolných hasičů Troubelice</t>
  </si>
  <si>
    <t>Troubelice 25</t>
  </si>
  <si>
    <t>Troubelice</t>
  </si>
  <si>
    <t>78383</t>
  </si>
  <si>
    <t>66181275</t>
  </si>
  <si>
    <t>Soutěž v požárním sportu dospělých</t>
  </si>
  <si>
    <t>poháry, medaile, diplomy, ceny, kancelářské potřeby, pitný režim, materiálně-technické vybavení a zabezpečení, pronájem časomíry, úhradu pořízení vybavení pro požární sport</t>
  </si>
  <si>
    <t>77</t>
  </si>
  <si>
    <t>SH ČMS - Sbor dobrovolných hasičů Otaslavice</t>
  </si>
  <si>
    <t>Otasclavice 534</t>
  </si>
  <si>
    <t>Otaslavice</t>
  </si>
  <si>
    <t>79806</t>
  </si>
  <si>
    <t>62860658</t>
  </si>
  <si>
    <t>ceny do soutěže, diplomy, poháry, kancelářské potřeby, ozvučení akce, pitný režim pro soutěžící</t>
  </si>
  <si>
    <t>78</t>
  </si>
  <si>
    <t>SH ČMS - Sbor dobrovolných hasičů Klužínek</t>
  </si>
  <si>
    <t>Klužínek 61</t>
  </si>
  <si>
    <t>Hvozd</t>
  </si>
  <si>
    <t>79852</t>
  </si>
  <si>
    <t>62860283</t>
  </si>
  <si>
    <t>poháry, medaile, diplomy, tisk, kancelářské potřeby pro zajištění akce, startovací pistole</t>
  </si>
  <si>
    <t>79</t>
  </si>
  <si>
    <t>SH ČMS - Sbor dobrovolných hasičů Němčice nad Hanou</t>
  </si>
  <si>
    <t>Masarykova 597</t>
  </si>
  <si>
    <t>Němčice nad Hanou</t>
  </si>
  <si>
    <t>79827</t>
  </si>
  <si>
    <t>62860569</t>
  </si>
  <si>
    <t>poháry, medaile, hadice, proudnice, ceny do soutěží, pitný režim, diplomy</t>
  </si>
  <si>
    <t>80</t>
  </si>
  <si>
    <t>SH ČMS - Sbor dobrovolných hasičů Bílá Voda</t>
  </si>
  <si>
    <t>Kamenička 37</t>
  </si>
  <si>
    <t>Bílá Voda</t>
  </si>
  <si>
    <t>79069</t>
  </si>
  <si>
    <t>Jeseník</t>
  </si>
  <si>
    <t>64988180</t>
  </si>
  <si>
    <t>diplomy, medaile, poháry, ceny, pitný režim, ozvučení akce</t>
  </si>
  <si>
    <t>81</t>
  </si>
  <si>
    <t>SH ČMS - Sbor dobrovolných hasičů Zborov</t>
  </si>
  <si>
    <t>Zborov 28</t>
  </si>
  <si>
    <t>Zborov</t>
  </si>
  <si>
    <t>78901</t>
  </si>
  <si>
    <t>64094367</t>
  </si>
  <si>
    <t>diplomy, ceny, poháry, kancelářské potřeby, pitný režim, propagační materiály, fotodokumentace, pronájem areálu včetně spotřeby energie, úhradu pořízení vybavení pro požární sport</t>
  </si>
  <si>
    <t>82</t>
  </si>
  <si>
    <t>SH ČMS - Sbor dobrovolných hasičů Střítež nad Ludinou</t>
  </si>
  <si>
    <t>Střítež nad Ludinou 191</t>
  </si>
  <si>
    <t>Střítež nad Ludinou</t>
  </si>
  <si>
    <t>75363</t>
  </si>
  <si>
    <t>65914287</t>
  </si>
  <si>
    <t>pronájem areálu včetně energií, pronájem stanů, pořízení pohárů, medailí, cen do soutěží, pitný režim</t>
  </si>
  <si>
    <t>83</t>
  </si>
  <si>
    <t>Olomoucká noční liga v požárním útoku, z. s.</t>
  </si>
  <si>
    <t>Měrotín 19</t>
  </si>
  <si>
    <t>Měrotín</t>
  </si>
  <si>
    <t>78324</t>
  </si>
  <si>
    <t>06785212</t>
  </si>
  <si>
    <t>hudební doprovod a ozvučení akce, pronájem kulturního sálu, poháry, medaile, ceny včetně vybavení pro požární sport</t>
  </si>
  <si>
    <t>84</t>
  </si>
  <si>
    <t>SH ČMS  - Sbor dobrovolných hasičů Nová Hradečná</t>
  </si>
  <si>
    <t>Nová Hradečná 206</t>
  </si>
  <si>
    <t>Nová Hradečná</t>
  </si>
  <si>
    <t>66181259</t>
  </si>
  <si>
    <t>85</t>
  </si>
  <si>
    <t>SH ČMS - Okrsek Hanácký</t>
  </si>
  <si>
    <t>Gagarinova 309/17a</t>
  </si>
  <si>
    <t>72080914</t>
  </si>
  <si>
    <t>Okrsková soutěž v požárním sportu dospělých, která se koná 12. 5. 2018 ve sportovním areálu SDH Olomouc-Chválkovice</t>
  </si>
  <si>
    <t>poháry a medaile</t>
  </si>
  <si>
    <t>86</t>
  </si>
  <si>
    <t>Česká asociace hasičských důstojníků, z.s.</t>
  </si>
  <si>
    <t>Výškovická 2995/40</t>
  </si>
  <si>
    <t>Ostrava</t>
  </si>
  <si>
    <t>70030</t>
  </si>
  <si>
    <t>65469062</t>
  </si>
  <si>
    <t>Soutěž dobrovolných hasičů Rallye Hamry, která se koná 19. 5. 2018 na území Olomouckého kraje, Hamry - Plumlov</t>
  </si>
  <si>
    <t>maskování figurantů, poháry, ceny pro soutěžící, označení soutěžících a pořadatelů, pitný režim a stravu soutěžících a pořadatelů</t>
  </si>
  <si>
    <t>87</t>
  </si>
  <si>
    <t>SH ČMS - Sbor dobrovolných hasičů Skrbeň</t>
  </si>
  <si>
    <t>U Kovárny 106/2</t>
  </si>
  <si>
    <t>Skrbeň</t>
  </si>
  <si>
    <t>78335</t>
  </si>
  <si>
    <t>60800470</t>
  </si>
  <si>
    <t>diplomy, ceny, poháry, medaile, plakáty, pozvánky, kancelářské potřeby, pitný režim, propagační materiály, ozvučení, fotodokumentaci, materiálně-technické vybavení a zabezpečení, úhradu pořízení vybavení pro požární sport</t>
  </si>
  <si>
    <t>88</t>
  </si>
  <si>
    <t>SH ČMS - Sbor dobrovolných hasičů Jeřmaň</t>
  </si>
  <si>
    <t>Jeřmaň 41</t>
  </si>
  <si>
    <t>69210373</t>
  </si>
  <si>
    <t>89</t>
  </si>
  <si>
    <t>SH ČMS - Sbor dobrovolných hasičů Nový Malín</t>
  </si>
  <si>
    <t>Nový Malín 240</t>
  </si>
  <si>
    <t>Nový Malín</t>
  </si>
  <si>
    <t>78803</t>
  </si>
  <si>
    <t>63696126</t>
  </si>
  <si>
    <t>propagaci akce, pořízení pohárů, diplomů a věcných cen</t>
  </si>
  <si>
    <t>90</t>
  </si>
  <si>
    <t>SH ČMS - Sbor dobrovolných hasičů Drahanovice</t>
  </si>
  <si>
    <t>Drahanovice 158</t>
  </si>
  <si>
    <t>64991377</t>
  </si>
  <si>
    <t>pozvánky, plakáty, kancelářské potřeby, propagační materiály, ozvučení akce, hudební doprovod, fotodokumentaci, kytice, věnce, zhotovení praporu, materiálně-technické vybavení a zabezpečení akce</t>
  </si>
  <si>
    <t>91</t>
  </si>
  <si>
    <t>Spolek HATASPO</t>
  </si>
  <si>
    <t>Bezejmená 140</t>
  </si>
  <si>
    <t>05371635</t>
  </si>
  <si>
    <t>diplomy, ceny, medaile, poháry, kancelářské potřeby, startovací bloky, sadu hadic s proudnicí, stánek 3x3m, pohonné hmoty, pronájem hřiště, hudební ozvučení, pronájem časomíry, pitný režim, fotodokumentace</t>
  </si>
  <si>
    <t>92</t>
  </si>
  <si>
    <t>SH ČMS -  Sbor dobrovolných hasičů Hrochov</t>
  </si>
  <si>
    <t>Hrochov 25</t>
  </si>
  <si>
    <t>Lipová</t>
  </si>
  <si>
    <t>79845</t>
  </si>
  <si>
    <t>62860178</t>
  </si>
  <si>
    <t>ceny, diplomy, pitný režim, materiálně-technické vybavení a zabezpečení, pořízení vybavení pro požární sport</t>
  </si>
  <si>
    <t>93</t>
  </si>
  <si>
    <t>SH ČMS - Sbor dobrovolných hasičů Želeč</t>
  </si>
  <si>
    <t>Želeč 74</t>
  </si>
  <si>
    <t>Želeč</t>
  </si>
  <si>
    <t>65762151</t>
  </si>
  <si>
    <t>hudební doprovod, poháry, diplomy, ceny, pitný režim</t>
  </si>
  <si>
    <t>94</t>
  </si>
  <si>
    <t>SH ČMS - Sbor dobrovolných hasičů Velké Kunětice</t>
  </si>
  <si>
    <t>Velké Kunětice 146</t>
  </si>
  <si>
    <t>Velké Kunětice</t>
  </si>
  <si>
    <t>79052</t>
  </si>
  <si>
    <t>64631460</t>
  </si>
  <si>
    <t>diplomy, ceny, poháry, medaile, kancelářské potřeby, propagační materiály, ozvučení, fotodokumentace, pořízení vybavení pro požární sport</t>
  </si>
  <si>
    <t>95</t>
  </si>
  <si>
    <t>SH ČMS - Sbor dobrovolných hasičů Hlubočky</t>
  </si>
  <si>
    <t>Dukelských hrdinů 88</t>
  </si>
  <si>
    <t>Hlubočky</t>
  </si>
  <si>
    <t>78361</t>
  </si>
  <si>
    <t>45237255</t>
  </si>
  <si>
    <t>96</t>
  </si>
  <si>
    <t>SH ČMS - Sbor dobrovolných hasičů Vícov</t>
  </si>
  <si>
    <t>Vícov 46</t>
  </si>
  <si>
    <t>Vícov</t>
  </si>
  <si>
    <t>79803</t>
  </si>
  <si>
    <t>65762061</t>
  </si>
  <si>
    <t>poháry a ceny</t>
  </si>
  <si>
    <t>97</t>
  </si>
  <si>
    <t>Moravská hasičská jednota - hasičský sbor Císařov</t>
  </si>
  <si>
    <t>Císařov 106</t>
  </si>
  <si>
    <t>Císařov</t>
  </si>
  <si>
    <t>75103</t>
  </si>
  <si>
    <t>75063930</t>
  </si>
  <si>
    <t>materiálně-technické zabezpečení soutěže, poháry, medaile, ceny do soutěže, a to včetně vybavení pro požární sport</t>
  </si>
  <si>
    <t>98</t>
  </si>
  <si>
    <t>SH ČMS - Sbor dobrovolných hasičů Bernartice</t>
  </si>
  <si>
    <t>Bernartice 364</t>
  </si>
  <si>
    <t>Bernartice</t>
  </si>
  <si>
    <t>79057</t>
  </si>
  <si>
    <t>64631478</t>
  </si>
  <si>
    <t>diplomy a jejich tisk, ceny, poháry, medaile, kancelářské potřeby, pitný režim, propagační materiály, ozvučení akce/hudební doprovod, fotodokumentace, materiálně-technické vybavení a zabezpečení, pořízení vybavení pro požární sport</t>
  </si>
  <si>
    <t>99</t>
  </si>
  <si>
    <t>SH ČMS - Sbor dobrovolných hasičů Olešnice</t>
  </si>
  <si>
    <t>69210578</t>
  </si>
  <si>
    <t>ozvučení akcí, materiálně-technické zabezpečení soutěží, pozvánky, poháry, medaile, diplomy, ceny, včetně vybavení pro požární sport</t>
  </si>
  <si>
    <t>100</t>
  </si>
  <si>
    <t>SH ČMS - Sbor dobrovolných hasičů Vyšehoří</t>
  </si>
  <si>
    <t>Vyšehoří 50</t>
  </si>
  <si>
    <t>Vyšehoří</t>
  </si>
  <si>
    <t>64094481</t>
  </si>
  <si>
    <t>vybavení pro požární sport</t>
  </si>
  <si>
    <t>101</t>
  </si>
  <si>
    <t>SH ČMS - Sbor dobrovolných hasičů Břevenec</t>
  </si>
  <si>
    <t>Břevenec 31</t>
  </si>
  <si>
    <t>Šumvald</t>
  </si>
  <si>
    <t>78385</t>
  </si>
  <si>
    <t>64991326</t>
  </si>
  <si>
    <t>102</t>
  </si>
  <si>
    <t>SH ČMS - Sbor dobrovolných hasičů Čelčice</t>
  </si>
  <si>
    <t>Čelčice 101</t>
  </si>
  <si>
    <t>Čelčice</t>
  </si>
  <si>
    <t>79823</t>
  </si>
  <si>
    <t>62859935</t>
  </si>
  <si>
    <t>ozvučení akce/hudební doprovod, upomínkové předměty, propagační materiály, zajištění publikace k výroční založení SDH, nákup pohonných hmot</t>
  </si>
  <si>
    <t>104</t>
  </si>
  <si>
    <t>SH ČMS - Sbor dobrovolných hasičů Tištín</t>
  </si>
  <si>
    <t>Tištín 164</t>
  </si>
  <si>
    <t>Tištín</t>
  </si>
  <si>
    <t>79829</t>
  </si>
  <si>
    <t>65762037</t>
  </si>
  <si>
    <t>ceny do soutěže, výrobu diplomů a pohárů, štítků na putovní poháry, podporu sportovní činnosti, pořízení přileb pro požární sport</t>
  </si>
  <si>
    <t>105</t>
  </si>
  <si>
    <t>SH ČMS - Sbor dobrovolných hasičů Vernířovice</t>
  </si>
  <si>
    <t>Vernířovice 223</t>
  </si>
  <si>
    <t>Vernířovice</t>
  </si>
  <si>
    <t>78815</t>
  </si>
  <si>
    <t>63696924</t>
  </si>
  <si>
    <t>nájem za vodu, sportovní areál, časomíru, ozvučení akce, ceny do soutěže, poháry, diplomy, kancelářské potřeby, nákup pohonných hmot, pitný režim, nákup dresů, přileb, hadic a úhradu pojištění soutěže</t>
  </si>
  <si>
    <t>107</t>
  </si>
  <si>
    <t>SH ČMS - Sbor dobrovolných hasičů Výkleky</t>
  </si>
  <si>
    <t>Výkleky 99</t>
  </si>
  <si>
    <t>Výkleky</t>
  </si>
  <si>
    <t>75125</t>
  </si>
  <si>
    <t>44940254</t>
  </si>
  <si>
    <t>úpravu areálu, pořízení propagačních materiálů, pronájem atrakce pro děti, pořízení pohárů, diplomy a ceny do soutěže</t>
  </si>
  <si>
    <t>108</t>
  </si>
  <si>
    <t>SH ČMS - Sbor dobrovolných hasičů Domamyslice</t>
  </si>
  <si>
    <t>Domamyslická 108/60</t>
  </si>
  <si>
    <t>79604</t>
  </si>
  <si>
    <t>62860046</t>
  </si>
  <si>
    <t>nájemné za sokolovnu, ceny, pitný režim, materiálně-technické zabezpečení, trofeje, propagační a upomínkové předměty</t>
  </si>
  <si>
    <t>1/2019</t>
  </si>
  <si>
    <t>15.01.2019</t>
  </si>
  <si>
    <t>109</t>
  </si>
  <si>
    <t>SH ČMS - Sbor dobrovolných hasičů Hynkov</t>
  </si>
  <si>
    <t>Příkazy 125</t>
  </si>
  <si>
    <t>Příkazy</t>
  </si>
  <si>
    <t>78333</t>
  </si>
  <si>
    <t>69210357</t>
  </si>
  <si>
    <t>poháry, medaile, diplomy, ceny do soutěže, pitný režim, tisk diplomů, plakátů, kancelářské potřeby, tonery, nákup pohonných hmot, pronájem ozvučení, propagační předměty, pronájem mobilních WC, výroba a tisk pozvánek</t>
  </si>
  <si>
    <t>111</t>
  </si>
  <si>
    <t>SH ČMS - Sbor dobrovolných hasičů Laškov</t>
  </si>
  <si>
    <t>Laškov 148</t>
  </si>
  <si>
    <t>62860437</t>
  </si>
  <si>
    <t>uhrazení kapely, kancelářské potřeby, propagační materiály, zhotovení fotodokumentace</t>
  </si>
  <si>
    <t>112</t>
  </si>
  <si>
    <t>SH ČMS - Sbor dobrovolných hasičů Ptení</t>
  </si>
  <si>
    <t>Ptení 30</t>
  </si>
  <si>
    <t>Ptení</t>
  </si>
  <si>
    <t>79843</t>
  </si>
  <si>
    <t>62860771</t>
  </si>
  <si>
    <t>medaile, poháry, ceny, pitný režim, diplomy, tisk propagačního materiálu, nákup pohonných hmot, kancelářské potřeby</t>
  </si>
  <si>
    <t>113</t>
  </si>
  <si>
    <t>SH ČMS - Sbor dobrovolných hasičů Střížov</t>
  </si>
  <si>
    <t>Střížov 32</t>
  </si>
  <si>
    <t>66932319</t>
  </si>
  <si>
    <t>diplomy, tisk, ceny do soutěže, poháry, medaile, kancelářské potřeby, pitný režim, ozvučení akce, materiálně-technické zabezpečení, pořízení vybavení pro požární sport</t>
  </si>
  <si>
    <t>Soutěž v požárním sportu dospělých, Významné oslavy výročí založení SDH</t>
  </si>
  <si>
    <t>2x Soutěž v požárním sportu dospělých, Významné oslavy výročí založení SDH</t>
  </si>
  <si>
    <t>Soutěž v požárním sportu dospělých, Soutěž v požárním sportu mládeže</t>
  </si>
  <si>
    <t>Soutěž v požárním sportu mládeže, Významné oslavy výročí založení SDH</t>
  </si>
  <si>
    <t>3x Soutěž v požárním sportu mládeže</t>
  </si>
  <si>
    <t>2x Soutěž v požárním sportu dospělých, Soutěž v požárním sportu mládeže</t>
  </si>
  <si>
    <t>2x Soutěž v požárním sportu dospělých</t>
  </si>
  <si>
    <t>3x Soutěž v požárním sportu dospělých, Soutěž v požárním sportu mládeže</t>
  </si>
  <si>
    <t>2x Soutěž v požárním sportu mládeže, Soutěž v požárním sportu dospělých</t>
  </si>
  <si>
    <t>Soutěž v požárním sportu mládeže SDH Klužínek</t>
  </si>
  <si>
    <t>Soutěž v požárním sportu dospělých SDH Troubelice</t>
  </si>
  <si>
    <t>Soutěž v požárním sportu dospělých SDH Otaslavice</t>
  </si>
  <si>
    <t>2x Soutěž v požárním sportu dospělých SDH Štěpánov</t>
  </si>
  <si>
    <t>Soutěž v požárním sportu mládeže SDH Štětovice</t>
  </si>
  <si>
    <t>Soutěž v požárním sportu mládeže SDH Koběřice</t>
  </si>
  <si>
    <t>Významné oslavy výročí založení SDH Hvozdečko</t>
  </si>
  <si>
    <t>Významné oslavy výročí založení SDH Olomouc-Lošov</t>
  </si>
  <si>
    <t>Soutěž v požárním sportu dospělých SDH Zborov</t>
  </si>
  <si>
    <t>Soutěž v požárním sportu dospělých Olomoucké noční ligy v požárním útoku</t>
  </si>
  <si>
    <t>Soutěž v požárním sportu mládeže, Soutěž v požárním sportu dospělých</t>
  </si>
  <si>
    <t>Významné oslavy výročí založení SDH Jeřmaň</t>
  </si>
  <si>
    <t>Soutěž v požárním sportu dospělých SDH Nový Malín</t>
  </si>
  <si>
    <t>2x Soutěž v požárním sportu mládeže</t>
  </si>
  <si>
    <t>Významné oslavy výročí založení SDH Drahanovice</t>
  </si>
  <si>
    <t>Soutěž v požárním sportu mládeže SDH Vícov</t>
  </si>
  <si>
    <t>III. ročník noční soutěže dospělých v pořárním útoku "Noční Císařov 2018", zařazené do "OLOMOUCKÉ NOČNÍ LIGY", 1.9.2018</t>
  </si>
  <si>
    <t>Soutěž v požárním sportu dospělých, Soutěž v požárním sportu mládeže, Významné oslavy výročí založení SDH Želeč</t>
  </si>
  <si>
    <t>Soutěž v požárním sportu mládeže SDH Hrochov</t>
  </si>
  <si>
    <t>Soutěž v požárním sportu mládeže SDH Vyšehoří</t>
  </si>
  <si>
    <t>Soutěž v požárním sportu mládeže SDH Vernířovice</t>
  </si>
  <si>
    <t>Soutěž v požárním sportu dospělých SDH Tištín</t>
  </si>
  <si>
    <t>Významné oslavy výročí založení SDH Čelčice</t>
  </si>
  <si>
    <t>Pohárová soutěž v požárním sportu dospělých - 1. okrskové kolo dne 12.05.2018</t>
  </si>
  <si>
    <t>Významné oslavy výročí založení SDH , Soutěž v požárním sportu dospělých</t>
  </si>
  <si>
    <t>Soutěž v požárním sportu dospělých SDH Střížov</t>
  </si>
  <si>
    <t>Soutěž v požárním sportu dospělých SDH Břevenec</t>
  </si>
  <si>
    <t>Významné oslavy výročí založení SDH Laškov</t>
  </si>
  <si>
    <t>Významné oslavy výročí založení SDH Přestavlky</t>
  </si>
  <si>
    <t>Soutěž v požárním sportu mládeže SDH Ptení</t>
  </si>
  <si>
    <t>poháry, diplomy, ceny do soutěží, kancelářské potřeby pro zajištění akcí, pitný režim, materiálně-technické vybavení a zabezpečení, pronájem časomíry, úhradu pořízení vybavení pro požární sport</t>
  </si>
  <si>
    <t>ceny do soutěží, poháry, tisk plakátů a diplomů, kancelářské potřeby pro zajištění akcí, propagaci akcí, pronájem časomíry, mobilních toalet a haly, zajištění ozvučení</t>
  </si>
  <si>
    <t>materiálně-technické zajištění (nákup pohárů, cen, pohonných hmot, pronájem časomíry, ozvučení akce a další)</t>
  </si>
  <si>
    <t>Celkem          II. etapa,    část B</t>
  </si>
  <si>
    <t>propagační materiály, pořízení filmové a fotografické dokumentace z oslav výročí, ozvučení areálu, vypůjčení mobilních toalet, stanů a laviček, zpracování publikace o historii SH ČMS - Sboru dobrovolných hasičů Jeřmaň</t>
  </si>
  <si>
    <t>- anonymizován</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</si>
</sst>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3" borderId="0" applyNumberFormat="0" applyBorder="0" applyAlignment="0" applyProtection="0"/>
    <xf numFmtId="0" fontId="26"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90">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Continuous"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horizontal="centerContinuous" wrapText="1"/>
    </xf>
    <xf numFmtId="0" fontId="2" fillId="0" borderId="24" xfId="0" applyFont="1" applyFill="1" applyBorder="1" applyAlignment="1">
      <alignment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0" fontId="4" fillId="0" borderId="25" xfId="0" applyFont="1" applyBorder="1" applyAlignment="1">
      <alignment vertical="top"/>
    </xf>
    <xf numFmtId="0" fontId="4" fillId="0" borderId="17" xfId="0" applyFont="1" applyBorder="1" applyAlignment="1">
      <alignment horizontal="left" vertical="top" wrapText="1"/>
    </xf>
    <xf numFmtId="0" fontId="4" fillId="0" borderId="0" xfId="0" applyFont="1" applyAlignment="1">
      <alignment horizontal="center" vertical="top"/>
    </xf>
    <xf numFmtId="0" fontId="2" fillId="0" borderId="12" xfId="0" applyFont="1" applyFill="1" applyBorder="1" applyAlignment="1">
      <alignment horizontal="centerContinuous" vertical="top"/>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8" xfId="0" applyFont="1" applyBorder="1" applyAlignment="1">
      <alignment wrapText="1"/>
    </xf>
    <xf numFmtId="0" fontId="3" fillId="0" borderId="18"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4"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3" fontId="4" fillId="0" borderId="29" xfId="0" applyNumberFormat="1" applyFont="1" applyBorder="1" applyAlignment="1">
      <alignment horizontal="right" vertical="top"/>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2" fillId="0" borderId="30" xfId="0" applyFont="1" applyFill="1" applyBorder="1" applyAlignment="1">
      <alignment horizontal="center" vertical="center" wrapText="1"/>
    </xf>
    <xf numFmtId="0" fontId="3" fillId="0" borderId="24" xfId="0" applyFont="1" applyBorder="1" applyAlignment="1">
      <alignment vertical="center"/>
    </xf>
    <xf numFmtId="0" fontId="3" fillId="0" borderId="31" xfId="0" applyFont="1" applyBorder="1" applyAlignment="1">
      <alignment horizontal="center" vertical="center"/>
    </xf>
    <xf numFmtId="0" fontId="3" fillId="0" borderId="31" xfId="0" applyFont="1" applyBorder="1" applyAlignment="1">
      <alignment/>
    </xf>
    <xf numFmtId="0" fontId="3" fillId="0" borderId="31" xfId="0" applyFont="1" applyBorder="1" applyAlignment="1">
      <alignment wrapText="1"/>
    </xf>
    <xf numFmtId="0" fontId="3" fillId="0" borderId="31" xfId="0" applyFont="1" applyBorder="1" applyAlignment="1">
      <alignment vertical="center"/>
    </xf>
    <xf numFmtId="0" fontId="3" fillId="0" borderId="32" xfId="0" applyFont="1" applyBorder="1" applyAlignment="1">
      <alignment vertical="center"/>
    </xf>
    <xf numFmtId="0" fontId="4" fillId="0" borderId="15" xfId="0" applyFont="1" applyBorder="1" applyAlignment="1">
      <alignment/>
    </xf>
    <xf numFmtId="165" fontId="5" fillId="0" borderId="15" xfId="0" applyNumberFormat="1" applyFont="1" applyBorder="1" applyAlignment="1">
      <alignment horizontal="right"/>
    </xf>
    <xf numFmtId="165" fontId="6" fillId="0" borderId="15" xfId="0" applyNumberFormat="1" applyFont="1" applyBorder="1" applyAlignment="1">
      <alignment horizontal="center"/>
    </xf>
    <xf numFmtId="0" fontId="0" fillId="0" borderId="15" xfId="0" applyBorder="1" applyAlignment="1">
      <alignment/>
    </xf>
    <xf numFmtId="49" fontId="4" fillId="0" borderId="17" xfId="0" applyNumberFormat="1" applyFont="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17" xfId="0" applyNumberFormat="1" applyFont="1" applyBorder="1" applyAlignment="1">
      <alignment horizontal="right" vertical="top" wrapText="1"/>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23" fillId="0" borderId="0" xfId="0" applyFont="1" applyAlignment="1">
      <alignment/>
    </xf>
    <xf numFmtId="0" fontId="24" fillId="0" borderId="0" xfId="0" applyFont="1" applyBorder="1" applyAlignment="1">
      <alignment vertical="top" wrapText="1"/>
    </xf>
    <xf numFmtId="0" fontId="0" fillId="0" borderId="33"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0">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8"/>
  <sheetViews>
    <sheetView zoomScalePageLayoutView="0" workbookViewId="0" topLeftCell="A45">
      <selection activeCell="S46" sqref="S46"/>
    </sheetView>
  </sheetViews>
  <sheetFormatPr defaultColWidth="9.140625" defaultRowHeight="15"/>
  <cols>
    <col min="1" max="1" width="4.57421875" style="0" customWidth="1"/>
    <col min="2" max="2" width="6.28125" style="0" customWidth="1"/>
    <col min="3" max="3" width="37.8515625" style="0" customWidth="1"/>
    <col min="4" max="10" width="14.421875" style="0" hidden="1" customWidth="1"/>
    <col min="11" max="11" width="17.8515625" style="0" hidden="1" customWidth="1"/>
    <col min="12" max="12" width="30.7109375" style="0" hidden="1" customWidth="1"/>
    <col min="13" max="13" width="58.00390625" style="0" hidden="1" customWidth="1"/>
    <col min="14" max="14" width="46.7109375" style="0" hidden="1" customWidth="1"/>
    <col min="15" max="15" width="13.28125" style="0" customWidth="1"/>
    <col min="16" max="16" width="13.7109375" style="0" customWidth="1"/>
    <col min="17" max="17" width="19.7109375" style="0" customWidth="1"/>
    <col min="18" max="19" width="9.140625" style="0" customWidth="1"/>
    <col min="20" max="22" width="0" style="0" hidden="1" customWidth="1"/>
    <col min="23" max="23" width="19.7109375" style="0" hidden="1" customWidth="1"/>
  </cols>
  <sheetData>
    <row r="1" spans="2:24" s="22" customFormat="1" ht="53.25" customHeight="1" thickBot="1">
      <c r="B1" s="14" t="s">
        <v>0</v>
      </c>
      <c r="C1" s="62" t="s">
        <v>1</v>
      </c>
      <c r="D1" s="19"/>
      <c r="E1" s="19"/>
      <c r="F1" s="19"/>
      <c r="G1" s="19"/>
      <c r="H1" s="19"/>
      <c r="I1" s="19"/>
      <c r="J1" s="19"/>
      <c r="K1" s="20"/>
      <c r="L1" s="16" t="s">
        <v>26</v>
      </c>
      <c r="M1" s="21" t="s">
        <v>29</v>
      </c>
      <c r="N1" s="16" t="s">
        <v>2</v>
      </c>
      <c r="O1" s="12" t="s">
        <v>3</v>
      </c>
      <c r="P1" s="17" t="s">
        <v>4</v>
      </c>
      <c r="Q1" s="21"/>
      <c r="R1" s="17" t="s">
        <v>5</v>
      </c>
      <c r="S1" s="11" t="s">
        <v>6</v>
      </c>
      <c r="T1" s="42" t="s">
        <v>7</v>
      </c>
      <c r="U1" s="43"/>
      <c r="V1" s="43"/>
      <c r="W1" s="41"/>
      <c r="X1" s="16" t="s">
        <v>8</v>
      </c>
    </row>
    <row r="2" spans="2:24" s="22" customFormat="1" ht="13.5" customHeight="1">
      <c r="B2" s="15"/>
      <c r="C2" s="63" t="s">
        <v>9</v>
      </c>
      <c r="D2" s="23"/>
      <c r="E2" s="23"/>
      <c r="F2" s="23"/>
      <c r="G2" s="47"/>
      <c r="H2" s="46"/>
      <c r="I2" s="24"/>
      <c r="J2" s="24"/>
      <c r="K2" s="64"/>
      <c r="L2" s="13"/>
      <c r="M2" s="25"/>
      <c r="N2" s="13"/>
      <c r="O2" s="13"/>
      <c r="P2" s="26"/>
      <c r="Q2" s="27"/>
      <c r="R2" s="26"/>
      <c r="S2" s="40"/>
      <c r="T2" s="28" t="s">
        <v>10</v>
      </c>
      <c r="U2" s="28" t="s">
        <v>11</v>
      </c>
      <c r="V2" s="29" t="s">
        <v>12</v>
      </c>
      <c r="W2" s="12" t="s">
        <v>13</v>
      </c>
      <c r="X2" s="13"/>
    </row>
    <row r="3" spans="2:24" s="22" customFormat="1" ht="13.5" thickBot="1">
      <c r="B3" s="30"/>
      <c r="C3" s="65" t="s">
        <v>14</v>
      </c>
      <c r="D3" s="66" t="s">
        <v>15</v>
      </c>
      <c r="E3" s="66" t="s">
        <v>16</v>
      </c>
      <c r="F3" s="66" t="s">
        <v>17</v>
      </c>
      <c r="G3" s="67" t="s">
        <v>18</v>
      </c>
      <c r="H3" s="68" t="s">
        <v>19</v>
      </c>
      <c r="I3" s="69" t="s">
        <v>20</v>
      </c>
      <c r="J3" s="69" t="s">
        <v>21</v>
      </c>
      <c r="K3" s="70" t="s">
        <v>22</v>
      </c>
      <c r="L3" s="31"/>
      <c r="M3" s="32"/>
      <c r="N3" s="31"/>
      <c r="O3" s="31"/>
      <c r="P3" s="33" t="s">
        <v>23</v>
      </c>
      <c r="Q3" s="34" t="s">
        <v>24</v>
      </c>
      <c r="R3" s="33"/>
      <c r="S3" s="35"/>
      <c r="T3" s="34"/>
      <c r="U3" s="34"/>
      <c r="V3" s="36" t="s">
        <v>25</v>
      </c>
      <c r="W3" s="31"/>
      <c r="X3" s="31"/>
    </row>
    <row r="4" spans="2:24" s="39" customFormat="1" ht="34.5" customHeight="1" hidden="1">
      <c r="B4" s="37" t="s">
        <v>31</v>
      </c>
      <c r="C4" s="75" t="s">
        <v>32</v>
      </c>
      <c r="D4" s="75" t="s">
        <v>33</v>
      </c>
      <c r="E4" s="76" t="s">
        <v>34</v>
      </c>
      <c r="F4" s="77" t="s">
        <v>35</v>
      </c>
      <c r="G4" s="75" t="s">
        <v>36</v>
      </c>
      <c r="H4" s="75" t="s">
        <v>37</v>
      </c>
      <c r="I4" s="77" t="s">
        <v>38</v>
      </c>
      <c r="J4" s="77" t="s">
        <v>39</v>
      </c>
      <c r="K4" s="77"/>
      <c r="L4" s="38" t="s">
        <v>79</v>
      </c>
      <c r="M4" s="38" t="s">
        <v>432</v>
      </c>
      <c r="N4" s="38" t="s">
        <v>41</v>
      </c>
      <c r="O4" s="79">
        <v>30000</v>
      </c>
      <c r="P4" s="78" t="s">
        <v>42</v>
      </c>
      <c r="Q4" s="78" t="s">
        <v>42</v>
      </c>
      <c r="R4" s="79">
        <v>10000</v>
      </c>
      <c r="S4" s="79" t="s">
        <v>43</v>
      </c>
      <c r="T4" s="79"/>
      <c r="U4" s="79"/>
      <c r="V4" s="79"/>
      <c r="W4" s="79">
        <f aca="true" t="shared" si="0" ref="W4:W35">SUM(T4:V4)</f>
        <v>0</v>
      </c>
      <c r="X4" s="61">
        <v>10000</v>
      </c>
    </row>
    <row r="5" spans="2:24" s="39" customFormat="1" ht="34.5" customHeight="1" hidden="1">
      <c r="B5" s="37" t="s">
        <v>44</v>
      </c>
      <c r="C5" s="75" t="s">
        <v>45</v>
      </c>
      <c r="D5" s="75" t="s">
        <v>46</v>
      </c>
      <c r="E5" s="76" t="s">
        <v>47</v>
      </c>
      <c r="F5" s="77" t="s">
        <v>48</v>
      </c>
      <c r="G5" s="75" t="s">
        <v>36</v>
      </c>
      <c r="H5" s="75" t="s">
        <v>37</v>
      </c>
      <c r="I5" s="77" t="s">
        <v>50</v>
      </c>
      <c r="J5" s="77" t="s">
        <v>51</v>
      </c>
      <c r="K5" s="77"/>
      <c r="L5" s="38" t="s">
        <v>40</v>
      </c>
      <c r="M5" s="38" t="s">
        <v>419</v>
      </c>
      <c r="N5" s="38" t="s">
        <v>52</v>
      </c>
      <c r="O5" s="79">
        <v>81000</v>
      </c>
      <c r="P5" s="78" t="s">
        <v>53</v>
      </c>
      <c r="Q5" s="78" t="s">
        <v>53</v>
      </c>
      <c r="R5" s="79">
        <v>18000</v>
      </c>
      <c r="S5" s="79" t="s">
        <v>43</v>
      </c>
      <c r="T5" s="79"/>
      <c r="U5" s="79"/>
      <c r="V5" s="79"/>
      <c r="W5" s="79">
        <f t="shared" si="0"/>
        <v>0</v>
      </c>
      <c r="X5" s="61">
        <v>18000</v>
      </c>
    </row>
    <row r="6" spans="2:24" s="39" customFormat="1" ht="46.5" customHeight="1">
      <c r="B6" s="37" t="s">
        <v>54</v>
      </c>
      <c r="C6" s="75" t="s">
        <v>55</v>
      </c>
      <c r="D6" s="75" t="s">
        <v>56</v>
      </c>
      <c r="E6" s="76" t="s">
        <v>57</v>
      </c>
      <c r="F6" s="77" t="s">
        <v>58</v>
      </c>
      <c r="G6" s="75" t="s">
        <v>59</v>
      </c>
      <c r="H6" s="75" t="s">
        <v>37</v>
      </c>
      <c r="I6" s="77" t="s">
        <v>60</v>
      </c>
      <c r="J6" s="77" t="s">
        <v>461</v>
      </c>
      <c r="K6" s="77"/>
      <c r="L6" s="38" t="s">
        <v>40</v>
      </c>
      <c r="M6" s="38" t="s">
        <v>418</v>
      </c>
      <c r="N6" s="38" t="s">
        <v>61</v>
      </c>
      <c r="O6" s="79">
        <v>86000</v>
      </c>
      <c r="P6" s="78" t="s">
        <v>62</v>
      </c>
      <c r="Q6" s="78" t="s">
        <v>63</v>
      </c>
      <c r="R6" s="79">
        <v>26000</v>
      </c>
      <c r="S6" s="79" t="s">
        <v>64</v>
      </c>
      <c r="T6" s="79"/>
      <c r="U6" s="79"/>
      <c r="V6" s="79"/>
      <c r="W6" s="79">
        <f t="shared" si="0"/>
        <v>0</v>
      </c>
      <c r="X6" s="61">
        <v>26000</v>
      </c>
    </row>
    <row r="7" spans="2:24" s="39" customFormat="1" ht="34.5" customHeight="1">
      <c r="B7" s="37" t="s">
        <v>65</v>
      </c>
      <c r="C7" s="75" t="s">
        <v>66</v>
      </c>
      <c r="D7" s="75" t="s">
        <v>67</v>
      </c>
      <c r="E7" s="76" t="s">
        <v>68</v>
      </c>
      <c r="F7" s="77" t="s">
        <v>69</v>
      </c>
      <c r="G7" s="75" t="s">
        <v>70</v>
      </c>
      <c r="H7" s="75" t="s">
        <v>37</v>
      </c>
      <c r="I7" s="77" t="s">
        <v>71</v>
      </c>
      <c r="J7" s="77" t="s">
        <v>461</v>
      </c>
      <c r="K7" s="77"/>
      <c r="L7" s="38" t="s">
        <v>40</v>
      </c>
      <c r="M7" s="38" t="s">
        <v>421</v>
      </c>
      <c r="N7" s="38" t="s">
        <v>72</v>
      </c>
      <c r="O7" s="79">
        <v>35000</v>
      </c>
      <c r="P7" s="78" t="s">
        <v>62</v>
      </c>
      <c r="Q7" s="78" t="s">
        <v>63</v>
      </c>
      <c r="R7" s="79">
        <v>30000</v>
      </c>
      <c r="S7" s="79" t="s">
        <v>64</v>
      </c>
      <c r="T7" s="79"/>
      <c r="U7" s="79"/>
      <c r="V7" s="79"/>
      <c r="W7" s="79">
        <f t="shared" si="0"/>
        <v>0</v>
      </c>
      <c r="X7" s="61">
        <v>30000</v>
      </c>
    </row>
    <row r="8" spans="2:24" s="39" customFormat="1" ht="34.5" customHeight="1">
      <c r="B8" s="37" t="s">
        <v>73</v>
      </c>
      <c r="C8" s="75" t="s">
        <v>74</v>
      </c>
      <c r="D8" s="75" t="s">
        <v>75</v>
      </c>
      <c r="E8" s="76" t="s">
        <v>76</v>
      </c>
      <c r="F8" s="77" t="s">
        <v>77</v>
      </c>
      <c r="G8" s="75" t="s">
        <v>59</v>
      </c>
      <c r="H8" s="75" t="s">
        <v>37</v>
      </c>
      <c r="I8" s="77" t="s">
        <v>78</v>
      </c>
      <c r="J8" s="77" t="s">
        <v>461</v>
      </c>
      <c r="K8" s="77"/>
      <c r="L8" s="38" t="s">
        <v>79</v>
      </c>
      <c r="M8" s="38" t="s">
        <v>454</v>
      </c>
      <c r="N8" s="38" t="s">
        <v>80</v>
      </c>
      <c r="O8" s="79">
        <v>20000</v>
      </c>
      <c r="P8" s="78" t="s">
        <v>62</v>
      </c>
      <c r="Q8" s="78" t="s">
        <v>81</v>
      </c>
      <c r="R8" s="79">
        <v>10000</v>
      </c>
      <c r="S8" s="79" t="s">
        <v>82</v>
      </c>
      <c r="T8" s="79"/>
      <c r="U8" s="79"/>
      <c r="V8" s="79"/>
      <c r="W8" s="79">
        <f t="shared" si="0"/>
        <v>0</v>
      </c>
      <c r="X8" s="61">
        <v>10000</v>
      </c>
    </row>
    <row r="9" spans="2:24" s="39" customFormat="1" ht="45" customHeight="1">
      <c r="B9" s="37" t="s">
        <v>83</v>
      </c>
      <c r="C9" s="75" t="s">
        <v>84</v>
      </c>
      <c r="D9" s="75" t="s">
        <v>85</v>
      </c>
      <c r="E9" s="76" t="s">
        <v>86</v>
      </c>
      <c r="F9" s="77" t="s">
        <v>87</v>
      </c>
      <c r="G9" s="75" t="s">
        <v>36</v>
      </c>
      <c r="H9" s="75" t="s">
        <v>37</v>
      </c>
      <c r="I9" s="77" t="s">
        <v>88</v>
      </c>
      <c r="J9" s="77" t="s">
        <v>461</v>
      </c>
      <c r="K9" s="77"/>
      <c r="L9" s="38" t="s">
        <v>40</v>
      </c>
      <c r="M9" s="38" t="s">
        <v>420</v>
      </c>
      <c r="N9" s="38" t="s">
        <v>89</v>
      </c>
      <c r="O9" s="79">
        <v>48000</v>
      </c>
      <c r="P9" s="78" t="s">
        <v>62</v>
      </c>
      <c r="Q9" s="78" t="s">
        <v>90</v>
      </c>
      <c r="R9" s="79">
        <v>25000</v>
      </c>
      <c r="S9" s="79" t="s">
        <v>91</v>
      </c>
      <c r="T9" s="79"/>
      <c r="U9" s="79"/>
      <c r="V9" s="79"/>
      <c r="W9" s="79">
        <f t="shared" si="0"/>
        <v>0</v>
      </c>
      <c r="X9" s="61">
        <v>20000</v>
      </c>
    </row>
    <row r="10" spans="2:24" s="39" customFormat="1" ht="34.5" customHeight="1">
      <c r="B10" s="37" t="s">
        <v>92</v>
      </c>
      <c r="C10" s="75" t="s">
        <v>93</v>
      </c>
      <c r="D10" s="75" t="s">
        <v>94</v>
      </c>
      <c r="E10" s="76" t="s">
        <v>95</v>
      </c>
      <c r="F10" s="77" t="s">
        <v>96</v>
      </c>
      <c r="G10" s="75" t="s">
        <v>97</v>
      </c>
      <c r="H10" s="75" t="s">
        <v>37</v>
      </c>
      <c r="I10" s="77" t="s">
        <v>98</v>
      </c>
      <c r="J10" s="77" t="s">
        <v>461</v>
      </c>
      <c r="K10" s="77"/>
      <c r="L10" s="38" t="s">
        <v>40</v>
      </c>
      <c r="M10" s="38" t="s">
        <v>417</v>
      </c>
      <c r="N10" s="38" t="s">
        <v>99</v>
      </c>
      <c r="O10" s="79">
        <v>53000</v>
      </c>
      <c r="P10" s="78" t="s">
        <v>100</v>
      </c>
      <c r="Q10" s="78" t="s">
        <v>101</v>
      </c>
      <c r="R10" s="79">
        <v>18000</v>
      </c>
      <c r="S10" s="79" t="s">
        <v>102</v>
      </c>
      <c r="T10" s="79"/>
      <c r="U10" s="79"/>
      <c r="V10" s="79"/>
      <c r="W10" s="79">
        <f t="shared" si="0"/>
        <v>0</v>
      </c>
      <c r="X10" s="61">
        <v>18000</v>
      </c>
    </row>
    <row r="11" spans="2:24" s="39" customFormat="1" ht="34.5" customHeight="1">
      <c r="B11" s="37" t="s">
        <v>103</v>
      </c>
      <c r="C11" s="75" t="s">
        <v>104</v>
      </c>
      <c r="D11" s="75" t="s">
        <v>105</v>
      </c>
      <c r="E11" s="76" t="s">
        <v>106</v>
      </c>
      <c r="F11" s="77" t="s">
        <v>107</v>
      </c>
      <c r="G11" s="75" t="s">
        <v>70</v>
      </c>
      <c r="H11" s="75" t="s">
        <v>37</v>
      </c>
      <c r="I11" s="77" t="s">
        <v>108</v>
      </c>
      <c r="J11" s="77" t="s">
        <v>461</v>
      </c>
      <c r="K11" s="77"/>
      <c r="L11" s="38" t="s">
        <v>40</v>
      </c>
      <c r="M11" s="38" t="s">
        <v>419</v>
      </c>
      <c r="N11" s="38" t="s">
        <v>109</v>
      </c>
      <c r="O11" s="79">
        <v>30000</v>
      </c>
      <c r="P11" s="78" t="s">
        <v>62</v>
      </c>
      <c r="Q11" s="78" t="s">
        <v>100</v>
      </c>
      <c r="R11" s="79">
        <v>18000</v>
      </c>
      <c r="S11" s="79" t="s">
        <v>102</v>
      </c>
      <c r="T11" s="79"/>
      <c r="U11" s="79"/>
      <c r="V11" s="79"/>
      <c r="W11" s="79">
        <f t="shared" si="0"/>
        <v>0</v>
      </c>
      <c r="X11" s="61">
        <v>18000</v>
      </c>
    </row>
    <row r="12" spans="2:24" s="39" customFormat="1" ht="34.5" customHeight="1">
      <c r="B12" s="37" t="s">
        <v>110</v>
      </c>
      <c r="C12" s="75" t="s">
        <v>111</v>
      </c>
      <c r="D12" s="75" t="s">
        <v>112</v>
      </c>
      <c r="E12" s="76" t="s">
        <v>113</v>
      </c>
      <c r="F12" s="77" t="s">
        <v>114</v>
      </c>
      <c r="G12" s="75" t="s">
        <v>70</v>
      </c>
      <c r="H12" s="75" t="s">
        <v>37</v>
      </c>
      <c r="I12" s="77" t="s">
        <v>115</v>
      </c>
      <c r="J12" s="77" t="s">
        <v>461</v>
      </c>
      <c r="K12" s="77"/>
      <c r="L12" s="38" t="s">
        <v>116</v>
      </c>
      <c r="M12" s="38" t="s">
        <v>430</v>
      </c>
      <c r="N12" s="38" t="s">
        <v>117</v>
      </c>
      <c r="O12" s="79">
        <v>22000</v>
      </c>
      <c r="P12" s="78" t="s">
        <v>63</v>
      </c>
      <c r="Q12" s="78" t="s">
        <v>63</v>
      </c>
      <c r="R12" s="79">
        <v>15000</v>
      </c>
      <c r="S12" s="79" t="s">
        <v>64</v>
      </c>
      <c r="T12" s="79"/>
      <c r="U12" s="79"/>
      <c r="V12" s="79"/>
      <c r="W12" s="79">
        <f t="shared" si="0"/>
        <v>0</v>
      </c>
      <c r="X12" s="61">
        <v>10000</v>
      </c>
    </row>
    <row r="13" spans="2:24" s="39" customFormat="1" ht="34.5" customHeight="1">
      <c r="B13" s="37" t="s">
        <v>118</v>
      </c>
      <c r="C13" s="75" t="s">
        <v>119</v>
      </c>
      <c r="D13" s="75" t="s">
        <v>120</v>
      </c>
      <c r="E13" s="76" t="s">
        <v>121</v>
      </c>
      <c r="F13" s="77" t="s">
        <v>122</v>
      </c>
      <c r="G13" s="75" t="s">
        <v>70</v>
      </c>
      <c r="H13" s="75" t="s">
        <v>37</v>
      </c>
      <c r="I13" s="77" t="s">
        <v>123</v>
      </c>
      <c r="J13" s="77" t="s">
        <v>461</v>
      </c>
      <c r="K13" s="77"/>
      <c r="L13" s="38" t="s">
        <v>116</v>
      </c>
      <c r="M13" s="38" t="s">
        <v>431</v>
      </c>
      <c r="N13" s="38" t="s">
        <v>124</v>
      </c>
      <c r="O13" s="79">
        <v>12000</v>
      </c>
      <c r="P13" s="78" t="s">
        <v>62</v>
      </c>
      <c r="Q13" s="78" t="s">
        <v>42</v>
      </c>
      <c r="R13" s="79">
        <v>10000</v>
      </c>
      <c r="S13" s="79" t="s">
        <v>125</v>
      </c>
      <c r="T13" s="79"/>
      <c r="U13" s="79"/>
      <c r="V13" s="79"/>
      <c r="W13" s="79">
        <f t="shared" si="0"/>
        <v>0</v>
      </c>
      <c r="X13" s="61">
        <v>10000</v>
      </c>
    </row>
    <row r="14" spans="2:24" s="39" customFormat="1" ht="34.5" customHeight="1">
      <c r="B14" s="37" t="s">
        <v>126</v>
      </c>
      <c r="C14" s="75" t="s">
        <v>127</v>
      </c>
      <c r="D14" s="75" t="s">
        <v>128</v>
      </c>
      <c r="E14" s="76" t="s">
        <v>129</v>
      </c>
      <c r="F14" s="77" t="s">
        <v>130</v>
      </c>
      <c r="G14" s="75" t="s">
        <v>59</v>
      </c>
      <c r="H14" s="75" t="s">
        <v>37</v>
      </c>
      <c r="I14" s="77" t="s">
        <v>131</v>
      </c>
      <c r="J14" s="77" t="s">
        <v>461</v>
      </c>
      <c r="K14" s="77"/>
      <c r="L14" s="38" t="s">
        <v>116</v>
      </c>
      <c r="M14" s="38" t="s">
        <v>439</v>
      </c>
      <c r="N14" s="38" t="s">
        <v>132</v>
      </c>
      <c r="O14" s="79">
        <v>16000</v>
      </c>
      <c r="P14" s="78" t="s">
        <v>133</v>
      </c>
      <c r="Q14" s="78" t="s">
        <v>42</v>
      </c>
      <c r="R14" s="79">
        <v>16000</v>
      </c>
      <c r="S14" s="79" t="s">
        <v>102</v>
      </c>
      <c r="T14" s="79"/>
      <c r="U14" s="79"/>
      <c r="V14" s="79"/>
      <c r="W14" s="79">
        <f t="shared" si="0"/>
        <v>0</v>
      </c>
      <c r="X14" s="61">
        <v>16000</v>
      </c>
    </row>
    <row r="15" spans="2:24" s="39" customFormat="1" ht="34.5" customHeight="1">
      <c r="B15" s="37" t="s">
        <v>134</v>
      </c>
      <c r="C15" s="75" t="s">
        <v>135</v>
      </c>
      <c r="D15" s="75" t="s">
        <v>136</v>
      </c>
      <c r="E15" s="76" t="s">
        <v>137</v>
      </c>
      <c r="F15" s="77" t="s">
        <v>138</v>
      </c>
      <c r="G15" s="75" t="s">
        <v>59</v>
      </c>
      <c r="H15" s="75" t="s">
        <v>37</v>
      </c>
      <c r="I15" s="77" t="s">
        <v>139</v>
      </c>
      <c r="J15" s="77" t="s">
        <v>461</v>
      </c>
      <c r="K15" s="77"/>
      <c r="L15" s="38" t="s">
        <v>40</v>
      </c>
      <c r="M15" s="38" t="s">
        <v>424</v>
      </c>
      <c r="N15" s="38" t="s">
        <v>140</v>
      </c>
      <c r="O15" s="79">
        <v>194000</v>
      </c>
      <c r="P15" s="78" t="s">
        <v>62</v>
      </c>
      <c r="Q15" s="78" t="s">
        <v>63</v>
      </c>
      <c r="R15" s="79">
        <v>34000</v>
      </c>
      <c r="S15" s="79" t="s">
        <v>102</v>
      </c>
      <c r="T15" s="79"/>
      <c r="U15" s="79"/>
      <c r="V15" s="79"/>
      <c r="W15" s="79">
        <f t="shared" si="0"/>
        <v>0</v>
      </c>
      <c r="X15" s="61">
        <v>34000</v>
      </c>
    </row>
    <row r="16" spans="2:24" s="39" customFormat="1" ht="46.5" customHeight="1">
      <c r="B16" s="37" t="s">
        <v>141</v>
      </c>
      <c r="C16" s="75" t="s">
        <v>142</v>
      </c>
      <c r="D16" s="75" t="s">
        <v>143</v>
      </c>
      <c r="E16" s="76" t="s">
        <v>144</v>
      </c>
      <c r="F16" s="77" t="s">
        <v>145</v>
      </c>
      <c r="G16" s="75" t="s">
        <v>36</v>
      </c>
      <c r="H16" s="75" t="s">
        <v>37</v>
      </c>
      <c r="I16" s="77" t="s">
        <v>146</v>
      </c>
      <c r="J16" s="77" t="s">
        <v>461</v>
      </c>
      <c r="K16" s="77"/>
      <c r="L16" s="38" t="s">
        <v>40</v>
      </c>
      <c r="M16" s="38" t="s">
        <v>422</v>
      </c>
      <c r="N16" s="38" t="s">
        <v>147</v>
      </c>
      <c r="O16" s="79">
        <v>50000</v>
      </c>
      <c r="P16" s="78" t="s">
        <v>62</v>
      </c>
      <c r="Q16" s="78" t="s">
        <v>148</v>
      </c>
      <c r="R16" s="79">
        <v>34000</v>
      </c>
      <c r="S16" s="79" t="s">
        <v>91</v>
      </c>
      <c r="T16" s="79"/>
      <c r="U16" s="79"/>
      <c r="V16" s="79"/>
      <c r="W16" s="79">
        <f t="shared" si="0"/>
        <v>0</v>
      </c>
      <c r="X16" s="61">
        <v>26000</v>
      </c>
    </row>
    <row r="17" spans="2:24" s="39" customFormat="1" ht="48" customHeight="1">
      <c r="B17" s="37" t="s">
        <v>149</v>
      </c>
      <c r="C17" s="75" t="s">
        <v>150</v>
      </c>
      <c r="D17" s="75" t="s">
        <v>151</v>
      </c>
      <c r="E17" s="76" t="s">
        <v>36</v>
      </c>
      <c r="F17" s="77" t="s">
        <v>152</v>
      </c>
      <c r="G17" s="75" t="s">
        <v>36</v>
      </c>
      <c r="H17" s="75" t="s">
        <v>37</v>
      </c>
      <c r="I17" s="77" t="s">
        <v>153</v>
      </c>
      <c r="J17" s="77" t="s">
        <v>461</v>
      </c>
      <c r="K17" s="77"/>
      <c r="L17" s="38" t="s">
        <v>79</v>
      </c>
      <c r="M17" s="38" t="s">
        <v>433</v>
      </c>
      <c r="N17" s="38" t="s">
        <v>154</v>
      </c>
      <c r="O17" s="79">
        <v>45000</v>
      </c>
      <c r="P17" s="78" t="s">
        <v>62</v>
      </c>
      <c r="Q17" s="78" t="s">
        <v>42</v>
      </c>
      <c r="R17" s="79">
        <v>10000</v>
      </c>
      <c r="S17" s="79" t="s">
        <v>125</v>
      </c>
      <c r="T17" s="79"/>
      <c r="U17" s="79"/>
      <c r="V17" s="79"/>
      <c r="W17" s="79">
        <f t="shared" si="0"/>
        <v>0</v>
      </c>
      <c r="X17" s="61">
        <v>10000</v>
      </c>
    </row>
    <row r="18" spans="2:24" s="39" customFormat="1" ht="34.5" customHeight="1">
      <c r="B18" s="37" t="s">
        <v>155</v>
      </c>
      <c r="C18" s="75" t="s">
        <v>156</v>
      </c>
      <c r="D18" s="75" t="s">
        <v>157</v>
      </c>
      <c r="E18" s="76" t="s">
        <v>158</v>
      </c>
      <c r="F18" s="77" t="s">
        <v>159</v>
      </c>
      <c r="G18" s="75" t="s">
        <v>36</v>
      </c>
      <c r="H18" s="75" t="s">
        <v>37</v>
      </c>
      <c r="I18" s="77" t="s">
        <v>160</v>
      </c>
      <c r="J18" s="77" t="s">
        <v>461</v>
      </c>
      <c r="K18" s="77"/>
      <c r="L18" s="38" t="s">
        <v>40</v>
      </c>
      <c r="M18" s="38" t="s">
        <v>429</v>
      </c>
      <c r="N18" s="38" t="s">
        <v>161</v>
      </c>
      <c r="O18" s="79">
        <v>31000</v>
      </c>
      <c r="P18" s="78" t="s">
        <v>62</v>
      </c>
      <c r="Q18" s="78" t="s">
        <v>81</v>
      </c>
      <c r="R18" s="79">
        <v>16000</v>
      </c>
      <c r="S18" s="79" t="s">
        <v>82</v>
      </c>
      <c r="T18" s="79"/>
      <c r="U18" s="79"/>
      <c r="V18" s="79"/>
      <c r="W18" s="79">
        <f t="shared" si="0"/>
        <v>0</v>
      </c>
      <c r="X18" s="61">
        <v>16000</v>
      </c>
    </row>
    <row r="19" spans="2:24" s="39" customFormat="1" ht="34.5" customHeight="1">
      <c r="B19" s="37" t="s">
        <v>162</v>
      </c>
      <c r="C19" s="75" t="s">
        <v>163</v>
      </c>
      <c r="D19" s="75" t="s">
        <v>164</v>
      </c>
      <c r="E19" s="76" t="s">
        <v>165</v>
      </c>
      <c r="F19" s="77" t="s">
        <v>166</v>
      </c>
      <c r="G19" s="75" t="s">
        <v>36</v>
      </c>
      <c r="H19" s="75" t="s">
        <v>37</v>
      </c>
      <c r="I19" s="77" t="s">
        <v>167</v>
      </c>
      <c r="J19" s="77" t="s">
        <v>461</v>
      </c>
      <c r="K19" s="77"/>
      <c r="L19" s="38" t="s">
        <v>40</v>
      </c>
      <c r="M19" s="38" t="s">
        <v>418</v>
      </c>
      <c r="N19" s="38" t="s">
        <v>168</v>
      </c>
      <c r="O19" s="79">
        <v>61000</v>
      </c>
      <c r="P19" s="78" t="s">
        <v>53</v>
      </c>
      <c r="Q19" s="78" t="s">
        <v>81</v>
      </c>
      <c r="R19" s="79">
        <v>26000</v>
      </c>
      <c r="S19" s="79" t="s">
        <v>125</v>
      </c>
      <c r="T19" s="79"/>
      <c r="U19" s="79"/>
      <c r="V19" s="79"/>
      <c r="W19" s="79">
        <f t="shared" si="0"/>
        <v>0</v>
      </c>
      <c r="X19" s="61">
        <v>26000</v>
      </c>
    </row>
    <row r="20" spans="2:24" s="39" customFormat="1" ht="34.5" customHeight="1">
      <c r="B20" s="37" t="s">
        <v>169</v>
      </c>
      <c r="C20" s="75" t="s">
        <v>170</v>
      </c>
      <c r="D20" s="75" t="s">
        <v>171</v>
      </c>
      <c r="E20" s="76" t="s">
        <v>172</v>
      </c>
      <c r="F20" s="77" t="s">
        <v>48</v>
      </c>
      <c r="G20" s="75" t="s">
        <v>36</v>
      </c>
      <c r="H20" s="75" t="s">
        <v>37</v>
      </c>
      <c r="I20" s="77" t="s">
        <v>173</v>
      </c>
      <c r="J20" s="77" t="s">
        <v>461</v>
      </c>
      <c r="K20" s="77"/>
      <c r="L20" s="38" t="s">
        <v>40</v>
      </c>
      <c r="M20" s="38" t="s">
        <v>424</v>
      </c>
      <c r="N20" s="38" t="s">
        <v>174</v>
      </c>
      <c r="O20" s="79">
        <v>64000</v>
      </c>
      <c r="P20" s="78" t="s">
        <v>62</v>
      </c>
      <c r="Q20" s="78" t="s">
        <v>63</v>
      </c>
      <c r="R20" s="79">
        <v>34000</v>
      </c>
      <c r="S20" s="79" t="s">
        <v>102</v>
      </c>
      <c r="T20" s="79"/>
      <c r="U20" s="79"/>
      <c r="V20" s="79"/>
      <c r="W20" s="79">
        <f t="shared" si="0"/>
        <v>0</v>
      </c>
      <c r="X20" s="61">
        <v>34000</v>
      </c>
    </row>
    <row r="21" spans="2:24" s="39" customFormat="1" ht="34.5" customHeight="1">
      <c r="B21" s="37" t="s">
        <v>175</v>
      </c>
      <c r="C21" s="75" t="s">
        <v>176</v>
      </c>
      <c r="D21" s="75" t="s">
        <v>177</v>
      </c>
      <c r="E21" s="76" t="s">
        <v>178</v>
      </c>
      <c r="F21" s="77" t="s">
        <v>145</v>
      </c>
      <c r="G21" s="75" t="s">
        <v>36</v>
      </c>
      <c r="H21" s="75" t="s">
        <v>37</v>
      </c>
      <c r="I21" s="77" t="s">
        <v>179</v>
      </c>
      <c r="J21" s="77" t="s">
        <v>461</v>
      </c>
      <c r="K21" s="77"/>
      <c r="L21" s="38" t="s">
        <v>40</v>
      </c>
      <c r="M21" s="38" t="s">
        <v>422</v>
      </c>
      <c r="N21" s="38" t="s">
        <v>180</v>
      </c>
      <c r="O21" s="79">
        <v>36000</v>
      </c>
      <c r="P21" s="78" t="s">
        <v>181</v>
      </c>
      <c r="Q21" s="78" t="s">
        <v>42</v>
      </c>
      <c r="R21" s="79">
        <v>26000</v>
      </c>
      <c r="S21" s="79" t="s">
        <v>125</v>
      </c>
      <c r="T21" s="79"/>
      <c r="U21" s="79"/>
      <c r="V21" s="79"/>
      <c r="W21" s="79">
        <f t="shared" si="0"/>
        <v>0</v>
      </c>
      <c r="X21" s="61">
        <v>26000</v>
      </c>
    </row>
    <row r="22" spans="2:24" s="39" customFormat="1" ht="34.5" customHeight="1">
      <c r="B22" s="37" t="s">
        <v>182</v>
      </c>
      <c r="C22" s="75" t="s">
        <v>183</v>
      </c>
      <c r="D22" s="75" t="s">
        <v>184</v>
      </c>
      <c r="E22" s="76" t="s">
        <v>185</v>
      </c>
      <c r="F22" s="77" t="s">
        <v>166</v>
      </c>
      <c r="G22" s="75" t="s">
        <v>36</v>
      </c>
      <c r="H22" s="75" t="s">
        <v>37</v>
      </c>
      <c r="I22" s="77" t="s">
        <v>186</v>
      </c>
      <c r="J22" s="77" t="s">
        <v>461</v>
      </c>
      <c r="K22" s="77"/>
      <c r="L22" s="38" t="s">
        <v>40</v>
      </c>
      <c r="M22" s="38" t="s">
        <v>425</v>
      </c>
      <c r="N22" s="38" t="s">
        <v>187</v>
      </c>
      <c r="O22" s="79">
        <v>38000</v>
      </c>
      <c r="P22" s="78" t="s">
        <v>62</v>
      </c>
      <c r="Q22" s="78" t="s">
        <v>188</v>
      </c>
      <c r="R22" s="79">
        <v>28000</v>
      </c>
      <c r="S22" s="79" t="s">
        <v>125</v>
      </c>
      <c r="T22" s="79"/>
      <c r="U22" s="79"/>
      <c r="V22" s="79"/>
      <c r="W22" s="79">
        <f t="shared" si="0"/>
        <v>0</v>
      </c>
      <c r="X22" s="61">
        <v>28000</v>
      </c>
    </row>
    <row r="23" spans="2:24" s="39" customFormat="1" ht="34.5" customHeight="1">
      <c r="B23" s="37" t="s">
        <v>189</v>
      </c>
      <c r="C23" s="75" t="s">
        <v>190</v>
      </c>
      <c r="D23" s="75" t="s">
        <v>191</v>
      </c>
      <c r="E23" s="76" t="s">
        <v>192</v>
      </c>
      <c r="F23" s="77" t="s">
        <v>193</v>
      </c>
      <c r="G23" s="75" t="s">
        <v>36</v>
      </c>
      <c r="H23" s="75" t="s">
        <v>37</v>
      </c>
      <c r="I23" s="77" t="s">
        <v>194</v>
      </c>
      <c r="J23" s="77" t="s">
        <v>461</v>
      </c>
      <c r="K23" s="77"/>
      <c r="L23" s="38" t="s">
        <v>195</v>
      </c>
      <c r="M23" s="38" t="s">
        <v>427</v>
      </c>
      <c r="N23" s="38" t="s">
        <v>196</v>
      </c>
      <c r="O23" s="79">
        <v>12000</v>
      </c>
      <c r="P23" s="78" t="s">
        <v>100</v>
      </c>
      <c r="Q23" s="78" t="s">
        <v>100</v>
      </c>
      <c r="R23" s="79">
        <v>8000</v>
      </c>
      <c r="S23" s="79" t="s">
        <v>102</v>
      </c>
      <c r="T23" s="79"/>
      <c r="U23" s="79"/>
      <c r="V23" s="79"/>
      <c r="W23" s="79">
        <f t="shared" si="0"/>
        <v>0</v>
      </c>
      <c r="X23" s="61">
        <v>8000</v>
      </c>
    </row>
    <row r="24" spans="2:24" s="39" customFormat="1" ht="34.5" customHeight="1">
      <c r="B24" s="37" t="s">
        <v>197</v>
      </c>
      <c r="C24" s="75" t="s">
        <v>198</v>
      </c>
      <c r="D24" s="75" t="s">
        <v>199</v>
      </c>
      <c r="E24" s="76" t="s">
        <v>200</v>
      </c>
      <c r="F24" s="77" t="s">
        <v>201</v>
      </c>
      <c r="G24" s="75" t="s">
        <v>70</v>
      </c>
      <c r="H24" s="75" t="s">
        <v>37</v>
      </c>
      <c r="I24" s="77" t="s">
        <v>202</v>
      </c>
      <c r="J24" s="77" t="s">
        <v>461</v>
      </c>
      <c r="K24" s="77"/>
      <c r="L24" s="38" t="s">
        <v>195</v>
      </c>
      <c r="M24" s="38" t="s">
        <v>428</v>
      </c>
      <c r="N24" s="38" t="s">
        <v>203</v>
      </c>
      <c r="O24" s="79">
        <v>12000</v>
      </c>
      <c r="P24" s="78" t="s">
        <v>62</v>
      </c>
      <c r="Q24" s="78" t="s">
        <v>53</v>
      </c>
      <c r="R24" s="79">
        <v>8000</v>
      </c>
      <c r="S24" s="79" t="s">
        <v>125</v>
      </c>
      <c r="T24" s="79"/>
      <c r="U24" s="79"/>
      <c r="V24" s="79"/>
      <c r="W24" s="79">
        <f t="shared" si="0"/>
        <v>0</v>
      </c>
      <c r="X24" s="61">
        <v>8000</v>
      </c>
    </row>
    <row r="25" spans="2:24" s="39" customFormat="1" ht="34.5" customHeight="1">
      <c r="B25" s="37" t="s">
        <v>204</v>
      </c>
      <c r="C25" s="75" t="s">
        <v>205</v>
      </c>
      <c r="D25" s="75" t="s">
        <v>206</v>
      </c>
      <c r="E25" s="76" t="s">
        <v>207</v>
      </c>
      <c r="F25" s="77" t="s">
        <v>208</v>
      </c>
      <c r="G25" s="75" t="s">
        <v>70</v>
      </c>
      <c r="H25" s="75" t="s">
        <v>37</v>
      </c>
      <c r="I25" s="77" t="s">
        <v>209</v>
      </c>
      <c r="J25" s="77" t="s">
        <v>461</v>
      </c>
      <c r="K25" s="77"/>
      <c r="L25" s="38" t="s">
        <v>116</v>
      </c>
      <c r="M25" s="38" t="s">
        <v>426</v>
      </c>
      <c r="N25" s="38" t="s">
        <v>210</v>
      </c>
      <c r="O25" s="79">
        <v>25000</v>
      </c>
      <c r="P25" s="78" t="s">
        <v>81</v>
      </c>
      <c r="Q25" s="78" t="s">
        <v>81</v>
      </c>
      <c r="R25" s="79">
        <v>10000</v>
      </c>
      <c r="S25" s="79" t="s">
        <v>82</v>
      </c>
      <c r="T25" s="79"/>
      <c r="U25" s="79"/>
      <c r="V25" s="79"/>
      <c r="W25" s="79">
        <f t="shared" si="0"/>
        <v>0</v>
      </c>
      <c r="X25" s="61">
        <v>10000</v>
      </c>
    </row>
    <row r="26" spans="2:24" s="39" customFormat="1" ht="34.5" customHeight="1">
      <c r="B26" s="37" t="s">
        <v>211</v>
      </c>
      <c r="C26" s="75" t="s">
        <v>212</v>
      </c>
      <c r="D26" s="75" t="s">
        <v>213</v>
      </c>
      <c r="E26" s="76" t="s">
        <v>214</v>
      </c>
      <c r="F26" s="77" t="s">
        <v>215</v>
      </c>
      <c r="G26" s="75" t="s">
        <v>70</v>
      </c>
      <c r="H26" s="75" t="s">
        <v>37</v>
      </c>
      <c r="I26" s="77" t="s">
        <v>216</v>
      </c>
      <c r="J26" s="77" t="s">
        <v>461</v>
      </c>
      <c r="K26" s="77"/>
      <c r="L26" s="38" t="s">
        <v>40</v>
      </c>
      <c r="M26" s="38" t="s">
        <v>419</v>
      </c>
      <c r="N26" s="38" t="s">
        <v>217</v>
      </c>
      <c r="O26" s="79">
        <v>28000</v>
      </c>
      <c r="P26" s="78" t="s">
        <v>53</v>
      </c>
      <c r="Q26" s="78" t="s">
        <v>53</v>
      </c>
      <c r="R26" s="79">
        <v>18000</v>
      </c>
      <c r="S26" s="79" t="s">
        <v>125</v>
      </c>
      <c r="T26" s="79"/>
      <c r="U26" s="79"/>
      <c r="V26" s="79"/>
      <c r="W26" s="79">
        <f t="shared" si="0"/>
        <v>0</v>
      </c>
      <c r="X26" s="61">
        <v>18000</v>
      </c>
    </row>
    <row r="27" spans="2:24" s="39" customFormat="1" ht="34.5" customHeight="1">
      <c r="B27" s="37" t="s">
        <v>218</v>
      </c>
      <c r="C27" s="75" t="s">
        <v>219</v>
      </c>
      <c r="D27" s="75" t="s">
        <v>220</v>
      </c>
      <c r="E27" s="76" t="s">
        <v>221</v>
      </c>
      <c r="F27" s="77" t="s">
        <v>222</v>
      </c>
      <c r="G27" s="75" t="s">
        <v>223</v>
      </c>
      <c r="H27" s="75" t="s">
        <v>37</v>
      </c>
      <c r="I27" s="77" t="s">
        <v>224</v>
      </c>
      <c r="J27" s="77" t="s">
        <v>461</v>
      </c>
      <c r="K27" s="77"/>
      <c r="L27" s="38" t="s">
        <v>40</v>
      </c>
      <c r="M27" s="38" t="s">
        <v>419</v>
      </c>
      <c r="N27" s="38" t="s">
        <v>225</v>
      </c>
      <c r="O27" s="79">
        <v>12000</v>
      </c>
      <c r="P27" s="78" t="s">
        <v>53</v>
      </c>
      <c r="Q27" s="78" t="s">
        <v>81</v>
      </c>
      <c r="R27" s="79">
        <v>10000</v>
      </c>
      <c r="S27" s="79" t="s">
        <v>82</v>
      </c>
      <c r="T27" s="79"/>
      <c r="U27" s="79"/>
      <c r="V27" s="79"/>
      <c r="W27" s="79">
        <f t="shared" si="0"/>
        <v>0</v>
      </c>
      <c r="X27" s="61">
        <v>10000</v>
      </c>
    </row>
    <row r="28" spans="2:24" s="39" customFormat="1" ht="34.5" customHeight="1">
      <c r="B28" s="37" t="s">
        <v>226</v>
      </c>
      <c r="C28" s="75" t="s">
        <v>227</v>
      </c>
      <c r="D28" s="75" t="s">
        <v>228</v>
      </c>
      <c r="E28" s="76" t="s">
        <v>229</v>
      </c>
      <c r="F28" s="77" t="s">
        <v>230</v>
      </c>
      <c r="G28" s="75" t="s">
        <v>97</v>
      </c>
      <c r="H28" s="75" t="s">
        <v>37</v>
      </c>
      <c r="I28" s="77" t="s">
        <v>231</v>
      </c>
      <c r="J28" s="77" t="s">
        <v>461</v>
      </c>
      <c r="K28" s="77"/>
      <c r="L28" s="38" t="s">
        <v>195</v>
      </c>
      <c r="M28" s="38" t="s">
        <v>434</v>
      </c>
      <c r="N28" s="38" t="s">
        <v>232</v>
      </c>
      <c r="O28" s="79">
        <v>20000</v>
      </c>
      <c r="P28" s="78" t="s">
        <v>81</v>
      </c>
      <c r="Q28" s="78" t="s">
        <v>81</v>
      </c>
      <c r="R28" s="79">
        <v>15000</v>
      </c>
      <c r="S28" s="79" t="s">
        <v>125</v>
      </c>
      <c r="T28" s="79"/>
      <c r="U28" s="79"/>
      <c r="V28" s="79"/>
      <c r="W28" s="79">
        <f t="shared" si="0"/>
        <v>0</v>
      </c>
      <c r="X28" s="61">
        <v>8000</v>
      </c>
    </row>
    <row r="29" spans="2:24" s="39" customFormat="1" ht="34.5" customHeight="1">
      <c r="B29" s="37" t="s">
        <v>233</v>
      </c>
      <c r="C29" s="75" t="s">
        <v>234</v>
      </c>
      <c r="D29" s="75" t="s">
        <v>235</v>
      </c>
      <c r="E29" s="76" t="s">
        <v>236</v>
      </c>
      <c r="F29" s="77" t="s">
        <v>237</v>
      </c>
      <c r="G29" s="75" t="s">
        <v>59</v>
      </c>
      <c r="H29" s="75" t="s">
        <v>37</v>
      </c>
      <c r="I29" s="77" t="s">
        <v>238</v>
      </c>
      <c r="J29" s="77" t="s">
        <v>461</v>
      </c>
      <c r="K29" s="77"/>
      <c r="L29" s="38" t="s">
        <v>40</v>
      </c>
      <c r="M29" s="38" t="s">
        <v>436</v>
      </c>
      <c r="N29" s="38" t="s">
        <v>239</v>
      </c>
      <c r="O29" s="79">
        <v>18000</v>
      </c>
      <c r="P29" s="78" t="s">
        <v>100</v>
      </c>
      <c r="Q29" s="78" t="s">
        <v>63</v>
      </c>
      <c r="R29" s="79">
        <v>18000</v>
      </c>
      <c r="S29" s="79" t="s">
        <v>102</v>
      </c>
      <c r="T29" s="79"/>
      <c r="U29" s="79"/>
      <c r="V29" s="79"/>
      <c r="W29" s="79">
        <f t="shared" si="0"/>
        <v>0</v>
      </c>
      <c r="X29" s="61">
        <v>18000</v>
      </c>
    </row>
    <row r="30" spans="2:24" s="39" customFormat="1" ht="34.5" customHeight="1">
      <c r="B30" s="37" t="s">
        <v>240</v>
      </c>
      <c r="C30" s="75" t="s">
        <v>241</v>
      </c>
      <c r="D30" s="75" t="s">
        <v>242</v>
      </c>
      <c r="E30" s="76" t="s">
        <v>243</v>
      </c>
      <c r="F30" s="77" t="s">
        <v>244</v>
      </c>
      <c r="G30" s="75" t="s">
        <v>36</v>
      </c>
      <c r="H30" s="75" t="s">
        <v>49</v>
      </c>
      <c r="I30" s="77" t="s">
        <v>245</v>
      </c>
      <c r="J30" s="77" t="s">
        <v>461</v>
      </c>
      <c r="K30" s="77"/>
      <c r="L30" s="38" t="s">
        <v>195</v>
      </c>
      <c r="M30" s="38" t="s">
        <v>435</v>
      </c>
      <c r="N30" s="38" t="s">
        <v>246</v>
      </c>
      <c r="O30" s="79">
        <v>53000</v>
      </c>
      <c r="P30" s="78" t="s">
        <v>62</v>
      </c>
      <c r="Q30" s="78" t="s">
        <v>90</v>
      </c>
      <c r="R30" s="79">
        <v>8000</v>
      </c>
      <c r="S30" s="79" t="s">
        <v>91</v>
      </c>
      <c r="T30" s="79"/>
      <c r="U30" s="79"/>
      <c r="V30" s="79"/>
      <c r="W30" s="79">
        <f t="shared" si="0"/>
        <v>0</v>
      </c>
      <c r="X30" s="61">
        <v>8000</v>
      </c>
    </row>
    <row r="31" spans="2:24" s="39" customFormat="1" ht="34.5" customHeight="1">
      <c r="B31" s="37" t="s">
        <v>247</v>
      </c>
      <c r="C31" s="75" t="s">
        <v>248</v>
      </c>
      <c r="D31" s="75" t="s">
        <v>249</v>
      </c>
      <c r="E31" s="76" t="s">
        <v>250</v>
      </c>
      <c r="F31" s="77" t="s">
        <v>193</v>
      </c>
      <c r="G31" s="75" t="s">
        <v>36</v>
      </c>
      <c r="H31" s="75" t="s">
        <v>37</v>
      </c>
      <c r="I31" s="77" t="s">
        <v>251</v>
      </c>
      <c r="J31" s="77" t="s">
        <v>461</v>
      </c>
      <c r="K31" s="77"/>
      <c r="L31" s="38" t="s">
        <v>40</v>
      </c>
      <c r="M31" s="38" t="s">
        <v>436</v>
      </c>
      <c r="N31" s="38" t="s">
        <v>456</v>
      </c>
      <c r="O31" s="79">
        <v>20000</v>
      </c>
      <c r="P31" s="78" t="s">
        <v>81</v>
      </c>
      <c r="Q31" s="78" t="s">
        <v>63</v>
      </c>
      <c r="R31" s="79">
        <v>18000</v>
      </c>
      <c r="S31" s="79" t="s">
        <v>102</v>
      </c>
      <c r="T31" s="79"/>
      <c r="U31" s="79"/>
      <c r="V31" s="79"/>
      <c r="W31" s="79">
        <f t="shared" si="0"/>
        <v>0</v>
      </c>
      <c r="X31" s="61">
        <v>18000</v>
      </c>
    </row>
    <row r="32" spans="2:24" s="39" customFormat="1" ht="34.5" customHeight="1">
      <c r="B32" s="37" t="s">
        <v>252</v>
      </c>
      <c r="C32" s="75" t="s">
        <v>253</v>
      </c>
      <c r="D32" s="75" t="s">
        <v>254</v>
      </c>
      <c r="E32" s="76" t="s">
        <v>36</v>
      </c>
      <c r="F32" s="77" t="s">
        <v>152</v>
      </c>
      <c r="G32" s="75" t="s">
        <v>36</v>
      </c>
      <c r="H32" s="75" t="s">
        <v>37</v>
      </c>
      <c r="I32" s="77" t="s">
        <v>255</v>
      </c>
      <c r="J32" s="77" t="s">
        <v>461</v>
      </c>
      <c r="K32" s="77"/>
      <c r="L32" s="38" t="s">
        <v>195</v>
      </c>
      <c r="M32" s="38" t="s">
        <v>256</v>
      </c>
      <c r="N32" s="38" t="s">
        <v>257</v>
      </c>
      <c r="O32" s="79">
        <v>13000</v>
      </c>
      <c r="P32" s="78" t="s">
        <v>62</v>
      </c>
      <c r="Q32" s="78" t="s">
        <v>53</v>
      </c>
      <c r="R32" s="79">
        <v>8000</v>
      </c>
      <c r="S32" s="79" t="s">
        <v>82</v>
      </c>
      <c r="T32" s="79"/>
      <c r="U32" s="79"/>
      <c r="V32" s="79"/>
      <c r="W32" s="79">
        <f t="shared" si="0"/>
        <v>0</v>
      </c>
      <c r="X32" s="61">
        <v>8000</v>
      </c>
    </row>
    <row r="33" spans="2:24" s="39" customFormat="1" ht="34.5" customHeight="1">
      <c r="B33" s="37" t="s">
        <v>258</v>
      </c>
      <c r="C33" s="75" t="s">
        <v>259</v>
      </c>
      <c r="D33" s="75" t="s">
        <v>260</v>
      </c>
      <c r="E33" s="76" t="s">
        <v>261</v>
      </c>
      <c r="F33" s="77" t="s">
        <v>262</v>
      </c>
      <c r="G33" s="75" t="s">
        <v>36</v>
      </c>
      <c r="H33" s="75" t="s">
        <v>49</v>
      </c>
      <c r="I33" s="77" t="s">
        <v>263</v>
      </c>
      <c r="J33" s="77" t="s">
        <v>461</v>
      </c>
      <c r="K33" s="77"/>
      <c r="L33" s="38" t="s">
        <v>40</v>
      </c>
      <c r="M33" s="38" t="s">
        <v>264</v>
      </c>
      <c r="N33" s="38" t="s">
        <v>265</v>
      </c>
      <c r="O33" s="79">
        <v>35000</v>
      </c>
      <c r="P33" s="78" t="s">
        <v>62</v>
      </c>
      <c r="Q33" s="78" t="s">
        <v>53</v>
      </c>
      <c r="R33" s="79">
        <v>25000</v>
      </c>
      <c r="S33" s="79" t="s">
        <v>82</v>
      </c>
      <c r="T33" s="79"/>
      <c r="U33" s="79"/>
      <c r="V33" s="79"/>
      <c r="W33" s="79">
        <f t="shared" si="0"/>
        <v>0</v>
      </c>
      <c r="X33" s="61">
        <v>25000</v>
      </c>
    </row>
    <row r="34" spans="2:24" s="39" customFormat="1" ht="43.5" customHeight="1">
      <c r="B34" s="37" t="s">
        <v>266</v>
      </c>
      <c r="C34" s="75" t="s">
        <v>267</v>
      </c>
      <c r="D34" s="75" t="s">
        <v>268</v>
      </c>
      <c r="E34" s="76" t="s">
        <v>269</v>
      </c>
      <c r="F34" s="77" t="s">
        <v>270</v>
      </c>
      <c r="G34" s="75" t="s">
        <v>36</v>
      </c>
      <c r="H34" s="75" t="s">
        <v>37</v>
      </c>
      <c r="I34" s="77" t="s">
        <v>271</v>
      </c>
      <c r="J34" s="77" t="s">
        <v>461</v>
      </c>
      <c r="K34" s="77"/>
      <c r="L34" s="38" t="s">
        <v>40</v>
      </c>
      <c r="M34" s="38" t="s">
        <v>425</v>
      </c>
      <c r="N34" s="38" t="s">
        <v>272</v>
      </c>
      <c r="O34" s="79">
        <v>53000</v>
      </c>
      <c r="P34" s="78" t="s">
        <v>62</v>
      </c>
      <c r="Q34" s="78" t="s">
        <v>63</v>
      </c>
      <c r="R34" s="79">
        <v>28000</v>
      </c>
      <c r="S34" s="79" t="s">
        <v>64</v>
      </c>
      <c r="T34" s="79"/>
      <c r="U34" s="79"/>
      <c r="V34" s="79"/>
      <c r="W34" s="79">
        <f t="shared" si="0"/>
        <v>0</v>
      </c>
      <c r="X34" s="61">
        <v>28000</v>
      </c>
    </row>
    <row r="35" spans="2:24" s="39" customFormat="1" ht="34.5" customHeight="1">
      <c r="B35" s="37" t="s">
        <v>273</v>
      </c>
      <c r="C35" s="75" t="s">
        <v>274</v>
      </c>
      <c r="D35" s="75" t="s">
        <v>275</v>
      </c>
      <c r="E35" s="76" t="s">
        <v>34</v>
      </c>
      <c r="F35" s="77" t="s">
        <v>35</v>
      </c>
      <c r="G35" s="75" t="s">
        <v>36</v>
      </c>
      <c r="H35" s="75" t="s">
        <v>37</v>
      </c>
      <c r="I35" s="77" t="s">
        <v>276</v>
      </c>
      <c r="J35" s="77" t="s">
        <v>461</v>
      </c>
      <c r="K35" s="77"/>
      <c r="L35" s="38" t="s">
        <v>79</v>
      </c>
      <c r="M35" s="38" t="s">
        <v>437</v>
      </c>
      <c r="N35" s="38" t="s">
        <v>460</v>
      </c>
      <c r="O35" s="79">
        <v>28000</v>
      </c>
      <c r="P35" s="78" t="s">
        <v>81</v>
      </c>
      <c r="Q35" s="78" t="s">
        <v>81</v>
      </c>
      <c r="R35" s="79">
        <v>10000</v>
      </c>
      <c r="S35" s="79" t="s">
        <v>82</v>
      </c>
      <c r="T35" s="79"/>
      <c r="U35" s="79"/>
      <c r="V35" s="79"/>
      <c r="W35" s="79">
        <f t="shared" si="0"/>
        <v>0</v>
      </c>
      <c r="X35" s="61">
        <v>10000</v>
      </c>
    </row>
    <row r="36" spans="2:24" s="39" customFormat="1" ht="34.5" customHeight="1">
      <c r="B36" s="37" t="s">
        <v>277</v>
      </c>
      <c r="C36" s="75" t="s">
        <v>278</v>
      </c>
      <c r="D36" s="75" t="s">
        <v>279</v>
      </c>
      <c r="E36" s="76" t="s">
        <v>280</v>
      </c>
      <c r="F36" s="77" t="s">
        <v>281</v>
      </c>
      <c r="G36" s="75" t="s">
        <v>97</v>
      </c>
      <c r="H36" s="75" t="s">
        <v>37</v>
      </c>
      <c r="I36" s="77" t="s">
        <v>282</v>
      </c>
      <c r="J36" s="77" t="s">
        <v>461</v>
      </c>
      <c r="K36" s="77"/>
      <c r="L36" s="38" t="s">
        <v>195</v>
      </c>
      <c r="M36" s="38" t="s">
        <v>438</v>
      </c>
      <c r="N36" s="38" t="s">
        <v>283</v>
      </c>
      <c r="O36" s="79">
        <v>25000</v>
      </c>
      <c r="P36" s="78" t="s">
        <v>42</v>
      </c>
      <c r="Q36" s="78" t="s">
        <v>42</v>
      </c>
      <c r="R36" s="79">
        <v>8000</v>
      </c>
      <c r="S36" s="79" t="s">
        <v>82</v>
      </c>
      <c r="T36" s="79"/>
      <c r="U36" s="79"/>
      <c r="V36" s="79"/>
      <c r="W36" s="79">
        <f aca="true" t="shared" si="1" ref="W36:W57">SUM(T36:V36)</f>
        <v>0</v>
      </c>
      <c r="X36" s="61">
        <v>8000</v>
      </c>
    </row>
    <row r="37" spans="2:24" s="39" customFormat="1" ht="34.5" customHeight="1">
      <c r="B37" s="37" t="s">
        <v>284</v>
      </c>
      <c r="C37" s="75" t="s">
        <v>285</v>
      </c>
      <c r="D37" s="75" t="s">
        <v>286</v>
      </c>
      <c r="E37" s="76" t="s">
        <v>172</v>
      </c>
      <c r="F37" s="77" t="s">
        <v>48</v>
      </c>
      <c r="G37" s="75" t="s">
        <v>36</v>
      </c>
      <c r="H37" s="75" t="s">
        <v>37</v>
      </c>
      <c r="I37" s="77" t="s">
        <v>287</v>
      </c>
      <c r="J37" s="77" t="s">
        <v>461</v>
      </c>
      <c r="K37" s="77"/>
      <c r="L37" s="38" t="s">
        <v>79</v>
      </c>
      <c r="M37" s="38" t="s">
        <v>440</v>
      </c>
      <c r="N37" s="38" t="s">
        <v>288</v>
      </c>
      <c r="O37" s="79">
        <v>60000</v>
      </c>
      <c r="P37" s="78" t="s">
        <v>62</v>
      </c>
      <c r="Q37" s="78" t="s">
        <v>100</v>
      </c>
      <c r="R37" s="79">
        <v>10000</v>
      </c>
      <c r="S37" s="79" t="s">
        <v>102</v>
      </c>
      <c r="T37" s="79"/>
      <c r="U37" s="79"/>
      <c r="V37" s="79"/>
      <c r="W37" s="79">
        <f t="shared" si="1"/>
        <v>0</v>
      </c>
      <c r="X37" s="61">
        <v>10000</v>
      </c>
    </row>
    <row r="38" spans="2:24" s="39" customFormat="1" ht="33.75" customHeight="1">
      <c r="B38" s="37" t="s">
        <v>289</v>
      </c>
      <c r="C38" s="75" t="s">
        <v>290</v>
      </c>
      <c r="D38" s="75" t="s">
        <v>291</v>
      </c>
      <c r="E38" s="76" t="s">
        <v>185</v>
      </c>
      <c r="F38" s="77" t="s">
        <v>166</v>
      </c>
      <c r="G38" s="75" t="s">
        <v>36</v>
      </c>
      <c r="H38" s="75" t="s">
        <v>49</v>
      </c>
      <c r="I38" s="77" t="s">
        <v>292</v>
      </c>
      <c r="J38" s="77" t="s">
        <v>461</v>
      </c>
      <c r="K38" s="77"/>
      <c r="L38" s="38" t="s">
        <v>116</v>
      </c>
      <c r="M38" s="38" t="s">
        <v>439</v>
      </c>
      <c r="N38" s="38" t="s">
        <v>293</v>
      </c>
      <c r="O38" s="79">
        <v>30000</v>
      </c>
      <c r="P38" s="78" t="s">
        <v>62</v>
      </c>
      <c r="Q38" s="78" t="s">
        <v>90</v>
      </c>
      <c r="R38" s="79">
        <v>20000</v>
      </c>
      <c r="S38" s="79" t="s">
        <v>91</v>
      </c>
      <c r="T38" s="79"/>
      <c r="U38" s="79"/>
      <c r="V38" s="79"/>
      <c r="W38" s="79">
        <f t="shared" si="1"/>
        <v>0</v>
      </c>
      <c r="X38" s="61">
        <v>20000</v>
      </c>
    </row>
    <row r="39" spans="2:24" s="39" customFormat="1" ht="34.5" customHeight="1">
      <c r="B39" s="37" t="s">
        <v>294</v>
      </c>
      <c r="C39" s="75" t="s">
        <v>295</v>
      </c>
      <c r="D39" s="75" t="s">
        <v>296</v>
      </c>
      <c r="E39" s="76" t="s">
        <v>297</v>
      </c>
      <c r="F39" s="77" t="s">
        <v>298</v>
      </c>
      <c r="G39" s="75" t="s">
        <v>70</v>
      </c>
      <c r="H39" s="75" t="s">
        <v>37</v>
      </c>
      <c r="I39" s="77" t="s">
        <v>299</v>
      </c>
      <c r="J39" s="77" t="s">
        <v>461</v>
      </c>
      <c r="K39" s="77"/>
      <c r="L39" s="38" t="s">
        <v>116</v>
      </c>
      <c r="M39" s="38" t="s">
        <v>444</v>
      </c>
      <c r="N39" s="38" t="s">
        <v>300</v>
      </c>
      <c r="O39" s="79">
        <v>15000</v>
      </c>
      <c r="P39" s="78" t="s">
        <v>42</v>
      </c>
      <c r="Q39" s="78" t="s">
        <v>42</v>
      </c>
      <c r="R39" s="79">
        <v>10000</v>
      </c>
      <c r="S39" s="79" t="s">
        <v>82</v>
      </c>
      <c r="T39" s="79"/>
      <c r="U39" s="79"/>
      <c r="V39" s="79"/>
      <c r="W39" s="79">
        <f t="shared" si="1"/>
        <v>0</v>
      </c>
      <c r="X39" s="61">
        <v>10000</v>
      </c>
    </row>
    <row r="40" spans="2:24" s="39" customFormat="1" ht="34.5" customHeight="1">
      <c r="B40" s="37" t="s">
        <v>301</v>
      </c>
      <c r="C40" s="75" t="s">
        <v>302</v>
      </c>
      <c r="D40" s="75" t="s">
        <v>303</v>
      </c>
      <c r="E40" s="76" t="s">
        <v>304</v>
      </c>
      <c r="F40" s="77" t="s">
        <v>122</v>
      </c>
      <c r="G40" s="75" t="s">
        <v>70</v>
      </c>
      <c r="H40" s="75" t="s">
        <v>37</v>
      </c>
      <c r="I40" s="77" t="s">
        <v>305</v>
      </c>
      <c r="J40" s="77" t="s">
        <v>461</v>
      </c>
      <c r="K40" s="77"/>
      <c r="L40" s="38" t="s">
        <v>40</v>
      </c>
      <c r="M40" s="38" t="s">
        <v>443</v>
      </c>
      <c r="N40" s="38" t="s">
        <v>306</v>
      </c>
      <c r="O40" s="79">
        <v>90000</v>
      </c>
      <c r="P40" s="78" t="s">
        <v>42</v>
      </c>
      <c r="Q40" s="78" t="s">
        <v>81</v>
      </c>
      <c r="R40" s="79">
        <v>28000</v>
      </c>
      <c r="S40" s="79" t="s">
        <v>82</v>
      </c>
      <c r="T40" s="79"/>
      <c r="U40" s="79"/>
      <c r="V40" s="79"/>
      <c r="W40" s="79">
        <f t="shared" si="1"/>
        <v>0</v>
      </c>
      <c r="X40" s="61">
        <v>28000</v>
      </c>
    </row>
    <row r="41" spans="2:24" s="39" customFormat="1" ht="34.5" customHeight="1">
      <c r="B41" s="37" t="s">
        <v>307</v>
      </c>
      <c r="C41" s="75" t="s">
        <v>308</v>
      </c>
      <c r="D41" s="75" t="s">
        <v>309</v>
      </c>
      <c r="E41" s="76" t="s">
        <v>310</v>
      </c>
      <c r="F41" s="77" t="s">
        <v>311</v>
      </c>
      <c r="G41" s="75" t="s">
        <v>223</v>
      </c>
      <c r="H41" s="75" t="s">
        <v>37</v>
      </c>
      <c r="I41" s="77" t="s">
        <v>312</v>
      </c>
      <c r="J41" s="77" t="s">
        <v>461</v>
      </c>
      <c r="K41" s="77"/>
      <c r="L41" s="38" t="s">
        <v>40</v>
      </c>
      <c r="M41" s="38" t="s">
        <v>423</v>
      </c>
      <c r="N41" s="38" t="s">
        <v>313</v>
      </c>
      <c r="O41" s="79">
        <v>22000</v>
      </c>
      <c r="P41" s="78" t="s">
        <v>62</v>
      </c>
      <c r="Q41" s="78" t="s">
        <v>63</v>
      </c>
      <c r="R41" s="79">
        <v>16000</v>
      </c>
      <c r="S41" s="79" t="s">
        <v>64</v>
      </c>
      <c r="T41" s="79"/>
      <c r="U41" s="79"/>
      <c r="V41" s="79"/>
      <c r="W41" s="79">
        <f t="shared" si="1"/>
        <v>0</v>
      </c>
      <c r="X41" s="61">
        <v>16000</v>
      </c>
    </row>
    <row r="42" spans="2:24" s="39" customFormat="1" ht="34.5" customHeight="1">
      <c r="B42" s="37" t="s">
        <v>314</v>
      </c>
      <c r="C42" s="75" t="s">
        <v>315</v>
      </c>
      <c r="D42" s="75" t="s">
        <v>316</v>
      </c>
      <c r="E42" s="76" t="s">
        <v>317</v>
      </c>
      <c r="F42" s="77" t="s">
        <v>318</v>
      </c>
      <c r="G42" s="75" t="s">
        <v>36</v>
      </c>
      <c r="H42" s="75" t="s">
        <v>37</v>
      </c>
      <c r="I42" s="77" t="s">
        <v>319</v>
      </c>
      <c r="J42" s="77" t="s">
        <v>461</v>
      </c>
      <c r="K42" s="77"/>
      <c r="L42" s="38" t="s">
        <v>40</v>
      </c>
      <c r="M42" s="38" t="s">
        <v>425</v>
      </c>
      <c r="N42" s="38" t="s">
        <v>457</v>
      </c>
      <c r="O42" s="79">
        <v>56000</v>
      </c>
      <c r="P42" s="78" t="s">
        <v>62</v>
      </c>
      <c r="Q42" s="78" t="s">
        <v>90</v>
      </c>
      <c r="R42" s="79">
        <v>28000</v>
      </c>
      <c r="S42" s="79" t="s">
        <v>91</v>
      </c>
      <c r="T42" s="79"/>
      <c r="U42" s="79"/>
      <c r="V42" s="79"/>
      <c r="W42" s="79">
        <f t="shared" si="1"/>
        <v>0</v>
      </c>
      <c r="X42" s="61">
        <v>28000</v>
      </c>
    </row>
    <row r="43" spans="2:24" s="39" customFormat="1" ht="34.5" customHeight="1">
      <c r="B43" s="37" t="s">
        <v>320</v>
      </c>
      <c r="C43" s="75" t="s">
        <v>321</v>
      </c>
      <c r="D43" s="75" t="s">
        <v>322</v>
      </c>
      <c r="E43" s="76" t="s">
        <v>323</v>
      </c>
      <c r="F43" s="77" t="s">
        <v>324</v>
      </c>
      <c r="G43" s="75" t="s">
        <v>70</v>
      </c>
      <c r="H43" s="75" t="s">
        <v>37</v>
      </c>
      <c r="I43" s="77" t="s">
        <v>325</v>
      </c>
      <c r="J43" s="77" t="s">
        <v>461</v>
      </c>
      <c r="K43" s="77"/>
      <c r="L43" s="38" t="s">
        <v>116</v>
      </c>
      <c r="M43" s="38" t="s">
        <v>441</v>
      </c>
      <c r="N43" s="38" t="s">
        <v>326</v>
      </c>
      <c r="O43" s="79">
        <v>15000</v>
      </c>
      <c r="P43" s="78" t="s">
        <v>42</v>
      </c>
      <c r="Q43" s="78" t="s">
        <v>81</v>
      </c>
      <c r="R43" s="79">
        <v>7000</v>
      </c>
      <c r="S43" s="79" t="s">
        <v>82</v>
      </c>
      <c r="T43" s="79"/>
      <c r="U43" s="79"/>
      <c r="V43" s="79"/>
      <c r="W43" s="79">
        <f t="shared" si="1"/>
        <v>0</v>
      </c>
      <c r="X43" s="61">
        <v>7000</v>
      </c>
    </row>
    <row r="44" spans="2:24" s="39" customFormat="1" ht="34.5" customHeight="1">
      <c r="B44" s="37" t="s">
        <v>327</v>
      </c>
      <c r="C44" s="75" t="s">
        <v>328</v>
      </c>
      <c r="D44" s="75" t="s">
        <v>329</v>
      </c>
      <c r="E44" s="76" t="s">
        <v>330</v>
      </c>
      <c r="F44" s="77" t="s">
        <v>331</v>
      </c>
      <c r="G44" s="75" t="s">
        <v>59</v>
      </c>
      <c r="H44" s="75" t="s">
        <v>37</v>
      </c>
      <c r="I44" s="77" t="s">
        <v>332</v>
      </c>
      <c r="J44" s="77" t="s">
        <v>461</v>
      </c>
      <c r="K44" s="77"/>
      <c r="L44" s="38" t="s">
        <v>195</v>
      </c>
      <c r="M44" s="38" t="s">
        <v>442</v>
      </c>
      <c r="N44" s="38" t="s">
        <v>333</v>
      </c>
      <c r="O44" s="79">
        <v>28000</v>
      </c>
      <c r="P44" s="78" t="s">
        <v>63</v>
      </c>
      <c r="Q44" s="78" t="s">
        <v>63</v>
      </c>
      <c r="R44" s="79">
        <v>8000</v>
      </c>
      <c r="S44" s="79" t="s">
        <v>102</v>
      </c>
      <c r="T44" s="79"/>
      <c r="U44" s="79"/>
      <c r="V44" s="79"/>
      <c r="W44" s="79">
        <f t="shared" si="1"/>
        <v>0</v>
      </c>
      <c r="X44" s="61">
        <v>8000</v>
      </c>
    </row>
    <row r="45" spans="2:24" s="39" customFormat="1" ht="43.5" customHeight="1">
      <c r="B45" s="37" t="s">
        <v>334</v>
      </c>
      <c r="C45" s="75" t="s">
        <v>335</v>
      </c>
      <c r="D45" s="75" t="s">
        <v>336</v>
      </c>
      <c r="E45" s="76" t="s">
        <v>337</v>
      </c>
      <c r="F45" s="77" t="s">
        <v>338</v>
      </c>
      <c r="G45" s="75" t="s">
        <v>223</v>
      </c>
      <c r="H45" s="75" t="s">
        <v>37</v>
      </c>
      <c r="I45" s="77" t="s">
        <v>339</v>
      </c>
      <c r="J45" s="77" t="s">
        <v>461</v>
      </c>
      <c r="K45" s="77"/>
      <c r="L45" s="38" t="s">
        <v>40</v>
      </c>
      <c r="M45" s="38" t="s">
        <v>419</v>
      </c>
      <c r="N45" s="38" t="s">
        <v>340</v>
      </c>
      <c r="O45" s="79">
        <v>50000</v>
      </c>
      <c r="P45" s="78" t="s">
        <v>42</v>
      </c>
      <c r="Q45" s="78" t="s">
        <v>100</v>
      </c>
      <c r="R45" s="79">
        <v>40000</v>
      </c>
      <c r="S45" s="79" t="s">
        <v>102</v>
      </c>
      <c r="T45" s="79"/>
      <c r="U45" s="79"/>
      <c r="V45" s="79"/>
      <c r="W45" s="79">
        <f t="shared" si="1"/>
        <v>0</v>
      </c>
      <c r="X45" s="61">
        <v>18000</v>
      </c>
    </row>
    <row r="46" spans="2:24" s="39" customFormat="1" ht="34.5" customHeight="1">
      <c r="B46" s="37" t="s">
        <v>341</v>
      </c>
      <c r="C46" s="75" t="s">
        <v>342</v>
      </c>
      <c r="D46" s="75" t="s">
        <v>33</v>
      </c>
      <c r="E46" s="76" t="s">
        <v>34</v>
      </c>
      <c r="F46" s="77" t="s">
        <v>35</v>
      </c>
      <c r="G46" s="75" t="s">
        <v>36</v>
      </c>
      <c r="H46" s="75" t="s">
        <v>37</v>
      </c>
      <c r="I46" s="77" t="s">
        <v>343</v>
      </c>
      <c r="J46" s="77" t="s">
        <v>461</v>
      </c>
      <c r="K46" s="77"/>
      <c r="L46" s="38" t="s">
        <v>40</v>
      </c>
      <c r="M46" s="38" t="s">
        <v>423</v>
      </c>
      <c r="N46" s="38" t="s">
        <v>344</v>
      </c>
      <c r="O46" s="79">
        <v>38000</v>
      </c>
      <c r="P46" s="78" t="s">
        <v>81</v>
      </c>
      <c r="Q46" s="78" t="s">
        <v>63</v>
      </c>
      <c r="R46" s="79">
        <v>16000</v>
      </c>
      <c r="S46" s="79" t="s">
        <v>102</v>
      </c>
      <c r="T46" s="79"/>
      <c r="U46" s="79"/>
      <c r="V46" s="79"/>
      <c r="W46" s="79">
        <f t="shared" si="1"/>
        <v>0</v>
      </c>
      <c r="X46" s="61">
        <v>16000</v>
      </c>
    </row>
    <row r="47" spans="2:24" s="39" customFormat="1" ht="34.5" customHeight="1">
      <c r="B47" s="37" t="s">
        <v>345</v>
      </c>
      <c r="C47" s="75" t="s">
        <v>346</v>
      </c>
      <c r="D47" s="75" t="s">
        <v>347</v>
      </c>
      <c r="E47" s="76" t="s">
        <v>348</v>
      </c>
      <c r="F47" s="77" t="s">
        <v>230</v>
      </c>
      <c r="G47" s="75" t="s">
        <v>97</v>
      </c>
      <c r="H47" s="75" t="s">
        <v>37</v>
      </c>
      <c r="I47" s="77" t="s">
        <v>349</v>
      </c>
      <c r="J47" s="77" t="s">
        <v>461</v>
      </c>
      <c r="K47" s="77"/>
      <c r="L47" s="38" t="s">
        <v>116</v>
      </c>
      <c r="M47" s="38" t="s">
        <v>445</v>
      </c>
      <c r="N47" s="38" t="s">
        <v>350</v>
      </c>
      <c r="O47" s="79">
        <v>12000</v>
      </c>
      <c r="P47" s="78" t="s">
        <v>62</v>
      </c>
      <c r="Q47" s="78" t="s">
        <v>81</v>
      </c>
      <c r="R47" s="79">
        <v>10000</v>
      </c>
      <c r="S47" s="79" t="s">
        <v>82</v>
      </c>
      <c r="T47" s="79"/>
      <c r="U47" s="79"/>
      <c r="V47" s="79"/>
      <c r="W47" s="79">
        <f t="shared" si="1"/>
        <v>0</v>
      </c>
      <c r="X47" s="61">
        <v>10000</v>
      </c>
    </row>
    <row r="48" spans="2:24" s="39" customFormat="1" ht="34.5" customHeight="1">
      <c r="B48" s="37" t="s">
        <v>351</v>
      </c>
      <c r="C48" s="75" t="s">
        <v>352</v>
      </c>
      <c r="D48" s="75" t="s">
        <v>353</v>
      </c>
      <c r="E48" s="76" t="s">
        <v>354</v>
      </c>
      <c r="F48" s="77" t="s">
        <v>355</v>
      </c>
      <c r="G48" s="75" t="s">
        <v>36</v>
      </c>
      <c r="H48" s="75" t="s">
        <v>37</v>
      </c>
      <c r="I48" s="77" t="s">
        <v>356</v>
      </c>
      <c r="J48" s="77" t="s">
        <v>461</v>
      </c>
      <c r="K48" s="77"/>
      <c r="L48" s="38" t="s">
        <v>195</v>
      </c>
      <c r="M48" s="38" t="s">
        <v>452</v>
      </c>
      <c r="N48" s="38" t="s">
        <v>458</v>
      </c>
      <c r="O48" s="79">
        <v>8000</v>
      </c>
      <c r="P48" s="78" t="s">
        <v>62</v>
      </c>
      <c r="Q48" s="78" t="s">
        <v>53</v>
      </c>
      <c r="R48" s="79">
        <v>8000</v>
      </c>
      <c r="S48" s="79" t="s">
        <v>82</v>
      </c>
      <c r="T48" s="79"/>
      <c r="U48" s="79"/>
      <c r="V48" s="79"/>
      <c r="W48" s="79">
        <f t="shared" si="1"/>
        <v>0</v>
      </c>
      <c r="X48" s="61">
        <v>8000</v>
      </c>
    </row>
    <row r="49" spans="2:24" s="39" customFormat="1" ht="34.5" customHeight="1">
      <c r="B49" s="37" t="s">
        <v>357</v>
      </c>
      <c r="C49" s="75" t="s">
        <v>358</v>
      </c>
      <c r="D49" s="75" t="s">
        <v>359</v>
      </c>
      <c r="E49" s="76" t="s">
        <v>360</v>
      </c>
      <c r="F49" s="77" t="s">
        <v>361</v>
      </c>
      <c r="G49" s="75" t="s">
        <v>70</v>
      </c>
      <c r="H49" s="75" t="s">
        <v>37</v>
      </c>
      <c r="I49" s="77" t="s">
        <v>362</v>
      </c>
      <c r="J49" s="77" t="s">
        <v>461</v>
      </c>
      <c r="K49" s="77"/>
      <c r="L49" s="38" t="s">
        <v>79</v>
      </c>
      <c r="M49" s="38" t="s">
        <v>448</v>
      </c>
      <c r="N49" s="38" t="s">
        <v>363</v>
      </c>
      <c r="O49" s="79">
        <v>30000</v>
      </c>
      <c r="P49" s="78" t="s">
        <v>42</v>
      </c>
      <c r="Q49" s="78" t="s">
        <v>42</v>
      </c>
      <c r="R49" s="79">
        <v>10000</v>
      </c>
      <c r="S49" s="79" t="s">
        <v>82</v>
      </c>
      <c r="T49" s="79"/>
      <c r="U49" s="79"/>
      <c r="V49" s="79"/>
      <c r="W49" s="79">
        <f t="shared" si="1"/>
        <v>0</v>
      </c>
      <c r="X49" s="61">
        <v>10000</v>
      </c>
    </row>
    <row r="50" spans="2:24" s="39" customFormat="1" ht="34.5" customHeight="1">
      <c r="B50" s="37" t="s">
        <v>364</v>
      </c>
      <c r="C50" s="75" t="s">
        <v>365</v>
      </c>
      <c r="D50" s="75" t="s">
        <v>366</v>
      </c>
      <c r="E50" s="76" t="s">
        <v>367</v>
      </c>
      <c r="F50" s="77" t="s">
        <v>368</v>
      </c>
      <c r="G50" s="75" t="s">
        <v>70</v>
      </c>
      <c r="H50" s="75" t="s">
        <v>37</v>
      </c>
      <c r="I50" s="77" t="s">
        <v>369</v>
      </c>
      <c r="J50" s="77" t="s">
        <v>461</v>
      </c>
      <c r="K50" s="77"/>
      <c r="L50" s="38" t="s">
        <v>195</v>
      </c>
      <c r="M50" s="38" t="s">
        <v>447</v>
      </c>
      <c r="N50" s="38" t="s">
        <v>370</v>
      </c>
      <c r="O50" s="79">
        <v>13000</v>
      </c>
      <c r="P50" s="78" t="s">
        <v>63</v>
      </c>
      <c r="Q50" s="78" t="s">
        <v>63</v>
      </c>
      <c r="R50" s="79">
        <v>8000</v>
      </c>
      <c r="S50" s="79" t="s">
        <v>64</v>
      </c>
      <c r="T50" s="79"/>
      <c r="U50" s="79"/>
      <c r="V50" s="79"/>
      <c r="W50" s="79">
        <f t="shared" si="1"/>
        <v>0</v>
      </c>
      <c r="X50" s="61">
        <v>8000</v>
      </c>
    </row>
    <row r="51" spans="2:24" s="39" customFormat="1" ht="34.5" customHeight="1">
      <c r="B51" s="37" t="s">
        <v>371</v>
      </c>
      <c r="C51" s="75" t="s">
        <v>372</v>
      </c>
      <c r="D51" s="75" t="s">
        <v>373</v>
      </c>
      <c r="E51" s="76" t="s">
        <v>374</v>
      </c>
      <c r="F51" s="77" t="s">
        <v>375</v>
      </c>
      <c r="G51" s="75" t="s">
        <v>97</v>
      </c>
      <c r="H51" s="75" t="s">
        <v>37</v>
      </c>
      <c r="I51" s="77" t="s">
        <v>376</v>
      </c>
      <c r="J51" s="77" t="s">
        <v>461</v>
      </c>
      <c r="K51" s="77"/>
      <c r="L51" s="38" t="s">
        <v>116</v>
      </c>
      <c r="M51" s="38" t="s">
        <v>446</v>
      </c>
      <c r="N51" s="38" t="s">
        <v>377</v>
      </c>
      <c r="O51" s="79">
        <v>16000</v>
      </c>
      <c r="P51" s="78" t="s">
        <v>62</v>
      </c>
      <c r="Q51" s="78" t="s">
        <v>42</v>
      </c>
      <c r="R51" s="79">
        <v>10000</v>
      </c>
      <c r="S51" s="79" t="s">
        <v>82</v>
      </c>
      <c r="T51" s="79"/>
      <c r="U51" s="79"/>
      <c r="V51" s="79"/>
      <c r="W51" s="79">
        <f t="shared" si="1"/>
        <v>0</v>
      </c>
      <c r="X51" s="61">
        <v>10000</v>
      </c>
    </row>
    <row r="52" spans="2:24" s="39" customFormat="1" ht="34.5" customHeight="1">
      <c r="B52" s="37" t="s">
        <v>378</v>
      </c>
      <c r="C52" s="75" t="s">
        <v>379</v>
      </c>
      <c r="D52" s="75" t="s">
        <v>380</v>
      </c>
      <c r="E52" s="76" t="s">
        <v>381</v>
      </c>
      <c r="F52" s="77" t="s">
        <v>382</v>
      </c>
      <c r="G52" s="75" t="s">
        <v>59</v>
      </c>
      <c r="H52" s="75" t="s">
        <v>37</v>
      </c>
      <c r="I52" s="77" t="s">
        <v>383</v>
      </c>
      <c r="J52" s="77" t="s">
        <v>461</v>
      </c>
      <c r="K52" s="77"/>
      <c r="L52" s="38" t="s">
        <v>40</v>
      </c>
      <c r="M52" s="38" t="s">
        <v>450</v>
      </c>
      <c r="N52" s="38" t="s">
        <v>384</v>
      </c>
      <c r="O52" s="79">
        <v>65000</v>
      </c>
      <c r="P52" s="78" t="s">
        <v>81</v>
      </c>
      <c r="Q52" s="78" t="s">
        <v>63</v>
      </c>
      <c r="R52" s="79">
        <v>18000</v>
      </c>
      <c r="S52" s="79" t="s">
        <v>102</v>
      </c>
      <c r="T52" s="79"/>
      <c r="U52" s="79"/>
      <c r="V52" s="79"/>
      <c r="W52" s="79">
        <f t="shared" si="1"/>
        <v>0</v>
      </c>
      <c r="X52" s="61">
        <v>18000</v>
      </c>
    </row>
    <row r="53" spans="2:24" s="39" customFormat="1" ht="34.5" customHeight="1">
      <c r="B53" s="37" t="s">
        <v>385</v>
      </c>
      <c r="C53" s="75" t="s">
        <v>386</v>
      </c>
      <c r="D53" s="75" t="s">
        <v>387</v>
      </c>
      <c r="E53" s="76" t="s">
        <v>70</v>
      </c>
      <c r="F53" s="77" t="s">
        <v>388</v>
      </c>
      <c r="G53" s="75" t="s">
        <v>70</v>
      </c>
      <c r="H53" s="75" t="s">
        <v>37</v>
      </c>
      <c r="I53" s="77" t="s">
        <v>389</v>
      </c>
      <c r="J53" s="77" t="s">
        <v>461</v>
      </c>
      <c r="K53" s="77"/>
      <c r="L53" s="38" t="s">
        <v>40</v>
      </c>
      <c r="M53" s="38" t="s">
        <v>420</v>
      </c>
      <c r="N53" s="38" t="s">
        <v>390</v>
      </c>
      <c r="O53" s="79">
        <v>40000</v>
      </c>
      <c r="P53" s="78" t="s">
        <v>62</v>
      </c>
      <c r="Q53" s="78" t="s">
        <v>391</v>
      </c>
      <c r="R53" s="79">
        <v>20000</v>
      </c>
      <c r="S53" s="79" t="s">
        <v>392</v>
      </c>
      <c r="T53" s="79"/>
      <c r="U53" s="79"/>
      <c r="V53" s="79"/>
      <c r="W53" s="79">
        <f t="shared" si="1"/>
        <v>0</v>
      </c>
      <c r="X53" s="61">
        <v>20000</v>
      </c>
    </row>
    <row r="54" spans="2:24" s="39" customFormat="1" ht="43.5" customHeight="1">
      <c r="B54" s="37" t="s">
        <v>393</v>
      </c>
      <c r="C54" s="75" t="s">
        <v>394</v>
      </c>
      <c r="D54" s="75" t="s">
        <v>395</v>
      </c>
      <c r="E54" s="76" t="s">
        <v>396</v>
      </c>
      <c r="F54" s="77" t="s">
        <v>397</v>
      </c>
      <c r="G54" s="75" t="s">
        <v>36</v>
      </c>
      <c r="H54" s="75" t="s">
        <v>37</v>
      </c>
      <c r="I54" s="77" t="s">
        <v>398</v>
      </c>
      <c r="J54" s="77" t="s">
        <v>461</v>
      </c>
      <c r="K54" s="77"/>
      <c r="L54" s="38" t="s">
        <v>195</v>
      </c>
      <c r="M54" s="38" t="s">
        <v>449</v>
      </c>
      <c r="N54" s="38" t="s">
        <v>399</v>
      </c>
      <c r="O54" s="79">
        <v>30000</v>
      </c>
      <c r="P54" s="78" t="s">
        <v>62</v>
      </c>
      <c r="Q54" s="78" t="s">
        <v>53</v>
      </c>
      <c r="R54" s="79">
        <v>8000</v>
      </c>
      <c r="S54" s="79" t="s">
        <v>102</v>
      </c>
      <c r="T54" s="79"/>
      <c r="U54" s="79"/>
      <c r="V54" s="79"/>
      <c r="W54" s="79">
        <f t="shared" si="1"/>
        <v>0</v>
      </c>
      <c r="X54" s="61">
        <v>8000</v>
      </c>
    </row>
    <row r="55" spans="2:24" s="39" customFormat="1" ht="34.5" customHeight="1">
      <c r="B55" s="37" t="s">
        <v>400</v>
      </c>
      <c r="C55" s="75" t="s">
        <v>401</v>
      </c>
      <c r="D55" s="75" t="s">
        <v>402</v>
      </c>
      <c r="E55" s="76" t="s">
        <v>106</v>
      </c>
      <c r="F55" s="77" t="s">
        <v>107</v>
      </c>
      <c r="G55" s="75" t="s">
        <v>70</v>
      </c>
      <c r="H55" s="75" t="s">
        <v>37</v>
      </c>
      <c r="I55" s="77" t="s">
        <v>403</v>
      </c>
      <c r="J55" s="77" t="s">
        <v>461</v>
      </c>
      <c r="K55" s="77"/>
      <c r="L55" s="38" t="s">
        <v>79</v>
      </c>
      <c r="M55" s="38" t="s">
        <v>453</v>
      </c>
      <c r="N55" s="38" t="s">
        <v>404</v>
      </c>
      <c r="O55" s="79">
        <v>40000</v>
      </c>
      <c r="P55" s="78" t="s">
        <v>62</v>
      </c>
      <c r="Q55" s="78" t="s">
        <v>81</v>
      </c>
      <c r="R55" s="79">
        <v>10000</v>
      </c>
      <c r="S55" s="79" t="s">
        <v>82</v>
      </c>
      <c r="T55" s="79"/>
      <c r="U55" s="79"/>
      <c r="V55" s="79"/>
      <c r="W55" s="79">
        <f t="shared" si="1"/>
        <v>0</v>
      </c>
      <c r="X55" s="61">
        <v>10000</v>
      </c>
    </row>
    <row r="56" spans="2:24" s="39" customFormat="1" ht="34.5" customHeight="1">
      <c r="B56" s="37" t="s">
        <v>405</v>
      </c>
      <c r="C56" s="75" t="s">
        <v>406</v>
      </c>
      <c r="D56" s="75" t="s">
        <v>407</v>
      </c>
      <c r="E56" s="76" t="s">
        <v>408</v>
      </c>
      <c r="F56" s="77" t="s">
        <v>409</v>
      </c>
      <c r="G56" s="75" t="s">
        <v>70</v>
      </c>
      <c r="H56" s="75" t="s">
        <v>37</v>
      </c>
      <c r="I56" s="77" t="s">
        <v>410</v>
      </c>
      <c r="J56" s="77" t="s">
        <v>461</v>
      </c>
      <c r="K56" s="77"/>
      <c r="L56" s="38" t="s">
        <v>116</v>
      </c>
      <c r="M56" s="38" t="s">
        <v>455</v>
      </c>
      <c r="N56" s="38" t="s">
        <v>411</v>
      </c>
      <c r="O56" s="79">
        <v>13000</v>
      </c>
      <c r="P56" s="78" t="s">
        <v>53</v>
      </c>
      <c r="Q56" s="78" t="s">
        <v>42</v>
      </c>
      <c r="R56" s="79">
        <v>10000</v>
      </c>
      <c r="S56" s="79" t="s">
        <v>82</v>
      </c>
      <c r="T56" s="79"/>
      <c r="U56" s="79"/>
      <c r="V56" s="79"/>
      <c r="W56" s="79">
        <f t="shared" si="1"/>
        <v>0</v>
      </c>
      <c r="X56" s="61">
        <v>10000</v>
      </c>
    </row>
    <row r="57" spans="2:24" s="39" customFormat="1" ht="34.5" customHeight="1" thickBot="1">
      <c r="B57" s="37" t="s">
        <v>412</v>
      </c>
      <c r="C57" s="75" t="s">
        <v>413</v>
      </c>
      <c r="D57" s="75" t="s">
        <v>414</v>
      </c>
      <c r="E57" s="76" t="s">
        <v>172</v>
      </c>
      <c r="F57" s="77" t="s">
        <v>48</v>
      </c>
      <c r="G57" s="75" t="s">
        <v>36</v>
      </c>
      <c r="H57" s="75" t="s">
        <v>37</v>
      </c>
      <c r="I57" s="77" t="s">
        <v>415</v>
      </c>
      <c r="J57" s="77" t="s">
        <v>461</v>
      </c>
      <c r="K57" s="77"/>
      <c r="L57" s="38" t="s">
        <v>195</v>
      </c>
      <c r="M57" s="38" t="s">
        <v>451</v>
      </c>
      <c r="N57" s="38" t="s">
        <v>416</v>
      </c>
      <c r="O57" s="79">
        <v>16500</v>
      </c>
      <c r="P57" s="78" t="s">
        <v>62</v>
      </c>
      <c r="Q57" s="78" t="s">
        <v>42</v>
      </c>
      <c r="R57" s="79">
        <v>8000</v>
      </c>
      <c r="S57" s="79" t="s">
        <v>102</v>
      </c>
      <c r="T57" s="79"/>
      <c r="U57" s="79"/>
      <c r="V57" s="79"/>
      <c r="W57" s="79">
        <f t="shared" si="1"/>
        <v>0</v>
      </c>
      <c r="X57" s="61">
        <v>8000</v>
      </c>
    </row>
    <row r="58" spans="1:24" s="45" customFormat="1" ht="14.25">
      <c r="A58" s="44"/>
      <c r="B58" s="71"/>
      <c r="C58" s="71"/>
      <c r="D58" s="71"/>
      <c r="E58" s="71"/>
      <c r="F58" s="71"/>
      <c r="G58" s="71"/>
      <c r="H58" s="71"/>
      <c r="I58" s="71"/>
      <c r="J58" s="71"/>
      <c r="K58" s="71"/>
      <c r="L58" s="71"/>
      <c r="M58" s="71"/>
      <c r="N58" s="72"/>
      <c r="O58" s="73"/>
      <c r="P58" s="73"/>
      <c r="Q58" s="72"/>
      <c r="R58" s="74"/>
      <c r="S58" s="74"/>
      <c r="T58" s="74"/>
      <c r="U58" s="74"/>
      <c r="V58" s="71"/>
      <c r="W58" s="72"/>
      <c r="X58" s="71"/>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71"/>
  <sheetViews>
    <sheetView tabSelected="1" zoomScale="90" zoomScaleNormal="90" zoomScalePageLayoutView="0" workbookViewId="0" topLeftCell="A1">
      <selection activeCell="C130" sqref="C130"/>
    </sheetView>
  </sheetViews>
  <sheetFormatPr defaultColWidth="9.140625" defaultRowHeight="15"/>
  <cols>
    <col min="1" max="1" width="4.140625" style="52" customWidth="1"/>
    <col min="2" max="2" width="5.28125" style="2" customWidth="1"/>
    <col min="3" max="3" width="22.140625" style="4" customWidth="1"/>
    <col min="4" max="4" width="43.00390625" style="6" customWidth="1"/>
    <col min="5" max="5" width="17.7109375" style="10" customWidth="1"/>
    <col min="6" max="6" width="12.140625" style="51" customWidth="1"/>
    <col min="7" max="7" width="19.140625" style="8" customWidth="1"/>
    <col min="8" max="8" width="12.7109375" style="0" customWidth="1"/>
    <col min="9" max="12" width="0" style="0" hidden="1" customWidth="1"/>
    <col min="13" max="13" width="13.421875" style="8" customWidth="1"/>
  </cols>
  <sheetData>
    <row r="1" spans="2:13" ht="50.25" customHeight="1" thickBot="1">
      <c r="B1" s="14" t="s">
        <v>0</v>
      </c>
      <c r="C1" s="14" t="s">
        <v>1</v>
      </c>
      <c r="D1" s="1" t="s">
        <v>26</v>
      </c>
      <c r="E1" s="53" t="s">
        <v>27</v>
      </c>
      <c r="F1" s="16" t="s">
        <v>28</v>
      </c>
      <c r="G1" s="53" t="s">
        <v>5</v>
      </c>
      <c r="H1" s="53" t="s">
        <v>6</v>
      </c>
      <c r="I1" s="42" t="s">
        <v>7</v>
      </c>
      <c r="J1" s="43"/>
      <c r="K1" s="43"/>
      <c r="L1" s="41"/>
      <c r="M1" s="58" t="s">
        <v>8</v>
      </c>
    </row>
    <row r="2" spans="2:13" ht="15" thickBot="1">
      <c r="B2" s="15"/>
      <c r="C2" s="15"/>
      <c r="D2" s="1" t="s">
        <v>29</v>
      </c>
      <c r="E2" s="54"/>
      <c r="F2" s="13"/>
      <c r="G2" s="54"/>
      <c r="H2" s="56"/>
      <c r="I2" s="59" t="s">
        <v>10</v>
      </c>
      <c r="J2" s="59" t="s">
        <v>11</v>
      </c>
      <c r="K2" s="18" t="s">
        <v>12</v>
      </c>
      <c r="L2" s="13" t="s">
        <v>13</v>
      </c>
      <c r="M2" s="54"/>
    </row>
    <row r="3" spans="2:13" ht="15" thickBot="1">
      <c r="B3" s="30"/>
      <c r="C3" s="30"/>
      <c r="D3" s="1" t="s">
        <v>30</v>
      </c>
      <c r="E3" s="55"/>
      <c r="F3" s="31"/>
      <c r="G3" s="55"/>
      <c r="H3" s="57"/>
      <c r="I3" s="60"/>
      <c r="J3" s="60"/>
      <c r="K3" s="36" t="s">
        <v>25</v>
      </c>
      <c r="L3" s="31"/>
      <c r="M3" s="55"/>
    </row>
    <row r="4" spans="1:13" ht="86.25" hidden="1">
      <c r="A4" s="80"/>
      <c r="B4" s="83" t="str">
        <f ca="1">IF(OFFSET(List1!B$4,'Příloha č. 2'!A3,0)&gt;0,OFFSET(List1!B$4,'Příloha č. 2'!A3,0),"")</f>
        <v>26</v>
      </c>
      <c r="C4" s="3" t="str">
        <f ca="1">IF(B4="","",CONCATENATE(OFFSET(List1!C$4,'Příloha č. 2'!A3,0),"
",OFFSET(List1!D$4,'Příloha č. 2'!A3,0),"
",OFFSET(List1!E$4,'Příloha č. 2'!A3,0),"
",OFFSET(List1!F$4,'Příloha č. 2'!A3,0)))</f>
        <v>SH ČMS - Sbor dobrovolných hasičů Hvozdečko
Bouzov 2
Bouzov
78325</v>
      </c>
      <c r="D4" s="81" t="str">
        <f ca="1">IF(B4="","",OFFSET(List1!L$4,'Příloha č. 2'!A3,0))</f>
        <v>Významné oslavy výročí založení SDH</v>
      </c>
      <c r="E4" s="84">
        <f ca="1">IF(B4="","",OFFSET(List1!O$4,'Příloha č. 2'!A3,0))</f>
        <v>30000</v>
      </c>
      <c r="F4" s="49" t="str">
        <f ca="1">IF(B4="","",OFFSET(List1!P$4,'Příloha č. 2'!A3,0))</f>
        <v>6/2018</v>
      </c>
      <c r="G4" s="85">
        <f ca="1">IF(B4="","",OFFSET(List1!R$4,'Příloha č. 2'!A3,0))</f>
        <v>10000</v>
      </c>
      <c r="H4" s="86" t="str">
        <f ca="1">IF(B4="","",OFFSET(List1!S$4,'Příloha č. 2'!A3,0))</f>
        <v>31.07.2018</v>
      </c>
      <c r="I4" s="83">
        <f ca="1">IF(B4="","",OFFSET(List1!T$4,'Příloha č. 2'!A3,0))</f>
        <v>0</v>
      </c>
      <c r="J4" s="83">
        <f ca="1">IF(B4="","",OFFSET(List1!U$4,'Příloha č. 2'!A3,0))</f>
        <v>0</v>
      </c>
      <c r="K4" s="83">
        <f ca="1">IF(B4="","",OFFSET(List1!V$4,'Příloha č. 2'!A3,0))</f>
        <v>0</v>
      </c>
      <c r="L4" s="83">
        <f ca="1">IF(B4="","",OFFSET(List1!W$4,'Příloha č. 2'!A3,0))</f>
        <v>0</v>
      </c>
      <c r="M4" s="85">
        <f ca="1">IF(B4="","",OFFSET(List1!X$4,'Příloha č. 2'!A3,0))</f>
        <v>10000</v>
      </c>
    </row>
    <row r="5" spans="1:13" ht="75" customHeight="1" hidden="1">
      <c r="A5" s="80"/>
      <c r="B5" s="83"/>
      <c r="C5" s="3" t="str">
        <f ca="1">IF(B4="","",CONCATENATE("Okres ",OFFSET(List1!G$4,'Příloha č. 2'!A3,0),"
","Právní forma","
",OFFSET(List1!H$4,'Příloha č. 2'!A3,0),"
","IČO ",OFFSET(List1!I$4,'Příloha č. 2'!A3,0),"
 ","B.Ú. ",OFFSET(List1!J$4,'Příloha č. 2'!A3,0)))</f>
        <v>Okres Olomouc
Právní forma
Pobočný spolek
IČO 69210349
 B.Ú. 247682939/0300</v>
      </c>
      <c r="D5" s="5" t="str">
        <f ca="1">IF(B4="","",OFFSET(List1!M$4,'Příloha č. 2'!A3,0))</f>
        <v>Významné oslavy výročí založení SDH Hvozdečko</v>
      </c>
      <c r="E5" s="84"/>
      <c r="F5" s="48"/>
      <c r="G5" s="85"/>
      <c r="H5" s="86"/>
      <c r="I5" s="83"/>
      <c r="J5" s="83"/>
      <c r="K5" s="83"/>
      <c r="L5" s="83"/>
      <c r="M5" s="85"/>
    </row>
    <row r="6" spans="1:13" ht="57" hidden="1">
      <c r="A6" s="80">
        <f>ROW()/3-1</f>
        <v>1</v>
      </c>
      <c r="B6" s="83"/>
      <c r="C6" s="3" t="str">
        <f ca="1">IF(B4="","",CONCATENATE("Zástupce","
",OFFSET(List1!K$4,'Příloha č. 2'!A3,0)))</f>
        <v>Zástupce
</v>
      </c>
      <c r="D6" s="82" t="str">
        <f ca="1">IF(B4="","",CONCATENATE("Dotace bude použita na:","
",OFFSET(List1!N$4,'Příloha č. 2'!A3,0)))</f>
        <v>Dotace bude použita na:
TOI-TOI, pitný režim pro pořadatele, tisk plakátů, propagační materiály a výdaje spojené s vydáním upomínkových předmětů</v>
      </c>
      <c r="E6" s="84"/>
      <c r="F6" s="49" t="str">
        <f ca="1">IF(B4="","",OFFSET(List1!Q$4,'Příloha č. 2'!A3,0))</f>
        <v>6/2018</v>
      </c>
      <c r="G6" s="85"/>
      <c r="H6" s="86"/>
      <c r="I6" s="83"/>
      <c r="J6" s="83"/>
      <c r="K6" s="83"/>
      <c r="L6" s="83"/>
      <c r="M6" s="85"/>
    </row>
    <row r="7" spans="1:13" ht="86.25" hidden="1">
      <c r="A7" s="80"/>
      <c r="B7" s="83" t="str">
        <f ca="1">IF(OFFSET(List1!B$4,'Příloha č. 2'!A6,0)&gt;0,OFFSET(List1!B$4,'Příloha č. 2'!A6,0),"")</f>
        <v>55</v>
      </c>
      <c r="C7" s="3" t="str">
        <f ca="1">IF(B7="","",CONCATENATE(OFFSET(List1!C$4,'Příloha č. 2'!A6,0),"
",OFFSET(List1!D$4,'Příloha č. 2'!A6,0),"
",OFFSET(List1!E$4,'Příloha č. 2'!A6,0),"
",OFFSET(List1!F$4,'Příloha č. 2'!A6,0)))</f>
        <v>SH ČMS - Sbor dobrovolných hasičů Loučany
Loučany 749
Loučany
78344</v>
      </c>
      <c r="D7" s="81" t="str">
        <f ca="1">IF(B7="","",OFFSET(List1!L$4,'Příloha č. 2'!A6,0))</f>
        <v>Akce a projekty pořádané SDH v roce 2018</v>
      </c>
      <c r="E7" s="84">
        <f ca="1">IF(B7="","",OFFSET(List1!O$4,'Příloha č. 2'!A6,0))</f>
        <v>81000</v>
      </c>
      <c r="F7" s="49" t="str">
        <f ca="1">IF(B7="","",OFFSET(List1!P$4,'Příloha č. 2'!A6,0))</f>
        <v>5/2018</v>
      </c>
      <c r="G7" s="85">
        <f ca="1">IF(B7="","",OFFSET(List1!R$4,'Příloha č. 2'!A6,0))</f>
        <v>18000</v>
      </c>
      <c r="H7" s="86" t="str">
        <f ca="1">IF(B7="","",OFFSET(List1!S$4,'Příloha č. 2'!A6,0))</f>
        <v>31.07.2018</v>
      </c>
      <c r="I7" s="83">
        <f ca="1">IF(B7="","",OFFSET(List1!T$4,'Příloha č. 2'!A6,0))</f>
        <v>0</v>
      </c>
      <c r="J7" s="83">
        <f ca="1">IF(B7="","",OFFSET(List1!U$4,'Příloha č. 2'!A6,0))</f>
        <v>0</v>
      </c>
      <c r="K7" s="83">
        <f ca="1">IF(B7="","",OFFSET(List1!V$4,'Příloha č. 2'!A6,0))</f>
        <v>0</v>
      </c>
      <c r="L7" s="83">
        <f ca="1">IF(B7="","",OFFSET(List1!W$4,'Příloha č. 2'!A6,0))</f>
        <v>0</v>
      </c>
      <c r="M7" s="85">
        <f ca="1">IF(B7="","",OFFSET(List1!X$4,'Příloha č. 2'!A6,0))</f>
        <v>18000</v>
      </c>
    </row>
    <row r="8" spans="1:13" ht="72" hidden="1">
      <c r="A8" s="80"/>
      <c r="B8" s="83"/>
      <c r="C8" s="3" t="str">
        <f ca="1">IF(B7="","",CONCATENATE("Okres ",OFFSET(List1!G$4,'Příloha č. 2'!A6,0),"
","Právní forma","
",OFFSET(List1!H$4,'Příloha č. 2'!A6,0),"
","IČO ",OFFSET(List1!I$4,'Příloha č. 2'!A6,0),"
 ","B.Ú. ",OFFSET(List1!J$4,'Příloha č. 2'!A6,0)))</f>
        <v>Okres Olomouc
Právní forma
Pobočný spolek
IČO 65889801
 B.Ú. 1024120626/6100</v>
      </c>
      <c r="D8" s="5" t="str">
        <f ca="1">IF(B7="","",OFFSET(List1!M$4,'Příloha č. 2'!A6,0))</f>
        <v>Soutěž v požárním sportu dospělých, Soutěž v požárním sportu mládeže</v>
      </c>
      <c r="E8" s="84"/>
      <c r="F8" s="48"/>
      <c r="G8" s="85"/>
      <c r="H8" s="86"/>
      <c r="I8" s="83"/>
      <c r="J8" s="83"/>
      <c r="K8" s="83"/>
      <c r="L8" s="83"/>
      <c r="M8" s="85"/>
    </row>
    <row r="9" spans="1:13" ht="28.5" hidden="1">
      <c r="A9" s="80">
        <f>ROW()/3-1</f>
        <v>2</v>
      </c>
      <c r="B9" s="83"/>
      <c r="C9" s="3" t="str">
        <f ca="1">IF(B7="","",CONCATENATE("Zástupce","
",OFFSET(List1!K$4,'Příloha č. 2'!A6,0)))</f>
        <v>Zástupce
</v>
      </c>
      <c r="D9" s="5" t="str">
        <f ca="1">IF(B7="","",CONCATENATE("Dotace bude použita na:",OFFSET(List1!N$4,'Příloha č. 2'!A6,0)))</f>
        <v>Dotace bude použita na:ceny do soutěží, poháry, medaile, kancelářské potřeby, ozvučení</v>
      </c>
      <c r="E9" s="84"/>
      <c r="F9" s="49" t="str">
        <f ca="1">IF(B7="","",OFFSET(List1!Q$4,'Příloha č. 2'!A6,0))</f>
        <v>5/2018</v>
      </c>
      <c r="G9" s="85"/>
      <c r="H9" s="86"/>
      <c r="I9" s="83"/>
      <c r="J9" s="83"/>
      <c r="K9" s="83"/>
      <c r="L9" s="83"/>
      <c r="M9" s="85"/>
    </row>
    <row r="10" spans="1:13" ht="86.25" hidden="1">
      <c r="A10" s="80"/>
      <c r="B10" s="83" t="str">
        <f ca="1">IF(OFFSET(List1!B$4,'Příloha č. 2'!A9,0)&gt;0,OFFSET(List1!B$4,'Příloha č. 2'!A9,0),"")</f>
        <v>56</v>
      </c>
      <c r="C10" s="3" t="str">
        <f ca="1">IF(B10="","",CONCATENATE(OFFSET(List1!C$4,'Příloha č. 2'!A9,0),"
",OFFSET(List1!D$4,'Příloha č. 2'!A9,0),"
",OFFSET(List1!E$4,'Příloha č. 2'!A9,0),"
",OFFSET(List1!F$4,'Příloha č. 2'!A9,0)))</f>
        <v>SH ČMS - Sbor dobrovolných hasičů Radslavice
Na Návsi 70
Radslavice
75111</v>
      </c>
      <c r="D10" s="81" t="str">
        <f ca="1">IF(B10="","",OFFSET(List1!L$4,'Příloha č. 2'!A9,0))</f>
        <v>Akce a projekty pořádané SDH v roce 2018</v>
      </c>
      <c r="E10" s="84">
        <f ca="1">IF(B10="","",OFFSET(List1!O$4,'Příloha č. 2'!A9,0))</f>
        <v>86000</v>
      </c>
      <c r="F10" s="49" t="str">
        <f ca="1">IF(B10="","",OFFSET(List1!P$4,'Příloha č. 2'!A9,0))</f>
        <v>1/2018</v>
      </c>
      <c r="G10" s="85">
        <f ca="1">IF(B10="","",OFFSET(List1!R$4,'Příloha č. 2'!A9,0))</f>
        <v>26000</v>
      </c>
      <c r="H10" s="86" t="str">
        <f ca="1">IF(B10="","",OFFSET(List1!S$4,'Příloha č. 2'!A9,0))</f>
        <v>30.11.2018</v>
      </c>
      <c r="I10" s="83">
        <f ca="1">IF(B10="","",OFFSET(List1!T$4,'Příloha č. 2'!A9,0))</f>
        <v>0</v>
      </c>
      <c r="J10" s="83">
        <f ca="1">IF(B10="","",OFFSET(List1!U$4,'Příloha č. 2'!A9,0))</f>
        <v>0</v>
      </c>
      <c r="K10" s="83">
        <f ca="1">IF(B10="","",OFFSET(List1!V$4,'Příloha č. 2'!A9,0))</f>
        <v>0</v>
      </c>
      <c r="L10" s="83">
        <f ca="1">IF(B10="","",OFFSET(List1!W$4,'Příloha č. 2'!A9,0))</f>
        <v>0</v>
      </c>
      <c r="M10" s="85">
        <f ca="1">IF(B10="","",OFFSET(List1!X$4,'Příloha č. 2'!A9,0))</f>
        <v>26000</v>
      </c>
    </row>
    <row r="11" spans="1:13" ht="72" hidden="1">
      <c r="A11" s="80"/>
      <c r="B11" s="83"/>
      <c r="C11" s="3" t="str">
        <f ca="1">IF(B10="","",CONCATENATE("Okres ",OFFSET(List1!G$4,'Příloha č. 2'!A9,0),"
","Právní forma","
",OFFSET(List1!H$4,'Příloha č. 2'!A9,0),"
","IČO ",OFFSET(List1!I$4,'Příloha č. 2'!A9,0),"
 ","B.Ú. ",OFFSET(List1!J$4,'Příloha č. 2'!A9,0)))</f>
        <v>Okres Přerov
Právní forma
Pobočný spolek
IČO 49558170
 B.Ú. - anonymizován</v>
      </c>
      <c r="D11" s="5" t="str">
        <f ca="1">IF(B10="","",OFFSET(List1!M$4,'Příloha č. 2'!A9,0))</f>
        <v>2x Soutěž v požárním sportu dospělých, Významné oslavy výročí založení SDH</v>
      </c>
      <c r="E11" s="84"/>
      <c r="F11" s="48"/>
      <c r="G11" s="85"/>
      <c r="H11" s="86"/>
      <c r="I11" s="83"/>
      <c r="J11" s="83"/>
      <c r="K11" s="83"/>
      <c r="L11" s="83"/>
      <c r="M11" s="85"/>
    </row>
    <row r="12" spans="1:13" ht="92.25" customHeight="1" hidden="1">
      <c r="A12" s="80">
        <f>ROW()/3-1</f>
        <v>3</v>
      </c>
      <c r="B12" s="83"/>
      <c r="C12" s="3" t="str">
        <f ca="1">IF(B10="","",CONCATENATE("Zástupce","
",OFFSET(List1!K$4,'Příloha č. 2'!A9,0)))</f>
        <v>Zástupce
</v>
      </c>
      <c r="D12" s="5" t="str">
        <f ca="1">IF(B10="","",CONCATENATE("Dotace bude použita na:",OFFSET(List1!N$4,'Příloha č. 2'!A9,0)))</f>
        <v>Dotace bude použita na:diplomy, tisk, ceny, poháry, kancelářské potřeby, pitný režim, propagační materiály, materiálně-technické vybavení a zabezpečení, ozvučení, pamětní listy a jejich tisk, hudební doprovod, fotodokumentace, kytice, věnce, stuhy</v>
      </c>
      <c r="E12" s="84"/>
      <c r="F12" s="49" t="str">
        <f ca="1">IF(B10="","",OFFSET(List1!Q$4,'Příloha č. 2'!A9,0))</f>
        <v>9/2018</v>
      </c>
      <c r="G12" s="85"/>
      <c r="H12" s="86"/>
      <c r="I12" s="83"/>
      <c r="J12" s="83"/>
      <c r="K12" s="83"/>
      <c r="L12" s="83"/>
      <c r="M12" s="85"/>
    </row>
    <row r="13" spans="2:13" ht="90.75" customHeight="1" hidden="1">
      <c r="B13" s="83" t="str">
        <f ca="1">IF(OFFSET(List1!B$4,'Příloha č. 2'!A12,0)&gt;0,OFFSET(List1!B$4,'Příloha č. 2'!A12,0),"")</f>
        <v>59</v>
      </c>
      <c r="C13" s="3" t="str">
        <f ca="1">IF(B13="","",CONCATENATE(OFFSET(List1!C$4,'Příloha č. 2'!A12,0),"
",OFFSET(List1!D$4,'Příloha č. 2'!A12,0),"
",OFFSET(List1!E$4,'Příloha č. 2'!A12,0),"
",OFFSET(List1!F$4,'Příloha č. 2'!A12,0)))</f>
        <v>SH ČMS - Sbor dobrovolných hasičů Služín
Stařechovice 74
Stařechovice
79841</v>
      </c>
      <c r="D13" s="81" t="str">
        <f ca="1">IF(B13="","",OFFSET(List1!L$4,'Příloha č. 2'!A12,0))</f>
        <v>Akce a projekty pořádané SDH v roce 2018</v>
      </c>
      <c r="E13" s="84">
        <f ca="1">IF(B13="","",OFFSET(List1!O$4,'Příloha č. 2'!A12,0))</f>
        <v>35000</v>
      </c>
      <c r="F13" s="49" t="str">
        <f ca="1">IF(B13="","",OFFSET(List1!P$4,'Příloha č. 2'!A12,0))</f>
        <v>1/2018</v>
      </c>
      <c r="G13" s="85">
        <f ca="1">IF(B13="","",OFFSET(List1!R$4,'Příloha č. 2'!A12,0))</f>
        <v>30000</v>
      </c>
      <c r="H13" s="86" t="str">
        <f ca="1">IF(B13="","",OFFSET(List1!S$4,'Příloha č. 2'!A12,0))</f>
        <v>30.11.2018</v>
      </c>
      <c r="I13" s="83">
        <f ca="1">IF(B13="","",OFFSET(List1!T$4,'Příloha č. 2'!A12,0))</f>
        <v>0</v>
      </c>
      <c r="J13" s="83">
        <f ca="1">IF(B13="","",OFFSET(List1!U$4,'Příloha č. 2'!A12,0))</f>
        <v>0</v>
      </c>
      <c r="K13" s="83">
        <f ca="1">IF(B13="","",OFFSET(List1!V$4,'Příloha č. 2'!A12,0))</f>
        <v>0</v>
      </c>
      <c r="L13" s="83">
        <f ca="1">IF(B13="","",OFFSET(List1!W$4,'Příloha č. 2'!A12,0))</f>
        <v>0</v>
      </c>
      <c r="M13" s="85">
        <f ca="1">IF(B13="","",OFFSET(List1!X$4,'Příloha č. 2'!A12,0))</f>
        <v>30000</v>
      </c>
    </row>
    <row r="14" spans="2:13" ht="75" customHeight="1" hidden="1">
      <c r="B14" s="83"/>
      <c r="C14" s="3" t="str">
        <f ca="1">IF(B13="","",CONCATENATE("Okres ",OFFSET(List1!G$4,'Příloha č. 2'!A12,0),"
","Právní forma","
",OFFSET(List1!H$4,'Příloha č. 2'!A12,0),"
","IČO ",OFFSET(List1!I$4,'Příloha č. 2'!A12,0),"
 ","B.Ú. ",OFFSET(List1!J$4,'Příloha č. 2'!A12,0)))</f>
        <v>Okres Prostějov
Právní forma
Pobočný spolek
IČO 62860895
 B.Ú. - anonymizován</v>
      </c>
      <c r="D14" s="5" t="str">
        <f ca="1">IF(B13="","",OFFSET(List1!M$4,'Příloha č. 2'!A12,0))</f>
        <v>3x Soutěž v požárním sportu mládeže</v>
      </c>
      <c r="E14" s="84"/>
      <c r="F14" s="48"/>
      <c r="G14" s="85"/>
      <c r="H14" s="86"/>
      <c r="I14" s="83"/>
      <c r="J14" s="83"/>
      <c r="K14" s="83"/>
      <c r="L14" s="83"/>
      <c r="M14" s="85"/>
    </row>
    <row r="15" spans="1:13" ht="66" customHeight="1" hidden="1">
      <c r="A15" s="52">
        <f>ROW()/3-1</f>
        <v>4</v>
      </c>
      <c r="B15" s="83"/>
      <c r="C15" s="3" t="str">
        <f ca="1">IF(B13="","",CONCATENATE("Zástupce","
",OFFSET(List1!K$4,'Příloha č. 2'!A12,0)))</f>
        <v>Zástupce
</v>
      </c>
      <c r="D15" s="5" t="str">
        <f ca="1">IF(B13="","",CONCATENATE("Dotace bude použita na:",OFFSET(List1!N$4,'Příloha č. 2'!A12,0)))</f>
        <v>Dotace bude použita na:poháry, ceny, medaile, diplomy, kancelářské potřeby, materiálně-technické zabezpečení, opravy překážek, pitný režim, vybavení pro mladé hasiče</v>
      </c>
      <c r="E15" s="84"/>
      <c r="F15" s="49" t="str">
        <f ca="1">IF(B13="","",OFFSET(List1!Q$4,'Příloha č. 2'!A12,0))</f>
        <v>9/2018</v>
      </c>
      <c r="G15" s="85"/>
      <c r="H15" s="86"/>
      <c r="I15" s="83"/>
      <c r="J15" s="83"/>
      <c r="K15" s="83"/>
      <c r="L15" s="83"/>
      <c r="M15" s="85"/>
    </row>
    <row r="16" spans="2:13" ht="89.25" customHeight="1">
      <c r="B16" s="83" t="str">
        <f ca="1">IF(OFFSET(List1!B$4,'Příloha č. 2'!A15,0)&gt;0,OFFSET(List1!B$4,'Příloha č. 2'!A15,0),"")</f>
        <v>60</v>
      </c>
      <c r="C16" s="3" t="str">
        <f ca="1">IF(B16="","",CONCATENATE(OFFSET(List1!C$4,'Příloha č. 2'!A15,0),"
",OFFSET(List1!D$4,'Příloha č. 2'!A15,0),"
",OFFSET(List1!E$4,'Příloha č. 2'!A15,0),"
",OFFSET(List1!F$4,'Příloha č. 2'!A15,0)))</f>
        <v>SH ČMS - Sbor dobrovolných hasičů Přestavlky
Přestavlky 109
Přestavlky
75002</v>
      </c>
      <c r="D16" s="81" t="str">
        <f ca="1">IF(B16="","",OFFSET(List1!L$4,'Příloha č. 2'!A15,0))</f>
        <v>Významné oslavy výročí založení SDH</v>
      </c>
      <c r="E16" s="84">
        <f ca="1">IF(B16="","",OFFSET(List1!O$4,'Příloha č. 2'!A15,0))</f>
        <v>20000</v>
      </c>
      <c r="F16" s="49" t="str">
        <f ca="1">IF(B16="","",OFFSET(List1!P$4,'Příloha č. 2'!A15,0))</f>
        <v>1/2018</v>
      </c>
      <c r="G16" s="85">
        <f ca="1">IF(B16="","",OFFSET(List1!R$4,'Příloha č. 2'!A15,0))</f>
        <v>10000</v>
      </c>
      <c r="H16" s="86" t="str">
        <f ca="1">IF(B16="","",OFFSET(List1!S$4,'Příloha č. 2'!A15,0))</f>
        <v>30.09.2018</v>
      </c>
      <c r="I16" s="83">
        <f ca="1">IF(B16="","",OFFSET(List1!T$4,'Příloha č. 2'!A15,0))</f>
        <v>0</v>
      </c>
      <c r="J16" s="83">
        <f ca="1">IF(B16="","",OFFSET(List1!U$4,'Příloha č. 2'!A15,0))</f>
        <v>0</v>
      </c>
      <c r="K16" s="83">
        <f ca="1">IF(B16="","",OFFSET(List1!V$4,'Příloha č. 2'!A15,0))</f>
        <v>0</v>
      </c>
      <c r="L16" s="83">
        <f ca="1">IF(B16="","",OFFSET(List1!W$4,'Příloha č. 2'!A15,0))</f>
        <v>0</v>
      </c>
      <c r="M16" s="85">
        <f ca="1">IF(B16="","",OFFSET(List1!X$4,'Příloha č. 2'!A15,0))</f>
        <v>10000</v>
      </c>
    </row>
    <row r="17" spans="2:13" ht="84" customHeight="1">
      <c r="B17" s="83"/>
      <c r="C17" s="3" t="str">
        <f ca="1">IF(B16="","",CONCATENATE("Okres ",OFFSET(List1!G$4,'Příloha č. 2'!A15,0),"
","Právní forma","
",OFFSET(List1!H$4,'Příloha č. 2'!A15,0),"
","IČO ",OFFSET(List1!I$4,'Příloha č. 2'!A15,0),"
 ","B.Ú. ",OFFSET(List1!J$4,'Příloha č. 2'!A15,0)))</f>
        <v>Okres Přerov
Právní forma
Pobočný spolek
IČO 64989372
 B.Ú. - anonymizován</v>
      </c>
      <c r="D17" s="5" t="str">
        <f ca="1">IF(B16="","",OFFSET(List1!M$4,'Příloha č. 2'!A15,0))</f>
        <v>Významné oslavy výročí založení SDH Přestavlky</v>
      </c>
      <c r="E17" s="84"/>
      <c r="F17" s="48"/>
      <c r="G17" s="85"/>
      <c r="H17" s="86"/>
      <c r="I17" s="83"/>
      <c r="J17" s="83"/>
      <c r="K17" s="83"/>
      <c r="L17" s="83"/>
      <c r="M17" s="85"/>
    </row>
    <row r="18" spans="1:13" ht="84" customHeight="1">
      <c r="A18" s="52">
        <f>ROW()/3-1</f>
        <v>5</v>
      </c>
      <c r="B18" s="83"/>
      <c r="C18" s="3" t="str">
        <f ca="1">IF(B16="","",CONCATENATE("Zástupce","
",OFFSET(List1!K$4,'Příloha č. 2'!A15,0)))</f>
        <v>Zástupce
</v>
      </c>
      <c r="D18" s="5" t="str">
        <f ca="1">IF(B16="","",CONCATENATE("Dotace bude použita na:",OFFSET(List1!N$4,'Příloha č. 2'!A15,0)))</f>
        <v>Dotace bude použita na:zajištění hudební produkce, věnce, kancelářské potřeby, propagační materiál, pohonné hmoty</v>
      </c>
      <c r="E18" s="84"/>
      <c r="F18" s="49" t="str">
        <f ca="1">IF(B16="","",OFFSET(List1!Q$4,'Příloha č. 2'!A15,0))</f>
        <v>7/2018</v>
      </c>
      <c r="G18" s="85"/>
      <c r="H18" s="86"/>
      <c r="I18" s="83"/>
      <c r="J18" s="83"/>
      <c r="K18" s="83"/>
      <c r="L18" s="83"/>
      <c r="M18" s="85"/>
    </row>
    <row r="19" spans="1:13" s="2" customFormat="1" ht="75" customHeight="1" hidden="1">
      <c r="A19" s="52"/>
      <c r="B19" s="83" t="str">
        <f ca="1">IF(OFFSET(List1!B$4,'Příloha č. 2'!A18,0)&gt;0,OFFSET(List1!B$4,'Příloha č. 2'!A18,0),"")</f>
        <v>61</v>
      </c>
      <c r="C19" s="3" t="str">
        <f ca="1">IF(B19="","",CONCATENATE(OFFSET(List1!C$4,'Příloha č. 2'!A18,0),"
",OFFSET(List1!D$4,'Příloha č. 2'!A18,0),"
",OFFSET(List1!E$4,'Příloha č. 2'!A18,0),"
",OFFSET(List1!F$4,'Příloha č. 2'!A18,0)))</f>
        <v>SH ČMS - Sbor dobrovolných hasičů Uničov
Šternberská 492
Uničov
78391</v>
      </c>
      <c r="D19" s="81" t="str">
        <f ca="1">IF(B19="","",OFFSET(List1!L$4,'Příloha č. 2'!A18,0))</f>
        <v>Akce a projekty pořádané SDH v roce 2018</v>
      </c>
      <c r="E19" s="84">
        <f ca="1">IF(B19="","",OFFSET(List1!O$4,'Příloha č. 2'!A18,0))</f>
        <v>48000</v>
      </c>
      <c r="F19" s="49" t="str">
        <f ca="1">IF(B19="","",OFFSET(List1!P$4,'Příloha č. 2'!A18,0))</f>
        <v>1/2018</v>
      </c>
      <c r="G19" s="85">
        <f ca="1">IF(B19="","",OFFSET(List1!R$4,'Příloha č. 2'!A18,0))</f>
        <v>25000</v>
      </c>
      <c r="H19" s="86" t="str">
        <f ca="1">IF(B19="","",OFFSET(List1!S$4,'Příloha č. 2'!A18,0))</f>
        <v>14.12.2018</v>
      </c>
      <c r="I19" s="83">
        <f ca="1">IF(B19="","",OFFSET(List1!T$4,'Příloha č. 2'!A18,0))</f>
        <v>0</v>
      </c>
      <c r="J19" s="83">
        <f ca="1">IF(B19="","",OFFSET(List1!U$4,'Příloha č. 2'!A18,0))</f>
        <v>0</v>
      </c>
      <c r="K19" s="83">
        <f ca="1">IF(B19="","",OFFSET(List1!V$4,'Příloha č. 2'!A18,0))</f>
        <v>0</v>
      </c>
      <c r="L19" s="83">
        <f ca="1">IF(B19="","",OFFSET(List1!W$4,'Příloha č. 2'!A18,0))</f>
        <v>0</v>
      </c>
      <c r="M19" s="85">
        <f ca="1">IF(B19="","",OFFSET(List1!X$4,'Příloha č. 2'!A18,0))</f>
        <v>20000</v>
      </c>
    </row>
    <row r="20" spans="1:13" s="2" customFormat="1" ht="75" customHeight="1" hidden="1">
      <c r="A20" s="52"/>
      <c r="B20" s="83"/>
      <c r="C20" s="3" t="str">
        <f ca="1">IF(B19="","",CONCATENATE("Okres ",OFFSET(List1!G$4,'Příloha č. 2'!A18,0),"
","Právní forma","
",OFFSET(List1!H$4,'Příloha č. 2'!A18,0),"
","IČO ",OFFSET(List1!I$4,'Příloha č. 2'!A18,0),"
 ","B.Ú. ",OFFSET(List1!J$4,'Příloha č. 2'!A18,0)))</f>
        <v>Okres Olomouc
Právní forma
Pobočný spolek
IČO 69210705
 B.Ú. - anonymizován</v>
      </c>
      <c r="D20" s="5" t="str">
        <f ca="1">IF(B19="","",OFFSET(List1!M$4,'Příloha č. 2'!A18,0))</f>
        <v>Soutěž v požárním sportu mládeže, Významné oslavy výročí založení SDH</v>
      </c>
      <c r="E20" s="84"/>
      <c r="F20" s="48"/>
      <c r="G20" s="85"/>
      <c r="H20" s="86"/>
      <c r="I20" s="83"/>
      <c r="J20" s="83"/>
      <c r="K20" s="83"/>
      <c r="L20" s="83"/>
      <c r="M20" s="85"/>
    </row>
    <row r="21" spans="1:13" s="2" customFormat="1" ht="30" customHeight="1" hidden="1">
      <c r="A21" s="52">
        <f>ROW()/3-1</f>
        <v>6</v>
      </c>
      <c r="B21" s="83"/>
      <c r="C21" s="3" t="str">
        <f ca="1">IF(B19="","",CONCATENATE("Zástupce","
",OFFSET(List1!K$4,'Příloha č. 2'!A18,0)))</f>
        <v>Zástupce
</v>
      </c>
      <c r="D21" s="5" t="str">
        <f ca="1">IF(B19="","",CONCATENATE("Dotace bude použita na:",OFFSET(List1!N$4,'Příloha č. 2'!A18,0)))</f>
        <v>Dotace bude použita na:stuhy, butonovač a butony, propagační materiály, tisk, ozvučení, materiálně-technické vybavení a zabezpečení, ceny do soutěže, poháry, medaile, diplomy, pohonné hmoty, náboje do startovací pistole, pitný režim</v>
      </c>
      <c r="E21" s="84"/>
      <c r="F21" s="49" t="str">
        <f ca="1">IF(B19="","",OFFSET(List1!Q$4,'Příloha č. 2'!A18,0))</f>
        <v>10/2018</v>
      </c>
      <c r="G21" s="85"/>
      <c r="H21" s="86"/>
      <c r="I21" s="83"/>
      <c r="J21" s="83"/>
      <c r="K21" s="83"/>
      <c r="L21" s="83"/>
      <c r="M21" s="85"/>
    </row>
    <row r="22" spans="1:13" s="2" customFormat="1" ht="75" customHeight="1" hidden="1">
      <c r="A22" s="52"/>
      <c r="B22" s="83" t="str">
        <f ca="1">IF(OFFSET(List1!B$4,'Příloha č. 2'!A21,0)&gt;0,OFFSET(List1!B$4,'Příloha č. 2'!A21,0),"")</f>
        <v>62</v>
      </c>
      <c r="C22" s="3" t="str">
        <f ca="1">IF(B22="","",CONCATENATE(OFFSET(List1!C$4,'Příloha č. 2'!A21,0),"
",OFFSET(List1!D$4,'Příloha č. 2'!A21,0),"
",OFFSET(List1!E$4,'Příloha č. 2'!A21,0),"
",OFFSET(List1!F$4,'Příloha č. 2'!A21,0)))</f>
        <v>SH ČMS - Sbor dobrovolných hasičů Doubravice
Moravičany 67
Moravičany
78982</v>
      </c>
      <c r="D22" s="81" t="str">
        <f ca="1">IF(B22="","",OFFSET(List1!L$4,'Příloha č. 2'!A21,0))</f>
        <v>Akce a projekty pořádané SDH v roce 2018</v>
      </c>
      <c r="E22" s="84">
        <f ca="1">IF(B22="","",OFFSET(List1!O$4,'Příloha č. 2'!A21,0))</f>
        <v>53000</v>
      </c>
      <c r="F22" s="49" t="str">
        <f ca="1">IF(B22="","",OFFSET(List1!P$4,'Příloha č. 2'!A21,0))</f>
        <v>8/2018</v>
      </c>
      <c r="G22" s="85">
        <f ca="1">IF(B22="","",OFFSET(List1!R$4,'Příloha č. 2'!A21,0))</f>
        <v>18000</v>
      </c>
      <c r="H22" s="86" t="str">
        <f ca="1">IF(B22="","",OFFSET(List1!S$4,'Příloha č. 2'!A21,0))</f>
        <v>31.10.2018</v>
      </c>
      <c r="I22" s="83">
        <f ca="1">IF(B22="","",OFFSET(List1!T$4,'Příloha č. 2'!A21,0))</f>
        <v>0</v>
      </c>
      <c r="J22" s="83">
        <f ca="1">IF(B22="","",OFFSET(List1!U$4,'Příloha č. 2'!A21,0))</f>
        <v>0</v>
      </c>
      <c r="K22" s="83">
        <f ca="1">IF(B22="","",OFFSET(List1!V$4,'Příloha č. 2'!A21,0))</f>
        <v>0</v>
      </c>
      <c r="L22" s="83">
        <f ca="1">IF(B22="","",OFFSET(List1!W$4,'Příloha č. 2'!A21,0))</f>
        <v>0</v>
      </c>
      <c r="M22" s="85">
        <f ca="1">IF(B22="","",OFFSET(List1!X$4,'Příloha č. 2'!A21,0))</f>
        <v>18000</v>
      </c>
    </row>
    <row r="23" spans="1:13" s="2" customFormat="1" ht="75" customHeight="1" hidden="1">
      <c r="A23" s="52"/>
      <c r="B23" s="83"/>
      <c r="C23" s="3" t="str">
        <f ca="1">IF(B22="","",CONCATENATE("Okres ",OFFSET(List1!G$4,'Příloha č. 2'!A21,0),"
","Právní forma","
",OFFSET(List1!H$4,'Příloha č. 2'!A21,0),"
","IČO ",OFFSET(List1!I$4,'Příloha č. 2'!A21,0),"
 ","B.Ú. ",OFFSET(List1!J$4,'Příloha č. 2'!A21,0)))</f>
        <v>Okres Šumperk
Právní forma
Pobočný spolek
IČO 65496337
 B.Ú. - anonymizován</v>
      </c>
      <c r="D23" s="5" t="str">
        <f ca="1">IF(B22="","",OFFSET(List1!M$4,'Příloha č. 2'!A21,0))</f>
        <v>Soutěž v požárním sportu dospělých, Významné oslavy výročí založení SDH</v>
      </c>
      <c r="E23" s="84"/>
      <c r="F23" s="48"/>
      <c r="G23" s="85"/>
      <c r="H23" s="86"/>
      <c r="I23" s="83"/>
      <c r="J23" s="83"/>
      <c r="K23" s="83"/>
      <c r="L23" s="83"/>
      <c r="M23" s="85"/>
    </row>
    <row r="24" spans="1:13" s="2" customFormat="1" ht="30" customHeight="1" hidden="1">
      <c r="A24" s="52">
        <f>ROW()/3-1</f>
        <v>7</v>
      </c>
      <c r="B24" s="83"/>
      <c r="C24" s="3" t="str">
        <f ca="1">IF(B22="","",CONCATENATE("Zástupce","
",OFFSET(List1!K$4,'Příloha č. 2'!A21,0)))</f>
        <v>Zástupce
</v>
      </c>
      <c r="D24" s="5" t="str">
        <f ca="1">IF(B22="","",CONCATENATE("Dotace bude použita na:",OFFSET(List1!N$4,'Příloha č. 2'!A21,0)))</f>
        <v>Dotace bude použita na:prapory, poháry, diplomy, ceny do soutěže, pitný režim</v>
      </c>
      <c r="E24" s="84"/>
      <c r="F24" s="49" t="str">
        <f ca="1">IF(B22="","",OFFSET(List1!Q$4,'Příloha č. 2'!A21,0))</f>
        <v>8/2008</v>
      </c>
      <c r="G24" s="85"/>
      <c r="H24" s="86"/>
      <c r="I24" s="83"/>
      <c r="J24" s="83"/>
      <c r="K24" s="83"/>
      <c r="L24" s="83"/>
      <c r="M24" s="85"/>
    </row>
    <row r="25" spans="1:13" s="2" customFormat="1" ht="75" customHeight="1" hidden="1">
      <c r="A25" s="52"/>
      <c r="B25" s="83" t="str">
        <f ca="1">IF(OFFSET(List1!B$4,'Příloha č. 2'!A24,0)&gt;0,OFFSET(List1!B$4,'Příloha č. 2'!A24,0),"")</f>
        <v>63</v>
      </c>
      <c r="C25" s="3" t="str">
        <f ca="1">IF(B25="","",CONCATENATE(OFFSET(List1!C$4,'Příloha č. 2'!A24,0),"
",OFFSET(List1!D$4,'Příloha č. 2'!A24,0),"
",OFFSET(List1!E$4,'Příloha č. 2'!A24,0),"
",OFFSET(List1!F$4,'Příloha č. 2'!A24,0)))</f>
        <v>SH ČMS - Sbor dobrovolných hasičů Pěnčín
Pěnčín 109
Laškov
79857</v>
      </c>
      <c r="D25" s="81" t="str">
        <f ca="1">IF(B25="","",OFFSET(List1!L$4,'Příloha č. 2'!A24,0))</f>
        <v>Akce a projekty pořádané SDH v roce 2018</v>
      </c>
      <c r="E25" s="84">
        <f ca="1">IF(B25="","",OFFSET(List1!O$4,'Příloha č. 2'!A24,0))</f>
        <v>30000</v>
      </c>
      <c r="F25" s="49" t="str">
        <f ca="1">IF(B25="","",OFFSET(List1!P$4,'Příloha č. 2'!A24,0))</f>
        <v>1/2018</v>
      </c>
      <c r="G25" s="85">
        <f ca="1">IF(B25="","",OFFSET(List1!R$4,'Příloha č. 2'!A24,0))</f>
        <v>18000</v>
      </c>
      <c r="H25" s="86" t="str">
        <f ca="1">IF(B25="","",OFFSET(List1!S$4,'Příloha č. 2'!A24,0))</f>
        <v>31.10.2018</v>
      </c>
      <c r="I25" s="83">
        <f ca="1">IF(B25="","",OFFSET(List1!T$4,'Příloha č. 2'!A24,0))</f>
        <v>0</v>
      </c>
      <c r="J25" s="83">
        <f ca="1">IF(B25="","",OFFSET(List1!U$4,'Příloha č. 2'!A24,0))</f>
        <v>0</v>
      </c>
      <c r="K25" s="83">
        <f ca="1">IF(B25="","",OFFSET(List1!V$4,'Příloha č. 2'!A24,0))</f>
        <v>0</v>
      </c>
      <c r="L25" s="83">
        <f ca="1">IF(B25="","",OFFSET(List1!W$4,'Příloha č. 2'!A24,0))</f>
        <v>0</v>
      </c>
      <c r="M25" s="85">
        <f ca="1">IF(B25="","",OFFSET(List1!X$4,'Příloha č. 2'!A24,0))</f>
        <v>18000</v>
      </c>
    </row>
    <row r="26" spans="1:13" s="2" customFormat="1" ht="75" customHeight="1" hidden="1">
      <c r="A26" s="52"/>
      <c r="B26" s="83"/>
      <c r="C26" s="3" t="str">
        <f ca="1">IF(B25="","",CONCATENATE("Okres ",OFFSET(List1!G$4,'Příloha č. 2'!A24,0),"
","Právní forma","
",OFFSET(List1!H$4,'Příloha č. 2'!A24,0),"
","IČO ",OFFSET(List1!I$4,'Příloha č. 2'!A24,0),"
 ","B.Ú. ",OFFSET(List1!J$4,'Příloha č. 2'!A24,0)))</f>
        <v>Okres Prostějov
Právní forma
Pobočný spolek
IČO 62860691
 B.Ú. - anonymizován</v>
      </c>
      <c r="D26" s="5" t="str">
        <f ca="1">IF(B25="","",OFFSET(List1!M$4,'Příloha č. 2'!A24,0))</f>
        <v>Soutěž v požárním sportu dospělých, Soutěž v požárním sportu mládeže</v>
      </c>
      <c r="E26" s="84"/>
      <c r="F26" s="48"/>
      <c r="G26" s="85"/>
      <c r="H26" s="86"/>
      <c r="I26" s="83"/>
      <c r="J26" s="83"/>
      <c r="K26" s="83"/>
      <c r="L26" s="83"/>
      <c r="M26" s="85"/>
    </row>
    <row r="27" spans="1:13" s="2" customFormat="1" ht="30" customHeight="1" hidden="1">
      <c r="A27" s="52">
        <f>ROW()/3-1</f>
        <v>8</v>
      </c>
      <c r="B27" s="83"/>
      <c r="C27" s="3" t="str">
        <f ca="1">IF(B25="","",CONCATENATE("Zástupce","
",OFFSET(List1!K$4,'Příloha č. 2'!A24,0)))</f>
        <v>Zástupce
</v>
      </c>
      <c r="D27" s="5" t="str">
        <f ca="1">IF(B25="","",CONCATENATE("Dotace bude použita na:",OFFSET(List1!N$4,'Příloha č. 2'!A24,0)))</f>
        <v>Dotace bude použita na:poháry, medaile, ceny do soutěží, pohonné hmoty, úhradu pořízení vybavení pro požární sport, kancelářské potřeby, pronájem areálu a časomíry, pitný režim</v>
      </c>
      <c r="E27" s="84"/>
      <c r="F27" s="49" t="str">
        <f ca="1">IF(B25="","",OFFSET(List1!Q$4,'Příloha č. 2'!A24,0))</f>
        <v>8/2018</v>
      </c>
      <c r="G27" s="85"/>
      <c r="H27" s="86"/>
      <c r="I27" s="83"/>
      <c r="J27" s="83"/>
      <c r="K27" s="83"/>
      <c r="L27" s="83"/>
      <c r="M27" s="85"/>
    </row>
    <row r="28" spans="1:13" s="2" customFormat="1" ht="75" customHeight="1" hidden="1">
      <c r="A28" s="52"/>
      <c r="B28" s="83" t="str">
        <f ca="1">IF(OFFSET(List1!B$4,'Příloha č. 2'!A27,0)&gt;0,OFFSET(List1!B$4,'Příloha č. 2'!A27,0),"")</f>
        <v>65</v>
      </c>
      <c r="C28" s="3" t="str">
        <f ca="1">IF(B28="","",CONCATENATE(OFFSET(List1!C$4,'Příloha č. 2'!A27,0),"
",OFFSET(List1!D$4,'Příloha č. 2'!A27,0),"
",OFFSET(List1!E$4,'Příloha č. 2'!A27,0),"
",OFFSET(List1!F$4,'Příloha č. 2'!A27,0)))</f>
        <v>SH ČMS - Sbor dobrovolných hasičů Štětovice
Vrbátky 293
Vrbátky
79813</v>
      </c>
      <c r="D28" s="81" t="str">
        <f ca="1">IF(B28="","",OFFSET(List1!L$4,'Příloha č. 2'!A27,0))</f>
        <v>Soutěž v požárním sportu mládeže</v>
      </c>
      <c r="E28" s="84">
        <f ca="1">IF(B28="","",OFFSET(List1!O$4,'Příloha č. 2'!A27,0))</f>
        <v>22000</v>
      </c>
      <c r="F28" s="49" t="str">
        <f ca="1">IF(B28="","",OFFSET(List1!P$4,'Příloha č. 2'!A27,0))</f>
        <v>9/2018</v>
      </c>
      <c r="G28" s="85">
        <f ca="1">IF(B28="","",OFFSET(List1!R$4,'Příloha č. 2'!A27,0))</f>
        <v>15000</v>
      </c>
      <c r="H28" s="86" t="str">
        <f ca="1">IF(B28="","",OFFSET(List1!S$4,'Příloha č. 2'!A27,0))</f>
        <v>30.11.2018</v>
      </c>
      <c r="I28" s="83">
        <f ca="1">IF(B28="","",OFFSET(List1!T$4,'Příloha č. 2'!A27,0))</f>
        <v>0</v>
      </c>
      <c r="J28" s="83">
        <f ca="1">IF(B28="","",OFFSET(List1!U$4,'Příloha č. 2'!A27,0))</f>
        <v>0</v>
      </c>
      <c r="K28" s="83">
        <f ca="1">IF(B28="","",OFFSET(List1!V$4,'Příloha č. 2'!A27,0))</f>
        <v>0</v>
      </c>
      <c r="L28" s="83">
        <f ca="1">IF(B28="","",OFFSET(List1!W$4,'Příloha č. 2'!A27,0))</f>
        <v>0</v>
      </c>
      <c r="M28" s="85">
        <f ca="1">IF(B28="","",OFFSET(List1!X$4,'Příloha č. 2'!A27,0))</f>
        <v>10000</v>
      </c>
    </row>
    <row r="29" spans="1:13" s="2" customFormat="1" ht="75" customHeight="1" hidden="1">
      <c r="A29" s="52"/>
      <c r="B29" s="83"/>
      <c r="C29" s="3" t="str">
        <f ca="1">IF(B28="","",CONCATENATE("Okres ",OFFSET(List1!G$4,'Příloha č. 2'!A27,0),"
","Právní forma","
",OFFSET(List1!H$4,'Příloha č. 2'!A27,0),"
","IČO ",OFFSET(List1!I$4,'Příloha č. 2'!A27,0),"
 ","B.Ú. ",OFFSET(List1!J$4,'Příloha č. 2'!A27,0)))</f>
        <v>Okres Prostějov
Právní forma
Pobočný spolek
IČO 65762002
 B.Ú. - anonymizován</v>
      </c>
      <c r="D29" s="5" t="str">
        <f ca="1">IF(B28="","",OFFSET(List1!M$4,'Příloha č. 2'!A27,0))</f>
        <v>Soutěž v požárním sportu mládeže SDH Štětovice</v>
      </c>
      <c r="E29" s="84"/>
      <c r="F29" s="48"/>
      <c r="G29" s="85"/>
      <c r="H29" s="86"/>
      <c r="I29" s="83"/>
      <c r="J29" s="83"/>
      <c r="K29" s="83"/>
      <c r="L29" s="83"/>
      <c r="M29" s="85"/>
    </row>
    <row r="30" spans="1:13" s="2" customFormat="1" ht="30" customHeight="1" hidden="1">
      <c r="A30" s="52">
        <f>ROW()/3-1</f>
        <v>9</v>
      </c>
      <c r="B30" s="83"/>
      <c r="C30" s="3" t="str">
        <f ca="1">IF(B28="","",CONCATENATE("Zástupce","
",OFFSET(List1!K$4,'Příloha č. 2'!A27,0)))</f>
        <v>Zástupce
</v>
      </c>
      <c r="D30" s="5" t="str">
        <f ca="1">IF(B28="","",CONCATENATE("Dotace bude použita na:",OFFSET(List1!N$4,'Příloha č. 2'!A27,0)))</f>
        <v>Dotace bude použita na:diplomy, ceny, poháry, medaile, kancelářské potřeby, pitný režim, propagační materiály, materiálně-technické vybavení</v>
      </c>
      <c r="E30" s="84"/>
      <c r="F30" s="49" t="str">
        <f ca="1">IF(B28="","",OFFSET(List1!Q$4,'Příloha č. 2'!A27,0))</f>
        <v>9/2018</v>
      </c>
      <c r="G30" s="85"/>
      <c r="H30" s="86"/>
      <c r="I30" s="83"/>
      <c r="J30" s="83"/>
      <c r="K30" s="83"/>
      <c r="L30" s="83"/>
      <c r="M30" s="85"/>
    </row>
    <row r="31" spans="1:13" s="2" customFormat="1" ht="75" customHeight="1" hidden="1">
      <c r="A31" s="52"/>
      <c r="B31" s="83" t="str">
        <f ca="1">IF(OFFSET(List1!B$4,'Příloha č. 2'!A30,0)&gt;0,OFFSET(List1!B$4,'Příloha č. 2'!A30,0),"")</f>
        <v>66</v>
      </c>
      <c r="C31" s="3" t="str">
        <f ca="1">IF(B31="","",CONCATENATE(OFFSET(List1!C$4,'Příloha č. 2'!A30,0),"
",OFFSET(List1!D$4,'Příloha č. 2'!A30,0),"
",OFFSET(List1!E$4,'Příloha č. 2'!A30,0),"
",OFFSET(List1!F$4,'Příloha č. 2'!A30,0)))</f>
        <v>SH ČMS - Sbor dobrovolných hasičů Kobeřice
Kobeřice 114
Hradčany-Kobeřice
79807</v>
      </c>
      <c r="D31" s="81" t="str">
        <f ca="1">IF(B31="","",OFFSET(List1!L$4,'Příloha č. 2'!A30,0))</f>
        <v>Soutěž v požárním sportu mládeže</v>
      </c>
      <c r="E31" s="84">
        <f ca="1">IF(B31="","",OFFSET(List1!O$4,'Příloha č. 2'!A30,0))</f>
        <v>12000</v>
      </c>
      <c r="F31" s="49" t="str">
        <f ca="1">IF(B31="","",OFFSET(List1!P$4,'Příloha č. 2'!A30,0))</f>
        <v>1/2018</v>
      </c>
      <c r="G31" s="85">
        <f ca="1">IF(B31="","",OFFSET(List1!R$4,'Příloha č. 2'!A30,0))</f>
        <v>10000</v>
      </c>
      <c r="H31" s="86" t="str">
        <f ca="1">IF(B31="","",OFFSET(List1!S$4,'Příloha č. 2'!A30,0))</f>
        <v>31.08.2018</v>
      </c>
      <c r="I31" s="83">
        <f ca="1">IF(B31="","",OFFSET(List1!T$4,'Příloha č. 2'!A30,0))</f>
        <v>0</v>
      </c>
      <c r="J31" s="83">
        <f ca="1">IF(B31="","",OFFSET(List1!U$4,'Příloha č. 2'!A30,0))</f>
        <v>0</v>
      </c>
      <c r="K31" s="83">
        <f ca="1">IF(B31="","",OFFSET(List1!V$4,'Příloha č. 2'!A30,0))</f>
        <v>0</v>
      </c>
      <c r="L31" s="83">
        <f ca="1">IF(B31="","",OFFSET(List1!W$4,'Příloha č. 2'!A30,0))</f>
        <v>0</v>
      </c>
      <c r="M31" s="85">
        <f ca="1">IF(B31="","",OFFSET(List1!X$4,'Příloha č. 2'!A30,0))</f>
        <v>10000</v>
      </c>
    </row>
    <row r="32" spans="1:13" s="2" customFormat="1" ht="75" customHeight="1" hidden="1">
      <c r="A32" s="52"/>
      <c r="B32" s="83"/>
      <c r="C32" s="3" t="str">
        <f ca="1">IF(B31="","",CONCATENATE("Okres ",OFFSET(List1!G$4,'Příloha č. 2'!A30,0),"
","Právní forma","
",OFFSET(List1!H$4,'Příloha č. 2'!A30,0),"
","IČO ",OFFSET(List1!I$4,'Příloha č. 2'!A30,0),"
 ","B.Ú. ",OFFSET(List1!J$4,'Příloha č. 2'!A30,0)))</f>
        <v>Okres Prostějov
Právní forma
Pobočný spolek
IČO 62860313
 B.Ú. - anonymizován</v>
      </c>
      <c r="D32" s="5" t="str">
        <f ca="1">IF(B31="","",OFFSET(List1!M$4,'Příloha č. 2'!A30,0))</f>
        <v>Soutěž v požárním sportu mládeže SDH Koběřice</v>
      </c>
      <c r="E32" s="84"/>
      <c r="F32" s="48"/>
      <c r="G32" s="85"/>
      <c r="H32" s="86"/>
      <c r="I32" s="83"/>
      <c r="J32" s="83"/>
      <c r="K32" s="83"/>
      <c r="L32" s="83"/>
      <c r="M32" s="85"/>
    </row>
    <row r="33" spans="1:13" s="2" customFormat="1" ht="30" customHeight="1" hidden="1">
      <c r="A33" s="52">
        <f>ROW()/3-1</f>
        <v>10</v>
      </c>
      <c r="B33" s="83"/>
      <c r="C33" s="3" t="str">
        <f ca="1">IF(B31="","",CONCATENATE("Zástupce","
",OFFSET(List1!K$4,'Příloha č. 2'!A30,0)))</f>
        <v>Zástupce
</v>
      </c>
      <c r="D33" s="5" t="str">
        <f ca="1">IF(B31="","",CONCATENATE("Dotace bude použita na:",OFFSET(List1!N$4,'Příloha č. 2'!A30,0)))</f>
        <v>Dotace bude použita na:zakoupení cvičebních úborů pro družstvo mladých hasičů, pořízení pohárů, medailí, cen do soutěže, diplomy, plakáty</v>
      </c>
      <c r="E33" s="84"/>
      <c r="F33" s="49" t="str">
        <f ca="1">IF(B31="","",OFFSET(List1!Q$4,'Příloha č. 2'!A30,0))</f>
        <v>6/2018</v>
      </c>
      <c r="G33" s="85"/>
      <c r="H33" s="86"/>
      <c r="I33" s="83"/>
      <c r="J33" s="83"/>
      <c r="K33" s="83"/>
      <c r="L33" s="83"/>
      <c r="M33" s="85"/>
    </row>
    <row r="34" spans="1:13" s="2" customFormat="1" ht="87" customHeight="1">
      <c r="A34" s="52"/>
      <c r="B34" s="83" t="str">
        <f ca="1">IF(OFFSET(List1!B$4,'Příloha č. 2'!A33,0)&gt;0,OFFSET(List1!B$4,'Příloha č. 2'!A33,0),"")</f>
        <v>67</v>
      </c>
      <c r="C34" s="3" t="str">
        <f ca="1">IF(B34="","",CONCATENATE(OFFSET(List1!C$4,'Příloha č. 2'!A33,0),"
",OFFSET(List1!D$4,'Příloha č. 2'!A33,0),"
",OFFSET(List1!E$4,'Příloha č. 2'!A33,0),"
",OFFSET(List1!F$4,'Příloha č. 2'!A33,0)))</f>
        <v>SH ČMS - Sbor dobrovolných hasičů Osek nad Bečvou
Osek nad Bečvou 394
Osek nad Bečvou
75122</v>
      </c>
      <c r="D34" s="81" t="str">
        <f ca="1">IF(B34="","",OFFSET(List1!L$4,'Příloha č. 2'!A33,0))</f>
        <v>Soutěž v požárním sportu mládeže</v>
      </c>
      <c r="E34" s="84">
        <f ca="1">IF(B34="","",OFFSET(List1!O$4,'Příloha č. 2'!A33,0))</f>
        <v>16000</v>
      </c>
      <c r="F34" s="49" t="str">
        <f ca="1">IF(B34="","",OFFSET(List1!P$4,'Příloha č. 2'!A33,0))</f>
        <v>3/2018</v>
      </c>
      <c r="G34" s="85">
        <f ca="1">IF(B34="","",OFFSET(List1!R$4,'Příloha č. 2'!A33,0))</f>
        <v>16000</v>
      </c>
      <c r="H34" s="86" t="str">
        <f ca="1">IF(B34="","",OFFSET(List1!S$4,'Příloha č. 2'!A33,0))</f>
        <v>31.10.2018</v>
      </c>
      <c r="I34" s="83">
        <f ca="1">IF(B34="","",OFFSET(List1!T$4,'Příloha č. 2'!A33,0))</f>
        <v>0</v>
      </c>
      <c r="J34" s="83">
        <f ca="1">IF(B34="","",OFFSET(List1!U$4,'Příloha č. 2'!A33,0))</f>
        <v>0</v>
      </c>
      <c r="K34" s="83">
        <f ca="1">IF(B34="","",OFFSET(List1!V$4,'Příloha č. 2'!A33,0))</f>
        <v>0</v>
      </c>
      <c r="L34" s="83">
        <f ca="1">IF(B34="","",OFFSET(List1!W$4,'Příloha č. 2'!A33,0))</f>
        <v>0</v>
      </c>
      <c r="M34" s="85">
        <f ca="1">IF(B34="","",OFFSET(List1!X$4,'Příloha č. 2'!A33,0))</f>
        <v>16000</v>
      </c>
    </row>
    <row r="35" spans="1:13" s="2" customFormat="1" ht="87" customHeight="1">
      <c r="A35" s="52"/>
      <c r="B35" s="83"/>
      <c r="C35" s="3" t="str">
        <f ca="1">IF(B34="","",CONCATENATE("Okres ",OFFSET(List1!G$4,'Příloha č. 2'!A33,0),"
","Právní forma","
",OFFSET(List1!H$4,'Příloha č. 2'!A33,0),"
","IČO ",OFFSET(List1!I$4,'Příloha č. 2'!A33,0),"
 ","B.Ú. ",OFFSET(List1!J$4,'Příloha č. 2'!A33,0)))</f>
        <v>Okres Přerov
Právní forma
Pobočný spolek
IČO 65920767
 B.Ú. - anonymizován</v>
      </c>
      <c r="D35" s="5" t="str">
        <f ca="1">IF(B34="","",OFFSET(List1!M$4,'Příloha č. 2'!A33,0))</f>
        <v>2x Soutěž v požárním sportu mládeže</v>
      </c>
      <c r="E35" s="84"/>
      <c r="F35" s="48"/>
      <c r="G35" s="85"/>
      <c r="H35" s="86"/>
      <c r="I35" s="83"/>
      <c r="J35" s="83"/>
      <c r="K35" s="83"/>
      <c r="L35" s="83"/>
      <c r="M35" s="85"/>
    </row>
    <row r="36" spans="1:13" s="2" customFormat="1" ht="81.75" customHeight="1">
      <c r="A36" s="52">
        <f>ROW()/3-1</f>
        <v>11</v>
      </c>
      <c r="B36" s="83"/>
      <c r="C36" s="3" t="str">
        <f ca="1">IF(B34="","",CONCATENATE("Zástupce","
",OFFSET(List1!K$4,'Příloha č. 2'!A33,0)))</f>
        <v>Zástupce
</v>
      </c>
      <c r="D36" s="5" t="str">
        <f ca="1">IF(B34="","",CONCATENATE("Dotace bude použita na:",OFFSET(List1!N$4,'Příloha č. 2'!A33,0)))</f>
        <v>Dotace bude použita na:diplomy, poháry, kancelářské potřeby, pitný režim, ceny, pořízení stopek, nákup startovacích praporků, svinovacího pásma a flipchard magnetické přenosné tabule</v>
      </c>
      <c r="E36" s="84"/>
      <c r="F36" s="49" t="str">
        <f ca="1">IF(B34="","",OFFSET(List1!Q$4,'Příloha č. 2'!A33,0))</f>
        <v>6/2018</v>
      </c>
      <c r="G36" s="85"/>
      <c r="H36" s="86"/>
      <c r="I36" s="83"/>
      <c r="J36" s="83"/>
      <c r="K36" s="83"/>
      <c r="L36" s="83"/>
      <c r="M36" s="85"/>
    </row>
    <row r="37" spans="1:13" s="2" customFormat="1" ht="87" customHeight="1">
      <c r="A37" s="52"/>
      <c r="B37" s="83" t="str">
        <f ca="1">IF(OFFSET(List1!B$4,'Příloha č. 2'!A36,0)&gt;0,OFFSET(List1!B$4,'Příloha č. 2'!A36,0),"")</f>
        <v>68</v>
      </c>
      <c r="C37" s="3" t="str">
        <f ca="1">IF(B37="","",CONCATENATE(OFFSET(List1!C$4,'Příloha č. 2'!A36,0),"
",OFFSET(List1!D$4,'Příloha č. 2'!A36,0),"
",OFFSET(List1!E$4,'Příloha č. 2'!A36,0),"
",OFFSET(List1!F$4,'Příloha č. 2'!A36,0)))</f>
        <v>SH ČMS - Sbor dobrovolných hasičů Radíkov
Radíkov 64
Radíkov
75301</v>
      </c>
      <c r="D37" s="81" t="str">
        <f ca="1">IF(B37="","",OFFSET(List1!L$4,'Příloha č. 2'!A36,0))</f>
        <v>Akce a projekty pořádané SDH v roce 2018</v>
      </c>
      <c r="E37" s="84">
        <f ca="1">IF(B37="","",OFFSET(List1!O$4,'Příloha č. 2'!A36,0))</f>
        <v>194000</v>
      </c>
      <c r="F37" s="49" t="str">
        <f ca="1">IF(B37="","",OFFSET(List1!P$4,'Příloha č. 2'!A36,0))</f>
        <v>1/2018</v>
      </c>
      <c r="G37" s="85">
        <f ca="1">IF(B37="","",OFFSET(List1!R$4,'Příloha č. 2'!A36,0))</f>
        <v>34000</v>
      </c>
      <c r="H37" s="86" t="str">
        <f ca="1">IF(B37="","",OFFSET(List1!S$4,'Příloha č. 2'!A36,0))</f>
        <v>31.10.2018</v>
      </c>
      <c r="I37" s="83">
        <f ca="1">IF(B37="","",OFFSET(List1!T$4,'Příloha č. 2'!A36,0))</f>
        <v>0</v>
      </c>
      <c r="J37" s="83">
        <f ca="1">IF(B37="","",OFFSET(List1!U$4,'Příloha č. 2'!A36,0))</f>
        <v>0</v>
      </c>
      <c r="K37" s="83">
        <f ca="1">IF(B37="","",OFFSET(List1!V$4,'Příloha č. 2'!A36,0))</f>
        <v>0</v>
      </c>
      <c r="L37" s="83">
        <f ca="1">IF(B37="","",OFFSET(List1!W$4,'Příloha č. 2'!A36,0))</f>
        <v>0</v>
      </c>
      <c r="M37" s="85">
        <f ca="1">IF(B37="","",OFFSET(List1!X$4,'Příloha č. 2'!A36,0))</f>
        <v>34000</v>
      </c>
    </row>
    <row r="38" spans="1:13" s="2" customFormat="1" ht="75" customHeight="1">
      <c r="A38" s="52"/>
      <c r="B38" s="83"/>
      <c r="C38" s="3" t="str">
        <f ca="1">IF(B37="","",CONCATENATE("Okres ",OFFSET(List1!G$4,'Příloha č. 2'!A36,0),"
","Právní forma","
",OFFSET(List1!H$4,'Příloha č. 2'!A36,0),"
","IČO ",OFFSET(List1!I$4,'Příloha č. 2'!A36,0),"
 ","B.Ú. ",OFFSET(List1!J$4,'Příloha č. 2'!A36,0)))</f>
        <v>Okres Přerov
Právní forma
Pobočný spolek
IČO 65920694
 B.Ú. - anonymizován</v>
      </c>
      <c r="D38" s="5" t="str">
        <f ca="1">IF(B37="","",OFFSET(List1!M$4,'Příloha č. 2'!A36,0))</f>
        <v>3x Soutěž v požárním sportu dospělých, Soutěž v požárním sportu mládeže</v>
      </c>
      <c r="E38" s="84"/>
      <c r="F38" s="48"/>
      <c r="G38" s="85"/>
      <c r="H38" s="86"/>
      <c r="I38" s="83"/>
      <c r="J38" s="83"/>
      <c r="K38" s="83"/>
      <c r="L38" s="83"/>
      <c r="M38" s="85"/>
    </row>
    <row r="39" spans="1:13" s="2" customFormat="1" ht="33.75" customHeight="1">
      <c r="A39" s="52">
        <f>ROW()/3-1</f>
        <v>12</v>
      </c>
      <c r="B39" s="83"/>
      <c r="C39" s="3" t="str">
        <f ca="1">IF(B37="","",CONCATENATE("Zástupce","
",OFFSET(List1!K$4,'Příloha č. 2'!A36,0)))</f>
        <v>Zástupce
</v>
      </c>
      <c r="D39" s="5" t="str">
        <f ca="1">IF(B37="","",CONCATENATE("Dotace bude použita na:",OFFSET(List1!N$4,'Příloha č. 2'!A36,0)))</f>
        <v>Dotace bude použita na:poháry, ceny, medaile, diplomy</v>
      </c>
      <c r="E39" s="84"/>
      <c r="F39" s="49" t="str">
        <f ca="1">IF(B37="","",OFFSET(List1!Q$4,'Příloha č. 2'!A36,0))</f>
        <v>9/2018</v>
      </c>
      <c r="G39" s="85"/>
      <c r="H39" s="86"/>
      <c r="I39" s="83"/>
      <c r="J39" s="83"/>
      <c r="K39" s="83"/>
      <c r="L39" s="83"/>
      <c r="M39" s="85"/>
    </row>
    <row r="40" spans="1:13" s="2" customFormat="1" ht="75" customHeight="1" hidden="1">
      <c r="A40" s="52"/>
      <c r="B40" s="83" t="str">
        <f ca="1">IF(OFFSET(List1!B$4,'Příloha č. 2'!A39,0)&gt;0,OFFSET(List1!B$4,'Příloha č. 2'!A39,0),"")</f>
        <v>69</v>
      </c>
      <c r="C40" s="3" t="str">
        <f ca="1">IF(B40="","",CONCATENATE(OFFSET(List1!C$4,'Příloha č. 2'!A39,0),"
",OFFSET(List1!D$4,'Příloha č. 2'!A39,0),"
",OFFSET(List1!E$4,'Příloha č. 2'!A39,0),"
",OFFSET(List1!F$4,'Příloha č. 2'!A39,0)))</f>
        <v>SH ČMS - Sbor dobrovolných hasičů Svésedlice
Svésedlice 58
Svésedlice
78354</v>
      </c>
      <c r="D40" s="81" t="str">
        <f ca="1">IF(B40="","",OFFSET(List1!L$4,'Příloha č. 2'!A39,0))</f>
        <v>Akce a projekty pořádané SDH v roce 2018</v>
      </c>
      <c r="E40" s="84">
        <f ca="1">IF(B40="","",OFFSET(List1!O$4,'Příloha č. 2'!A39,0))</f>
        <v>50000</v>
      </c>
      <c r="F40" s="49" t="str">
        <f ca="1">IF(B40="","",OFFSET(List1!P$4,'Příloha č. 2'!A39,0))</f>
        <v>1/2018</v>
      </c>
      <c r="G40" s="85">
        <f ca="1">IF(B40="","",OFFSET(List1!R$4,'Příloha č. 2'!A39,0))</f>
        <v>34000</v>
      </c>
      <c r="H40" s="86" t="str">
        <f ca="1">IF(B40="","",OFFSET(List1!S$4,'Příloha č. 2'!A39,0))</f>
        <v>14.12.2018</v>
      </c>
      <c r="I40" s="83">
        <f ca="1">IF(B40="","",OFFSET(List1!T$4,'Příloha č. 2'!A39,0))</f>
        <v>0</v>
      </c>
      <c r="J40" s="83">
        <f ca="1">IF(B40="","",OFFSET(List1!U$4,'Příloha č. 2'!A39,0))</f>
        <v>0</v>
      </c>
      <c r="K40" s="83">
        <f ca="1">IF(B40="","",OFFSET(List1!V$4,'Příloha č. 2'!A39,0))</f>
        <v>0</v>
      </c>
      <c r="L40" s="83">
        <f ca="1">IF(B40="","",OFFSET(List1!W$4,'Příloha č. 2'!A39,0))</f>
        <v>0</v>
      </c>
      <c r="M40" s="85">
        <f ca="1">IF(B40="","",OFFSET(List1!X$4,'Příloha č. 2'!A39,0))</f>
        <v>26000</v>
      </c>
    </row>
    <row r="41" spans="1:13" s="2" customFormat="1" ht="75" customHeight="1" hidden="1">
      <c r="A41" s="52"/>
      <c r="B41" s="83"/>
      <c r="C41" s="3" t="str">
        <f ca="1">IF(B40="","",CONCATENATE("Okres ",OFFSET(List1!G$4,'Příloha č. 2'!A39,0),"
","Právní forma","
",OFFSET(List1!H$4,'Příloha č. 2'!A39,0),"
","IČO ",OFFSET(List1!I$4,'Příloha č. 2'!A39,0),"
 ","B.Ú. ",OFFSET(List1!J$4,'Příloha č. 2'!A39,0)))</f>
        <v>Okres Olomouc
Právní forma
Pobočný spolek
IČO 65890230
 B.Ú. - anonymizován</v>
      </c>
      <c r="D41" s="5" t="str">
        <f ca="1">IF(B40="","",OFFSET(List1!M$4,'Příloha č. 2'!A39,0))</f>
        <v>2x Soutěž v požárním sportu dospělých, Soutěž v požárním sportu mládeže</v>
      </c>
      <c r="E41" s="84"/>
      <c r="F41" s="48"/>
      <c r="G41" s="85"/>
      <c r="H41" s="86"/>
      <c r="I41" s="83"/>
      <c r="J41" s="83"/>
      <c r="K41" s="83"/>
      <c r="L41" s="83"/>
      <c r="M41" s="85"/>
    </row>
    <row r="42" spans="1:13" s="2" customFormat="1" ht="30" customHeight="1" hidden="1">
      <c r="A42" s="52">
        <f>ROW()/3-1</f>
        <v>13</v>
      </c>
      <c r="B42" s="83"/>
      <c r="C42" s="3" t="str">
        <f ca="1">IF(B40="","",CONCATENATE("Zástupce","
",OFFSET(List1!K$4,'Příloha č. 2'!A39,0)))</f>
        <v>Zástupce
</v>
      </c>
      <c r="D42" s="5" t="str">
        <f ca="1">IF(B40="","",CONCATENATE("Dotace bude použita na:",OFFSET(List1!N$4,'Příloha č. 2'!A39,0)))</f>
        <v>Dotace bude použita na:diplomy, ceny, poháry, medaile, kancelářské potřeby, pitný režim, propagační materiály, ozvučení akce/hudební doprovod, fotodokumentace, materiálně-technické vybavení a zabezpečení, úhradu pořízení vybavení pro požární sport</v>
      </c>
      <c r="E42" s="84"/>
      <c r="F42" s="49" t="str">
        <f ca="1">IF(B40="","",OFFSET(List1!Q$4,'Příloha č. 2'!A39,0))</f>
        <v>11/2018</v>
      </c>
      <c r="G42" s="85"/>
      <c r="H42" s="86"/>
      <c r="I42" s="83"/>
      <c r="J42" s="83"/>
      <c r="K42" s="83"/>
      <c r="L42" s="83"/>
      <c r="M42" s="85"/>
    </row>
    <row r="43" spans="1:13" s="2" customFormat="1" ht="75" customHeight="1" hidden="1">
      <c r="A43" s="52"/>
      <c r="B43" s="83" t="str">
        <f ca="1">IF(OFFSET(List1!B$4,'Příloha č. 2'!A42,0)&gt;0,OFFSET(List1!B$4,'Příloha č. 2'!A42,0),"")</f>
        <v>70</v>
      </c>
      <c r="C43" s="3" t="str">
        <f ca="1">IF(B43="","",CONCATENATE(OFFSET(List1!C$4,'Příloha č. 2'!A42,0),"
",OFFSET(List1!D$4,'Příloha č. 2'!A42,0),"
",OFFSET(List1!E$4,'Příloha č. 2'!A42,0),"
",OFFSET(List1!F$4,'Příloha č. 2'!A42,0)))</f>
        <v>SH ČMS - Sbor dobrovolných hasičů Olomouc-Lošov
Svolinského 224/23
Olomouc
77900</v>
      </c>
      <c r="D43" s="81" t="str">
        <f ca="1">IF(B43="","",OFFSET(List1!L$4,'Příloha č. 2'!A42,0))</f>
        <v>Významné oslavy výročí založení SDH</v>
      </c>
      <c r="E43" s="84">
        <f ca="1">IF(B43="","",OFFSET(List1!O$4,'Příloha č. 2'!A42,0))</f>
        <v>45000</v>
      </c>
      <c r="F43" s="49" t="str">
        <f ca="1">IF(B43="","",OFFSET(List1!P$4,'Příloha č. 2'!A42,0))</f>
        <v>1/2018</v>
      </c>
      <c r="G43" s="85">
        <f ca="1">IF(B43="","",OFFSET(List1!R$4,'Příloha č. 2'!A42,0))</f>
        <v>10000</v>
      </c>
      <c r="H43" s="86" t="str">
        <f ca="1">IF(B43="","",OFFSET(List1!S$4,'Příloha č. 2'!A42,0))</f>
        <v>31.08.2018</v>
      </c>
      <c r="I43" s="83">
        <f ca="1">IF(B43="","",OFFSET(List1!T$4,'Příloha č. 2'!A42,0))</f>
        <v>0</v>
      </c>
      <c r="J43" s="83">
        <f ca="1">IF(B43="","",OFFSET(List1!U$4,'Příloha č. 2'!A42,0))</f>
        <v>0</v>
      </c>
      <c r="K43" s="83">
        <f ca="1">IF(B43="","",OFFSET(List1!V$4,'Příloha č. 2'!A42,0))</f>
        <v>0</v>
      </c>
      <c r="L43" s="83">
        <f ca="1">IF(B43="","",OFFSET(List1!W$4,'Příloha č. 2'!A42,0))</f>
        <v>0</v>
      </c>
      <c r="M43" s="85">
        <f ca="1">IF(B43="","",OFFSET(List1!X$4,'Příloha č. 2'!A42,0))</f>
        <v>10000</v>
      </c>
    </row>
    <row r="44" spans="1:13" s="2" customFormat="1" ht="75" customHeight="1" hidden="1">
      <c r="A44" s="52"/>
      <c r="B44" s="83"/>
      <c r="C44" s="3" t="str">
        <f ca="1">IF(B43="","",CONCATENATE("Okres ",OFFSET(List1!G$4,'Příloha č. 2'!A42,0),"
","Právní forma","
",OFFSET(List1!H$4,'Příloha č. 2'!A42,0),"
","IČO ",OFFSET(List1!I$4,'Příloha č. 2'!A42,0),"
 ","B.Ú. ",OFFSET(List1!J$4,'Příloha č. 2'!A42,0)))</f>
        <v>Okres Olomouc
Právní forma
Pobočný spolek
IČO 64991768
 B.Ú. - anonymizován</v>
      </c>
      <c r="D44" s="5" t="str">
        <f ca="1">IF(B43="","",OFFSET(List1!M$4,'Příloha č. 2'!A42,0))</f>
        <v>Významné oslavy výročí založení SDH Olomouc-Lošov</v>
      </c>
      <c r="E44" s="84"/>
      <c r="F44" s="48"/>
      <c r="G44" s="85"/>
      <c r="H44" s="86"/>
      <c r="I44" s="83"/>
      <c r="J44" s="83"/>
      <c r="K44" s="83"/>
      <c r="L44" s="83"/>
      <c r="M44" s="85"/>
    </row>
    <row r="45" spans="1:13" s="2" customFormat="1" ht="30" customHeight="1" hidden="1">
      <c r="A45" s="52">
        <f>ROW()/3-1</f>
        <v>14</v>
      </c>
      <c r="B45" s="83"/>
      <c r="C45" s="3" t="str">
        <f ca="1">IF(B43="","",CONCATENATE("Zástupce","
",OFFSET(List1!K$4,'Příloha č. 2'!A42,0)))</f>
        <v>Zástupce
</v>
      </c>
      <c r="D45" s="5" t="str">
        <f ca="1">IF(B43="","",CONCATENATE("Dotace bude použita na:",OFFSET(List1!N$4,'Příloha č. 2'!A42,0)))</f>
        <v>Dotace bude použita na:kancelářské potřeby, propagační materiály, ozvučení/hudební doprovod, fotodokumentaci, materiálně-technické vybavení a zabezpečení, kytice, věnce, zajištění publikace k výročí založení SDH, zhotovení praporu nebo stuhy</v>
      </c>
      <c r="E45" s="84"/>
      <c r="F45" s="49" t="str">
        <f ca="1">IF(B43="","",OFFSET(List1!Q$4,'Příloha č. 2'!A42,0))</f>
        <v>6/2018</v>
      </c>
      <c r="G45" s="85"/>
      <c r="H45" s="86"/>
      <c r="I45" s="83"/>
      <c r="J45" s="83"/>
      <c r="K45" s="83"/>
      <c r="L45" s="83"/>
      <c r="M45" s="85"/>
    </row>
    <row r="46" spans="1:13" s="2" customFormat="1" ht="75" customHeight="1" hidden="1">
      <c r="A46" s="52"/>
      <c r="B46" s="83" t="str">
        <f ca="1">IF(OFFSET(List1!B$4,'Příloha č. 2'!A45,0)&gt;0,OFFSET(List1!B$4,'Příloha č. 2'!A45,0),"")</f>
        <v>71</v>
      </c>
      <c r="C46" s="3" t="str">
        <f ca="1">IF(B46="","",CONCATENATE(OFFSET(List1!C$4,'Příloha č. 2'!A45,0),"
",OFFSET(List1!D$4,'Příloha č. 2'!A45,0),"
",OFFSET(List1!E$4,'Příloha č. 2'!A45,0),"
",OFFSET(List1!F$4,'Příloha č. 2'!A45,0)))</f>
        <v>SH ČMS - Sbor dobrovolných hasičů Štěpánov
Dolní 590/2a
Štěpánov
78313</v>
      </c>
      <c r="D46" s="81" t="str">
        <f ca="1">IF(B46="","",OFFSET(List1!L$4,'Příloha č. 2'!A45,0))</f>
        <v>Akce a projekty pořádané SDH v roce 2018</v>
      </c>
      <c r="E46" s="84">
        <f ca="1">IF(B46="","",OFFSET(List1!O$4,'Příloha č. 2'!A45,0))</f>
        <v>31000</v>
      </c>
      <c r="F46" s="49" t="str">
        <f ca="1">IF(B46="","",OFFSET(List1!P$4,'Příloha č. 2'!A45,0))</f>
        <v>1/2018</v>
      </c>
      <c r="G46" s="85">
        <f ca="1">IF(B46="","",OFFSET(List1!R$4,'Příloha č. 2'!A45,0))</f>
        <v>16000</v>
      </c>
      <c r="H46" s="86" t="str">
        <f ca="1">IF(B46="","",OFFSET(List1!S$4,'Příloha č. 2'!A45,0))</f>
        <v>30.09.2018</v>
      </c>
      <c r="I46" s="83">
        <f ca="1">IF(B46="","",OFFSET(List1!T$4,'Příloha č. 2'!A45,0))</f>
        <v>0</v>
      </c>
      <c r="J46" s="83">
        <f ca="1">IF(B46="","",OFFSET(List1!U$4,'Příloha č. 2'!A45,0))</f>
        <v>0</v>
      </c>
      <c r="K46" s="83">
        <f ca="1">IF(B46="","",OFFSET(List1!V$4,'Příloha č. 2'!A45,0))</f>
        <v>0</v>
      </c>
      <c r="L46" s="83">
        <f ca="1">IF(B46="","",OFFSET(List1!W$4,'Příloha č. 2'!A45,0))</f>
        <v>0</v>
      </c>
      <c r="M46" s="85">
        <f ca="1">IF(B46="","",OFFSET(List1!X$4,'Příloha č. 2'!A45,0))</f>
        <v>16000</v>
      </c>
    </row>
    <row r="47" spans="1:13" s="2" customFormat="1" ht="75" customHeight="1" hidden="1">
      <c r="A47" s="52"/>
      <c r="B47" s="83"/>
      <c r="C47" s="3" t="str">
        <f ca="1">IF(B46="","",CONCATENATE("Okres ",OFFSET(List1!G$4,'Příloha č. 2'!A45,0),"
","Právní forma","
",OFFSET(List1!H$4,'Příloha č. 2'!A45,0),"
","IČO ",OFFSET(List1!I$4,'Příloha č. 2'!A45,0),"
 ","B.Ú. ",OFFSET(List1!J$4,'Příloha č. 2'!A45,0)))</f>
        <v>Okres Olomouc
Právní forma
Pobočný spolek
IČO 66185726
 B.Ú. - anonymizován</v>
      </c>
      <c r="D47" s="5" t="str">
        <f ca="1">IF(B46="","",OFFSET(List1!M$4,'Příloha č. 2'!A45,0))</f>
        <v>2x Soutěž v požárním sportu dospělých SDH Štěpánov</v>
      </c>
      <c r="E47" s="84"/>
      <c r="F47" s="48"/>
      <c r="G47" s="85"/>
      <c r="H47" s="86"/>
      <c r="I47" s="83"/>
      <c r="J47" s="83"/>
      <c r="K47" s="83"/>
      <c r="L47" s="83"/>
      <c r="M47" s="85"/>
    </row>
    <row r="48" spans="1:13" s="2" customFormat="1" ht="30" customHeight="1" hidden="1">
      <c r="A48" s="52">
        <f>ROW()/3-1</f>
        <v>15</v>
      </c>
      <c r="B48" s="83"/>
      <c r="C48" s="3" t="str">
        <f ca="1">IF(B46="","",CONCATENATE("Zástupce","
",OFFSET(List1!K$4,'Příloha č. 2'!A45,0)))</f>
        <v>Zástupce
</v>
      </c>
      <c r="D48" s="5" t="str">
        <f ca="1">IF(B46="","",CONCATENATE("Dotace bude použita na:",OFFSET(List1!N$4,'Příloha č. 2'!A45,0)))</f>
        <v>Dotace bude použita na:diplomy, ceny, poháry, medaile, kancelářské potřeby, pitný režim, propagační materiály, ozvučení, materiálně-technické zabezpečení, úhradu pořízení vybavení pro požární sport</v>
      </c>
      <c r="E48" s="84"/>
      <c r="F48" s="49" t="str">
        <f ca="1">IF(B46="","",OFFSET(List1!Q$4,'Příloha č. 2'!A45,0))</f>
        <v>7/2018</v>
      </c>
      <c r="G48" s="85"/>
      <c r="H48" s="86"/>
      <c r="I48" s="83"/>
      <c r="J48" s="83"/>
      <c r="K48" s="83"/>
      <c r="L48" s="83"/>
      <c r="M48" s="85"/>
    </row>
    <row r="49" spans="1:13" s="2" customFormat="1" ht="75" customHeight="1" hidden="1">
      <c r="A49" s="52"/>
      <c r="B49" s="83" t="str">
        <f ca="1">IF(OFFSET(List1!B$4,'Příloha č. 2'!A48,0)&gt;0,OFFSET(List1!B$4,'Příloha č. 2'!A48,0),"")</f>
        <v>72</v>
      </c>
      <c r="C49" s="3" t="str">
        <f ca="1">IF(B49="","",CONCATENATE(OFFSET(List1!C$4,'Příloha č. 2'!A48,0),"
",OFFSET(List1!D$4,'Příloha č. 2'!A48,0),"
",OFFSET(List1!E$4,'Příloha č. 2'!A48,0),"
",OFFSET(List1!F$4,'Příloha č. 2'!A48,0)))</f>
        <v>SH ČMS - Sbor dobrovolných hasičů Kožušany - Tážaly
Tážaly 1
Kožušany-Tážaly
78375</v>
      </c>
      <c r="D49" s="81" t="str">
        <f ca="1">IF(B49="","",OFFSET(List1!L$4,'Příloha č. 2'!A48,0))</f>
        <v>Akce a projekty pořádané SDH v roce 2018</v>
      </c>
      <c r="E49" s="84">
        <f ca="1">IF(B49="","",OFFSET(List1!O$4,'Příloha č. 2'!A48,0))</f>
        <v>61000</v>
      </c>
      <c r="F49" s="49" t="str">
        <f ca="1">IF(B49="","",OFFSET(List1!P$4,'Příloha č. 2'!A48,0))</f>
        <v>5/2018</v>
      </c>
      <c r="G49" s="85">
        <f ca="1">IF(B49="","",OFFSET(List1!R$4,'Příloha č. 2'!A48,0))</f>
        <v>26000</v>
      </c>
      <c r="H49" s="86" t="str">
        <f ca="1">IF(B49="","",OFFSET(List1!S$4,'Příloha č. 2'!A48,0))</f>
        <v>31.08.2018</v>
      </c>
      <c r="I49" s="83">
        <f ca="1">IF(B49="","",OFFSET(List1!T$4,'Příloha č. 2'!A48,0))</f>
        <v>0</v>
      </c>
      <c r="J49" s="83">
        <f ca="1">IF(B49="","",OFFSET(List1!U$4,'Příloha č. 2'!A48,0))</f>
        <v>0</v>
      </c>
      <c r="K49" s="83">
        <f ca="1">IF(B49="","",OFFSET(List1!V$4,'Příloha č. 2'!A48,0))</f>
        <v>0</v>
      </c>
      <c r="L49" s="83">
        <f ca="1">IF(B49="","",OFFSET(List1!W$4,'Příloha č. 2'!A48,0))</f>
        <v>0</v>
      </c>
      <c r="M49" s="85">
        <f ca="1">IF(B49="","",OFFSET(List1!X$4,'Příloha č. 2'!A48,0))</f>
        <v>26000</v>
      </c>
    </row>
    <row r="50" spans="1:13" s="2" customFormat="1" ht="75" customHeight="1" hidden="1">
      <c r="A50" s="52"/>
      <c r="B50" s="83"/>
      <c r="C50" s="3" t="str">
        <f ca="1">IF(B49="","",CONCATENATE("Okres ",OFFSET(List1!G$4,'Příloha č. 2'!A48,0),"
","Právní forma","
",OFFSET(List1!H$4,'Příloha č. 2'!A48,0),"
","IČO ",OFFSET(List1!I$4,'Příloha č. 2'!A48,0),"
 ","B.Ú. ",OFFSET(List1!J$4,'Příloha č. 2'!A48,0)))</f>
        <v>Okres Olomouc
Právní forma
Pobočný spolek
IČO 66181666
 B.Ú. - anonymizován</v>
      </c>
      <c r="D50" s="5" t="str">
        <f ca="1">IF(B49="","",OFFSET(List1!M$4,'Příloha č. 2'!A48,0))</f>
        <v>2x Soutěž v požárním sportu dospělých, Významné oslavy výročí založení SDH</v>
      </c>
      <c r="E50" s="84"/>
      <c r="F50" s="48"/>
      <c r="G50" s="85"/>
      <c r="H50" s="86"/>
      <c r="I50" s="83"/>
      <c r="J50" s="83"/>
      <c r="K50" s="83"/>
      <c r="L50" s="83"/>
      <c r="M50" s="85"/>
    </row>
    <row r="51" spans="1:13" s="2" customFormat="1" ht="30" customHeight="1" hidden="1">
      <c r="A51" s="52">
        <f>ROW()/3-1</f>
        <v>16</v>
      </c>
      <c r="B51" s="83"/>
      <c r="C51" s="3" t="str">
        <f ca="1">IF(B49="","",CONCATENATE("Zástupce","
",OFFSET(List1!K$4,'Příloha č. 2'!A48,0)))</f>
        <v>Zástupce
</v>
      </c>
      <c r="D51" s="5" t="str">
        <f ca="1">IF(B49="","",CONCATENATE("Dotace bude použita na:",OFFSET(List1!N$4,'Příloha č. 2'!A48,0)))</f>
        <v>Dotace bude použita na:hudební doprovod, propagační materiály, poháry, nákup startovací pistole</v>
      </c>
      <c r="E51" s="84"/>
      <c r="F51" s="49" t="str">
        <f ca="1">IF(B49="","",OFFSET(List1!Q$4,'Příloha č. 2'!A48,0))</f>
        <v>7/2018</v>
      </c>
      <c r="G51" s="85"/>
      <c r="H51" s="86"/>
      <c r="I51" s="83"/>
      <c r="J51" s="83"/>
      <c r="K51" s="83"/>
      <c r="L51" s="83"/>
      <c r="M51" s="85"/>
    </row>
    <row r="52" spans="1:13" s="2" customFormat="1" ht="75" customHeight="1" hidden="1">
      <c r="A52" s="52"/>
      <c r="B52" s="83" t="str">
        <f ca="1">IF(OFFSET(List1!B$4,'Příloha č. 2'!A51,0)&gt;0,OFFSET(List1!B$4,'Příloha č. 2'!A51,0),"")</f>
        <v>73</v>
      </c>
      <c r="C52" s="3" t="str">
        <f ca="1">IF(B52="","",CONCATENATE(OFFSET(List1!C$4,'Příloha č. 2'!A51,0),"
",OFFSET(List1!D$4,'Příloha č. 2'!A51,0),"
",OFFSET(List1!E$4,'Příloha č. 2'!A51,0),"
",OFFSET(List1!F$4,'Příloha č. 2'!A51,0)))</f>
        <v>SH ČMS - Sbor dobrovolných hasičů Ludéřov
Ludéřov 127
Drahanovice
78344</v>
      </c>
      <c r="D52" s="81" t="str">
        <f ca="1">IF(B52="","",OFFSET(List1!L$4,'Příloha č. 2'!A51,0))</f>
        <v>Akce a projekty pořádané SDH v roce 2018</v>
      </c>
      <c r="E52" s="84">
        <f ca="1">IF(B52="","",OFFSET(List1!O$4,'Příloha č. 2'!A51,0))</f>
        <v>64000</v>
      </c>
      <c r="F52" s="49" t="str">
        <f ca="1">IF(B52="","",OFFSET(List1!P$4,'Příloha č. 2'!A51,0))</f>
        <v>1/2018</v>
      </c>
      <c r="G52" s="85">
        <f ca="1">IF(B52="","",OFFSET(List1!R$4,'Příloha č. 2'!A51,0))</f>
        <v>34000</v>
      </c>
      <c r="H52" s="86" t="str">
        <f ca="1">IF(B52="","",OFFSET(List1!S$4,'Příloha č. 2'!A51,0))</f>
        <v>31.10.2018</v>
      </c>
      <c r="I52" s="83">
        <f ca="1">IF(B52="","",OFFSET(List1!T$4,'Příloha č. 2'!A51,0))</f>
        <v>0</v>
      </c>
      <c r="J52" s="83">
        <f ca="1">IF(B52="","",OFFSET(List1!U$4,'Příloha č. 2'!A51,0))</f>
        <v>0</v>
      </c>
      <c r="K52" s="83">
        <f ca="1">IF(B52="","",OFFSET(List1!V$4,'Příloha č. 2'!A51,0))</f>
        <v>0</v>
      </c>
      <c r="L52" s="83">
        <f ca="1">IF(B52="","",OFFSET(List1!W$4,'Příloha č. 2'!A51,0))</f>
        <v>0</v>
      </c>
      <c r="M52" s="85">
        <f ca="1">IF(B52="","",OFFSET(List1!X$4,'Příloha č. 2'!A51,0))</f>
        <v>34000</v>
      </c>
    </row>
    <row r="53" spans="1:13" s="2" customFormat="1" ht="75" customHeight="1" hidden="1">
      <c r="A53" s="52"/>
      <c r="B53" s="83"/>
      <c r="C53" s="3" t="str">
        <f ca="1">IF(B52="","",CONCATENATE("Okres ",OFFSET(List1!G$4,'Příloha č. 2'!A51,0),"
","Právní forma","
",OFFSET(List1!H$4,'Příloha č. 2'!A51,0),"
","IČO ",OFFSET(List1!I$4,'Příloha č. 2'!A51,0),"
 ","B.Ú. ",OFFSET(List1!J$4,'Příloha č. 2'!A51,0)))</f>
        <v>Okres Olomouc
Právní forma
Pobočný spolek
IČO 64991521
 B.Ú. - anonymizován</v>
      </c>
      <c r="D53" s="5" t="str">
        <f ca="1">IF(B52="","",OFFSET(List1!M$4,'Příloha č. 2'!A51,0))</f>
        <v>3x Soutěž v požárním sportu dospělých, Soutěž v požárním sportu mládeže</v>
      </c>
      <c r="E53" s="84"/>
      <c r="F53" s="48"/>
      <c r="G53" s="85"/>
      <c r="H53" s="86"/>
      <c r="I53" s="83"/>
      <c r="J53" s="83"/>
      <c r="K53" s="83"/>
      <c r="L53" s="83"/>
      <c r="M53" s="85"/>
    </row>
    <row r="54" spans="1:13" s="2" customFormat="1" ht="30" customHeight="1" hidden="1">
      <c r="A54" s="52">
        <f>ROW()/3-1</f>
        <v>17</v>
      </c>
      <c r="B54" s="83"/>
      <c r="C54" s="3" t="str">
        <f ca="1">IF(B52="","",CONCATENATE("Zástupce","
",OFFSET(List1!K$4,'Příloha č. 2'!A51,0)))</f>
        <v>Zástupce
</v>
      </c>
      <c r="D54" s="5" t="str">
        <f ca="1">IF(B52="","",CONCATENATE("Dotace bude použita na:",OFFSET(List1!N$4,'Příloha č. 2'!A51,0)))</f>
        <v>Dotace bude použita na:hudební doprovod, ovzučení akcí, pronájem tartanové dráhy a stanů, materiálně-technické zabezpečení, poháry, medaile, ceny do soutěží včetně vybavení pro požární sport</v>
      </c>
      <c r="E54" s="84"/>
      <c r="F54" s="49" t="str">
        <f ca="1">IF(B52="","",OFFSET(List1!Q$4,'Příloha č. 2'!A51,0))</f>
        <v>9/2018</v>
      </c>
      <c r="G54" s="85"/>
      <c r="H54" s="86"/>
      <c r="I54" s="83"/>
      <c r="J54" s="83"/>
      <c r="K54" s="83"/>
      <c r="L54" s="83"/>
      <c r="M54" s="85"/>
    </row>
    <row r="55" spans="1:13" s="2" customFormat="1" ht="75" customHeight="1" hidden="1">
      <c r="A55" s="52"/>
      <c r="B55" s="83" t="str">
        <f ca="1">IF(OFFSET(List1!B$4,'Příloha č. 2'!A54,0)&gt;0,OFFSET(List1!B$4,'Příloha č. 2'!A54,0),"")</f>
        <v>74</v>
      </c>
      <c r="C55" s="3" t="str">
        <f ca="1">IF(B55="","",CONCATENATE(OFFSET(List1!C$4,'Příloha č. 2'!A54,0),"
",OFFSET(List1!D$4,'Příloha č. 2'!A54,0),"
",OFFSET(List1!E$4,'Příloha č. 2'!A54,0),"
",OFFSET(List1!F$4,'Příloha č. 2'!A54,0)))</f>
        <v>SH ČMS - Sbor dobrovolných hasičů Přáslavice
Přáslavice 314
Přáslavice
78354</v>
      </c>
      <c r="D55" s="81" t="str">
        <f ca="1">IF(B55="","",OFFSET(List1!L$4,'Příloha č. 2'!A54,0))</f>
        <v>Akce a projekty pořádané SDH v roce 2018</v>
      </c>
      <c r="E55" s="84">
        <f ca="1">IF(B55="","",OFFSET(List1!O$4,'Příloha č. 2'!A54,0))</f>
        <v>36000</v>
      </c>
      <c r="F55" s="49" t="str">
        <f ca="1">IF(B55="","",OFFSET(List1!P$4,'Příloha č. 2'!A54,0))</f>
        <v>4/2018</v>
      </c>
      <c r="G55" s="85">
        <f ca="1">IF(B55="","",OFFSET(List1!R$4,'Příloha č. 2'!A54,0))</f>
        <v>26000</v>
      </c>
      <c r="H55" s="86" t="str">
        <f ca="1">IF(B55="","",OFFSET(List1!S$4,'Příloha č. 2'!A54,0))</f>
        <v>31.08.2018</v>
      </c>
      <c r="I55" s="83">
        <f ca="1">IF(B55="","",OFFSET(List1!T$4,'Příloha č. 2'!A54,0))</f>
        <v>0</v>
      </c>
      <c r="J55" s="83">
        <f ca="1">IF(B55="","",OFFSET(List1!U$4,'Příloha č. 2'!A54,0))</f>
        <v>0</v>
      </c>
      <c r="K55" s="83">
        <f ca="1">IF(B55="","",OFFSET(List1!V$4,'Příloha č. 2'!A54,0))</f>
        <v>0</v>
      </c>
      <c r="L55" s="83">
        <f ca="1">IF(B55="","",OFFSET(List1!W$4,'Příloha č. 2'!A54,0))</f>
        <v>0</v>
      </c>
      <c r="M55" s="85">
        <f ca="1">IF(B55="","",OFFSET(List1!X$4,'Příloha č. 2'!A54,0))</f>
        <v>26000</v>
      </c>
    </row>
    <row r="56" spans="1:13" s="2" customFormat="1" ht="75" customHeight="1" hidden="1">
      <c r="A56" s="52"/>
      <c r="B56" s="83"/>
      <c r="C56" s="3" t="str">
        <f ca="1">IF(B55="","",CONCATENATE("Okres ",OFFSET(List1!G$4,'Příloha č. 2'!A54,0),"
","Právní forma","
",OFFSET(List1!H$4,'Příloha č. 2'!A54,0),"
","IČO ",OFFSET(List1!I$4,'Příloha č. 2'!A54,0),"
 ","B.Ú. ",OFFSET(List1!J$4,'Příloha č. 2'!A54,0)))</f>
        <v>Okres Olomouc
Právní forma
Pobočný spolek
IČO 66181241
 B.Ú. - anonymizován</v>
      </c>
      <c r="D56" s="5" t="str">
        <f ca="1">IF(B55="","",OFFSET(List1!M$4,'Příloha č. 2'!A54,0))</f>
        <v>2x Soutěž v požárním sportu dospělých, Soutěž v požárním sportu mládeže</v>
      </c>
      <c r="E56" s="84"/>
      <c r="F56" s="48"/>
      <c r="G56" s="85"/>
      <c r="H56" s="86"/>
      <c r="I56" s="83"/>
      <c r="J56" s="83"/>
      <c r="K56" s="83"/>
      <c r="L56" s="83"/>
      <c r="M56" s="85"/>
    </row>
    <row r="57" spans="1:13" s="2" customFormat="1" ht="30" customHeight="1" hidden="1">
      <c r="A57" s="52">
        <f>ROW()/3-1</f>
        <v>18</v>
      </c>
      <c r="B57" s="83"/>
      <c r="C57" s="3" t="str">
        <f ca="1">IF(B55="","",CONCATENATE("Zástupce","
",OFFSET(List1!K$4,'Příloha č. 2'!A54,0)))</f>
        <v>Zástupce
</v>
      </c>
      <c r="D57" s="5" t="str">
        <f ca="1">IF(B55="","",CONCATENATE("Dotace bude použita na:",OFFSET(List1!N$4,'Příloha č. 2'!A54,0)))</f>
        <v>Dotace bude použita na:diplomy, ceny, poháry, ozvučení, pronájem časomíry a stanu</v>
      </c>
      <c r="E57" s="84"/>
      <c r="F57" s="49" t="str">
        <f ca="1">IF(B55="","",OFFSET(List1!Q$4,'Příloha č. 2'!A54,0))</f>
        <v>6/2018</v>
      </c>
      <c r="G57" s="85"/>
      <c r="H57" s="86"/>
      <c r="I57" s="83"/>
      <c r="J57" s="83"/>
      <c r="K57" s="83"/>
      <c r="L57" s="83"/>
      <c r="M57" s="85"/>
    </row>
    <row r="58" spans="1:13" s="2" customFormat="1" ht="75" customHeight="1" hidden="1">
      <c r="A58" s="52"/>
      <c r="B58" s="83" t="str">
        <f ca="1">IF(OFFSET(List1!B$4,'Příloha č. 2'!A57,0)&gt;0,OFFSET(List1!B$4,'Příloha č. 2'!A57,0),"")</f>
        <v>75</v>
      </c>
      <c r="C58" s="3" t="str">
        <f ca="1">IF(B58="","",CONCATENATE(OFFSET(List1!C$4,'Příloha č. 2'!A57,0),"
",OFFSET(List1!D$4,'Příloha č. 2'!A57,0),"
",OFFSET(List1!E$4,'Příloha č. 2'!A57,0),"
",OFFSET(List1!F$4,'Příloha č. 2'!A57,0)))</f>
        <v>SH ČMS - Sbor dobrovolných hasičů Dub nad Moravou
Brodecká 1
Dub nad Moravou
78375</v>
      </c>
      <c r="D58" s="81" t="str">
        <f ca="1">IF(B58="","",OFFSET(List1!L$4,'Příloha č. 2'!A57,0))</f>
        <v>Akce a projekty pořádané SDH v roce 2018</v>
      </c>
      <c r="E58" s="84">
        <f ca="1">IF(B58="","",OFFSET(List1!O$4,'Příloha č. 2'!A57,0))</f>
        <v>38000</v>
      </c>
      <c r="F58" s="49" t="str">
        <f ca="1">IF(B58="","",OFFSET(List1!P$4,'Příloha č. 2'!A57,0))</f>
        <v>1/2018</v>
      </c>
      <c r="G58" s="85">
        <f ca="1">IF(B58="","",OFFSET(List1!R$4,'Příloha č. 2'!A57,0))</f>
        <v>28000</v>
      </c>
      <c r="H58" s="86" t="str">
        <f ca="1">IF(B58="","",OFFSET(List1!S$4,'Příloha č. 2'!A57,0))</f>
        <v>31.08.2018</v>
      </c>
      <c r="I58" s="83">
        <f ca="1">IF(B58="","",OFFSET(List1!T$4,'Příloha č. 2'!A57,0))</f>
        <v>0</v>
      </c>
      <c r="J58" s="83">
        <f ca="1">IF(B58="","",OFFSET(List1!U$4,'Příloha č. 2'!A57,0))</f>
        <v>0</v>
      </c>
      <c r="K58" s="83">
        <f ca="1">IF(B58="","",OFFSET(List1!V$4,'Příloha č. 2'!A57,0))</f>
        <v>0</v>
      </c>
      <c r="L58" s="83">
        <f ca="1">IF(B58="","",OFFSET(List1!W$4,'Příloha č. 2'!A57,0))</f>
        <v>0</v>
      </c>
      <c r="M58" s="85">
        <f ca="1">IF(B58="","",OFFSET(List1!X$4,'Příloha č. 2'!A57,0))</f>
        <v>28000</v>
      </c>
    </row>
    <row r="59" spans="1:13" s="2" customFormat="1" ht="75" customHeight="1" hidden="1">
      <c r="A59" s="52"/>
      <c r="B59" s="83"/>
      <c r="C59" s="3" t="str">
        <f ca="1">IF(B58="","",CONCATENATE("Okres ",OFFSET(List1!G$4,'Příloha č. 2'!A57,0),"
","Právní forma","
",OFFSET(List1!H$4,'Příloha č. 2'!A57,0),"
","IČO ",OFFSET(List1!I$4,'Příloha č. 2'!A57,0),"
 ","B.Ú. ",OFFSET(List1!J$4,'Příloha č. 2'!A57,0)))</f>
        <v>Okres Olomouc
Právní forma
Pobočný spolek
IČO 44936401
 B.Ú. - anonymizován</v>
      </c>
      <c r="D59" s="5" t="str">
        <f ca="1">IF(B58="","",OFFSET(List1!M$4,'Příloha č. 2'!A57,0))</f>
        <v>2x Soutěž v požárním sportu mládeže, Soutěž v požárním sportu dospělých</v>
      </c>
      <c r="E59" s="84"/>
      <c r="F59" s="48"/>
      <c r="G59" s="85"/>
      <c r="H59" s="86"/>
      <c r="I59" s="83"/>
      <c r="J59" s="83"/>
      <c r="K59" s="83"/>
      <c r="L59" s="83"/>
      <c r="M59" s="85"/>
    </row>
    <row r="60" spans="1:13" s="2" customFormat="1" ht="30" customHeight="1" hidden="1">
      <c r="A60" s="52">
        <f>ROW()/3-1</f>
        <v>19</v>
      </c>
      <c r="B60" s="83"/>
      <c r="C60" s="3" t="str">
        <f ca="1">IF(B58="","",CONCATENATE("Zástupce","
",OFFSET(List1!K$4,'Příloha č. 2'!A57,0)))</f>
        <v>Zástupce
</v>
      </c>
      <c r="D60" s="5" t="str">
        <f ca="1">IF(B58="","",CONCATENATE("Dotace bude použita na:",OFFSET(List1!N$4,'Příloha č. 2'!A57,0)))</f>
        <v>Dotace bude použita na:ceny, medaile, poháry, drobné opravy areálu, pronájem atrakcí pro děti, pitný režim, hudba, diplomy, pronájem časomíry, materiálně-technické zabezpečení akcí</v>
      </c>
      <c r="E60" s="84"/>
      <c r="F60" s="49" t="str">
        <f ca="1">IF(B58="","",OFFSET(List1!Q$4,'Příloha č. 2'!A57,0))</f>
        <v>12/2018</v>
      </c>
      <c r="G60" s="85"/>
      <c r="H60" s="86"/>
      <c r="I60" s="83"/>
      <c r="J60" s="83"/>
      <c r="K60" s="83"/>
      <c r="L60" s="83"/>
      <c r="M60" s="85"/>
    </row>
    <row r="61" spans="1:13" s="2" customFormat="1" ht="75" customHeight="1" hidden="1">
      <c r="A61" s="52"/>
      <c r="B61" s="83" t="str">
        <f ca="1">IF(OFFSET(List1!B$4,'Příloha č. 2'!A60,0)&gt;0,OFFSET(List1!B$4,'Příloha č. 2'!A60,0),"")</f>
        <v>76</v>
      </c>
      <c r="C61" s="3" t="str">
        <f ca="1">IF(B61="","",CONCATENATE(OFFSET(List1!C$4,'Příloha č. 2'!A60,0),"
",OFFSET(List1!D$4,'Příloha č. 2'!A60,0),"
",OFFSET(List1!E$4,'Příloha č. 2'!A60,0),"
",OFFSET(List1!F$4,'Příloha č. 2'!A60,0)))</f>
        <v>SH ČMS - Sbor dobrovolných hasičů Troubelice
Troubelice 25
Troubelice
78383</v>
      </c>
      <c r="D61" s="81" t="str">
        <f ca="1">IF(B61="","",OFFSET(List1!L$4,'Příloha č. 2'!A60,0))</f>
        <v>Soutěž v požárním sportu dospělých</v>
      </c>
      <c r="E61" s="84">
        <f ca="1">IF(B61="","",OFFSET(List1!O$4,'Příloha č. 2'!A60,0))</f>
        <v>12000</v>
      </c>
      <c r="F61" s="49" t="str">
        <f ca="1">IF(B61="","",OFFSET(List1!P$4,'Příloha č. 2'!A60,0))</f>
        <v>8/2018</v>
      </c>
      <c r="G61" s="85">
        <f ca="1">IF(B61="","",OFFSET(List1!R$4,'Příloha č. 2'!A60,0))</f>
        <v>8000</v>
      </c>
      <c r="H61" s="86" t="str">
        <f ca="1">IF(B61="","",OFFSET(List1!S$4,'Příloha č. 2'!A60,0))</f>
        <v>31.10.2018</v>
      </c>
      <c r="I61" s="83">
        <f ca="1">IF(B61="","",OFFSET(List1!T$4,'Příloha č. 2'!A60,0))</f>
        <v>0</v>
      </c>
      <c r="J61" s="83">
        <f ca="1">IF(B61="","",OFFSET(List1!U$4,'Příloha č. 2'!A60,0))</f>
        <v>0</v>
      </c>
      <c r="K61" s="83">
        <f ca="1">IF(B61="","",OFFSET(List1!V$4,'Příloha č. 2'!A60,0))</f>
        <v>0</v>
      </c>
      <c r="L61" s="83">
        <f ca="1">IF(B61="","",OFFSET(List1!W$4,'Příloha č. 2'!A60,0))</f>
        <v>0</v>
      </c>
      <c r="M61" s="85">
        <f ca="1">IF(B61="","",OFFSET(List1!X$4,'Příloha č. 2'!A60,0))</f>
        <v>8000</v>
      </c>
    </row>
    <row r="62" spans="1:13" s="2" customFormat="1" ht="75" customHeight="1" hidden="1">
      <c r="A62" s="52"/>
      <c r="B62" s="83"/>
      <c r="C62" s="3" t="str">
        <f ca="1">IF(B61="","",CONCATENATE("Okres ",OFFSET(List1!G$4,'Příloha č. 2'!A60,0),"
","Právní forma","
",OFFSET(List1!H$4,'Příloha č. 2'!A60,0),"
","IČO ",OFFSET(List1!I$4,'Příloha č. 2'!A60,0),"
 ","B.Ú. ",OFFSET(List1!J$4,'Příloha č. 2'!A60,0)))</f>
        <v>Okres Olomouc
Právní forma
Pobočný spolek
IČO 66181275
 B.Ú. - anonymizován</v>
      </c>
      <c r="D62" s="5" t="str">
        <f ca="1">IF(B61="","",OFFSET(List1!M$4,'Příloha č. 2'!A60,0))</f>
        <v>Soutěž v požárním sportu dospělých SDH Troubelice</v>
      </c>
      <c r="E62" s="84"/>
      <c r="F62" s="48"/>
      <c r="G62" s="85"/>
      <c r="H62" s="86"/>
      <c r="I62" s="83"/>
      <c r="J62" s="83"/>
      <c r="K62" s="83"/>
      <c r="L62" s="83"/>
      <c r="M62" s="85"/>
    </row>
    <row r="63" spans="1:13" s="2" customFormat="1" ht="30" customHeight="1" hidden="1">
      <c r="A63" s="52">
        <f>ROW()/3-1</f>
        <v>20</v>
      </c>
      <c r="B63" s="83"/>
      <c r="C63" s="3" t="str">
        <f ca="1">IF(B61="","",CONCATENATE("Zástupce","
",OFFSET(List1!K$4,'Příloha č. 2'!A60,0)))</f>
        <v>Zástupce
</v>
      </c>
      <c r="D63" s="5" t="str">
        <f ca="1">IF(B61="","",CONCATENATE("Dotace bude použita na:",OFFSET(List1!N$4,'Příloha č. 2'!A60,0)))</f>
        <v>Dotace bude použita na:poháry, medaile, diplomy, ceny, kancelářské potřeby, pitný režim, materiálně-technické vybavení a zabezpečení, pronájem časomíry, úhradu pořízení vybavení pro požární sport</v>
      </c>
      <c r="E63" s="84"/>
      <c r="F63" s="49" t="str">
        <f ca="1">IF(B61="","",OFFSET(List1!Q$4,'Příloha č. 2'!A60,0))</f>
        <v>8/2018</v>
      </c>
      <c r="G63" s="85"/>
      <c r="H63" s="86"/>
      <c r="I63" s="83"/>
      <c r="J63" s="83"/>
      <c r="K63" s="83"/>
      <c r="L63" s="83"/>
      <c r="M63" s="85"/>
    </row>
    <row r="64" spans="1:13" s="2" customFormat="1" ht="75" customHeight="1" hidden="1">
      <c r="A64" s="52"/>
      <c r="B64" s="83" t="str">
        <f ca="1">IF(OFFSET(List1!B$4,'Příloha č. 2'!A63,0)&gt;0,OFFSET(List1!B$4,'Příloha č. 2'!A63,0),"")</f>
        <v>77</v>
      </c>
      <c r="C64" s="3" t="str">
        <f ca="1">IF(B64="","",CONCATENATE(OFFSET(List1!C$4,'Příloha č. 2'!A63,0),"
",OFFSET(List1!D$4,'Příloha č. 2'!A63,0),"
",OFFSET(List1!E$4,'Příloha č. 2'!A63,0),"
",OFFSET(List1!F$4,'Příloha č. 2'!A63,0)))</f>
        <v>SH ČMS - Sbor dobrovolných hasičů Otaslavice
Otasclavice 534
Otaslavice
79806</v>
      </c>
      <c r="D64" s="81" t="str">
        <f ca="1">IF(B64="","",OFFSET(List1!L$4,'Příloha č. 2'!A63,0))</f>
        <v>Soutěž v požárním sportu dospělých</v>
      </c>
      <c r="E64" s="84">
        <f ca="1">IF(B64="","",OFFSET(List1!O$4,'Příloha č. 2'!A63,0))</f>
        <v>12000</v>
      </c>
      <c r="F64" s="49" t="str">
        <f ca="1">IF(B64="","",OFFSET(List1!P$4,'Příloha č. 2'!A63,0))</f>
        <v>1/2018</v>
      </c>
      <c r="G64" s="85">
        <f ca="1">IF(B64="","",OFFSET(List1!R$4,'Příloha č. 2'!A63,0))</f>
        <v>8000</v>
      </c>
      <c r="H64" s="86" t="str">
        <f ca="1">IF(B64="","",OFFSET(List1!S$4,'Příloha č. 2'!A63,0))</f>
        <v>31.08.2018</v>
      </c>
      <c r="I64" s="83">
        <f ca="1">IF(B64="","",OFFSET(List1!T$4,'Příloha č. 2'!A63,0))</f>
        <v>0</v>
      </c>
      <c r="J64" s="83">
        <f ca="1">IF(B64="","",OFFSET(List1!U$4,'Příloha č. 2'!A63,0))</f>
        <v>0</v>
      </c>
      <c r="K64" s="83">
        <f ca="1">IF(B64="","",OFFSET(List1!V$4,'Příloha č. 2'!A63,0))</f>
        <v>0</v>
      </c>
      <c r="L64" s="83">
        <f ca="1">IF(B64="","",OFFSET(List1!W$4,'Příloha č. 2'!A63,0))</f>
        <v>0</v>
      </c>
      <c r="M64" s="85">
        <f ca="1">IF(B64="","",OFFSET(List1!X$4,'Příloha č. 2'!A63,0))</f>
        <v>8000</v>
      </c>
    </row>
    <row r="65" spans="1:13" s="2" customFormat="1" ht="75" customHeight="1" hidden="1">
      <c r="A65" s="52"/>
      <c r="B65" s="83"/>
      <c r="C65" s="3" t="str">
        <f ca="1">IF(B64="","",CONCATENATE("Okres ",OFFSET(List1!G$4,'Příloha č. 2'!A63,0),"
","Právní forma","
",OFFSET(List1!H$4,'Příloha č. 2'!A63,0),"
","IČO ",OFFSET(List1!I$4,'Příloha č. 2'!A63,0),"
 ","B.Ú. ",OFFSET(List1!J$4,'Příloha č. 2'!A63,0)))</f>
        <v>Okres Prostějov
Právní forma
Pobočný spolek
IČO 62860658
 B.Ú. - anonymizován</v>
      </c>
      <c r="D65" s="5" t="str">
        <f ca="1">IF(B64="","",OFFSET(List1!M$4,'Příloha č. 2'!A63,0))</f>
        <v>Soutěž v požárním sportu dospělých SDH Otaslavice</v>
      </c>
      <c r="E65" s="84"/>
      <c r="F65" s="48"/>
      <c r="G65" s="85"/>
      <c r="H65" s="86"/>
      <c r="I65" s="83"/>
      <c r="J65" s="83"/>
      <c r="K65" s="83"/>
      <c r="L65" s="83"/>
      <c r="M65" s="85"/>
    </row>
    <row r="66" spans="1:13" s="2" customFormat="1" ht="30" customHeight="1" hidden="1">
      <c r="A66" s="52">
        <f>ROW()/3-1</f>
        <v>21</v>
      </c>
      <c r="B66" s="83"/>
      <c r="C66" s="3" t="str">
        <f ca="1">IF(B64="","",CONCATENATE("Zástupce","
",OFFSET(List1!K$4,'Příloha č. 2'!A63,0)))</f>
        <v>Zástupce
</v>
      </c>
      <c r="D66" s="5" t="str">
        <f ca="1">IF(B64="","",CONCATENATE("Dotace bude použita na:",OFFSET(List1!N$4,'Příloha č. 2'!A63,0)))</f>
        <v>Dotace bude použita na:ceny do soutěže, diplomy, poháry, kancelářské potřeby, ozvučení akce, pitný režim pro soutěžící</v>
      </c>
      <c r="E66" s="84"/>
      <c r="F66" s="49" t="str">
        <f ca="1">IF(B64="","",OFFSET(List1!Q$4,'Příloha č. 2'!A63,0))</f>
        <v>5/2018</v>
      </c>
      <c r="G66" s="85"/>
      <c r="H66" s="86"/>
      <c r="I66" s="83"/>
      <c r="J66" s="83"/>
      <c r="K66" s="83"/>
      <c r="L66" s="83"/>
      <c r="M66" s="85"/>
    </row>
    <row r="67" spans="1:13" s="2" customFormat="1" ht="75" customHeight="1" hidden="1">
      <c r="A67" s="52"/>
      <c r="B67" s="83" t="str">
        <f ca="1">IF(OFFSET(List1!B$4,'Příloha č. 2'!A66,0)&gt;0,OFFSET(List1!B$4,'Příloha č. 2'!A66,0),"")</f>
        <v>78</v>
      </c>
      <c r="C67" s="3" t="str">
        <f ca="1">IF(B67="","",CONCATENATE(OFFSET(List1!C$4,'Příloha č. 2'!A66,0),"
",OFFSET(List1!D$4,'Příloha č. 2'!A66,0),"
",OFFSET(List1!E$4,'Příloha č. 2'!A66,0),"
",OFFSET(List1!F$4,'Příloha č. 2'!A66,0)))</f>
        <v>SH ČMS - Sbor dobrovolných hasičů Klužínek
Klužínek 61
Hvozd
79852</v>
      </c>
      <c r="D67" s="81" t="str">
        <f ca="1">IF(B67="","",OFFSET(List1!L$4,'Příloha č. 2'!A66,0))</f>
        <v>Soutěž v požárním sportu mládeže</v>
      </c>
      <c r="E67" s="84">
        <f ca="1">IF(B67="","",OFFSET(List1!O$4,'Příloha č. 2'!A66,0))</f>
        <v>25000</v>
      </c>
      <c r="F67" s="49" t="str">
        <f ca="1">IF(B67="","",OFFSET(List1!P$4,'Příloha č. 2'!A66,0))</f>
        <v>7/2018</v>
      </c>
      <c r="G67" s="85">
        <f ca="1">IF(B67="","",OFFSET(List1!R$4,'Příloha č. 2'!A66,0))</f>
        <v>10000</v>
      </c>
      <c r="H67" s="86" t="str">
        <f ca="1">IF(B67="","",OFFSET(List1!S$4,'Příloha č. 2'!A66,0))</f>
        <v>30.09.2018</v>
      </c>
      <c r="I67" s="83">
        <f ca="1">IF(B67="","",OFFSET(List1!T$4,'Příloha č. 2'!A66,0))</f>
        <v>0</v>
      </c>
      <c r="J67" s="83">
        <f ca="1">IF(B67="","",OFFSET(List1!U$4,'Příloha č. 2'!A66,0))</f>
        <v>0</v>
      </c>
      <c r="K67" s="83">
        <f ca="1">IF(B67="","",OFFSET(List1!V$4,'Příloha č. 2'!A66,0))</f>
        <v>0</v>
      </c>
      <c r="L67" s="83">
        <f ca="1">IF(B67="","",OFFSET(List1!W$4,'Příloha č. 2'!A66,0))</f>
        <v>0</v>
      </c>
      <c r="M67" s="85">
        <f ca="1">IF(B67="","",OFFSET(List1!X$4,'Příloha č. 2'!A66,0))</f>
        <v>10000</v>
      </c>
    </row>
    <row r="68" spans="1:13" s="2" customFormat="1" ht="75" customHeight="1" hidden="1">
      <c r="A68" s="52"/>
      <c r="B68" s="83"/>
      <c r="C68" s="3" t="str">
        <f ca="1">IF(B67="","",CONCATENATE("Okres ",OFFSET(List1!G$4,'Příloha č. 2'!A66,0),"
","Právní forma","
",OFFSET(List1!H$4,'Příloha č. 2'!A66,0),"
","IČO ",OFFSET(List1!I$4,'Příloha č. 2'!A66,0),"
 ","B.Ú. ",OFFSET(List1!J$4,'Příloha č. 2'!A66,0)))</f>
        <v>Okres Prostějov
Právní forma
Pobočný spolek
IČO 62860283
 B.Ú. - anonymizován</v>
      </c>
      <c r="D68" s="5" t="str">
        <f ca="1">IF(B67="","",OFFSET(List1!M$4,'Příloha č. 2'!A66,0))</f>
        <v>Soutěž v požárním sportu mládeže SDH Klužínek</v>
      </c>
      <c r="E68" s="84"/>
      <c r="F68" s="48"/>
      <c r="G68" s="85"/>
      <c r="H68" s="86"/>
      <c r="I68" s="83"/>
      <c r="J68" s="83"/>
      <c r="K68" s="83"/>
      <c r="L68" s="83"/>
      <c r="M68" s="85"/>
    </row>
    <row r="69" spans="1:13" s="2" customFormat="1" ht="30" customHeight="1" hidden="1">
      <c r="A69" s="52">
        <f>ROW()/3-1</f>
        <v>22</v>
      </c>
      <c r="B69" s="83"/>
      <c r="C69" s="3" t="str">
        <f ca="1">IF(B67="","",CONCATENATE("Zástupce","
",OFFSET(List1!K$4,'Příloha č. 2'!A66,0)))</f>
        <v>Zástupce
</v>
      </c>
      <c r="D69" s="5" t="str">
        <f ca="1">IF(B67="","",CONCATENATE("Dotace bude použita na:",OFFSET(List1!N$4,'Příloha č. 2'!A66,0)))</f>
        <v>Dotace bude použita na:poháry, medaile, diplomy, tisk, kancelářské potřeby pro zajištění akce, startovací pistole</v>
      </c>
      <c r="E69" s="84"/>
      <c r="F69" s="49" t="str">
        <f ca="1">IF(B67="","",OFFSET(List1!Q$4,'Příloha č. 2'!A66,0))</f>
        <v>7/2018</v>
      </c>
      <c r="G69" s="85"/>
      <c r="H69" s="86"/>
      <c r="I69" s="83"/>
      <c r="J69" s="83"/>
      <c r="K69" s="83"/>
      <c r="L69" s="83"/>
      <c r="M69" s="85"/>
    </row>
    <row r="70" spans="1:13" s="2" customFormat="1" ht="75" customHeight="1" hidden="1">
      <c r="A70" s="52"/>
      <c r="B70" s="83" t="str">
        <f ca="1">IF(OFFSET(List1!B$4,'Příloha č. 2'!A69,0)&gt;0,OFFSET(List1!B$4,'Příloha č. 2'!A69,0),"")</f>
        <v>79</v>
      </c>
      <c r="C70" s="3" t="str">
        <f ca="1">IF(B70="","",CONCATENATE(OFFSET(List1!C$4,'Příloha č. 2'!A69,0),"
",OFFSET(List1!D$4,'Příloha č. 2'!A69,0),"
",OFFSET(List1!E$4,'Příloha č. 2'!A69,0),"
",OFFSET(List1!F$4,'Příloha č. 2'!A69,0)))</f>
        <v>SH ČMS - Sbor dobrovolných hasičů Němčice nad Hanou
Masarykova 597
Němčice nad Hanou
79827</v>
      </c>
      <c r="D70" s="81" t="str">
        <f ca="1">IF(B70="","",OFFSET(List1!L$4,'Příloha č. 2'!A69,0))</f>
        <v>Akce a projekty pořádané SDH v roce 2018</v>
      </c>
      <c r="E70" s="84">
        <f ca="1">IF(B70="","",OFFSET(List1!O$4,'Příloha č. 2'!A69,0))</f>
        <v>28000</v>
      </c>
      <c r="F70" s="49" t="str">
        <f ca="1">IF(B70="","",OFFSET(List1!P$4,'Příloha č. 2'!A69,0))</f>
        <v>5/2018</v>
      </c>
      <c r="G70" s="85">
        <f ca="1">IF(B70="","",OFFSET(List1!R$4,'Příloha č. 2'!A69,0))</f>
        <v>18000</v>
      </c>
      <c r="H70" s="86" t="str">
        <f ca="1">IF(B70="","",OFFSET(List1!S$4,'Příloha č. 2'!A69,0))</f>
        <v>31.08.2018</v>
      </c>
      <c r="I70" s="83">
        <f ca="1">IF(B70="","",OFFSET(List1!T$4,'Příloha č. 2'!A69,0))</f>
        <v>0</v>
      </c>
      <c r="J70" s="83">
        <f ca="1">IF(B70="","",OFFSET(List1!U$4,'Příloha č. 2'!A69,0))</f>
        <v>0</v>
      </c>
      <c r="K70" s="83">
        <f ca="1">IF(B70="","",OFFSET(List1!V$4,'Příloha č. 2'!A69,0))</f>
        <v>0</v>
      </c>
      <c r="L70" s="83">
        <f ca="1">IF(B70="","",OFFSET(List1!W$4,'Příloha č. 2'!A69,0))</f>
        <v>0</v>
      </c>
      <c r="M70" s="85">
        <f ca="1">IF(B70="","",OFFSET(List1!X$4,'Příloha č. 2'!A69,0))</f>
        <v>18000</v>
      </c>
    </row>
    <row r="71" spans="1:13" s="2" customFormat="1" ht="75" customHeight="1" hidden="1">
      <c r="A71" s="52"/>
      <c r="B71" s="83"/>
      <c r="C71" s="3" t="str">
        <f ca="1">IF(B70="","",CONCATENATE("Okres ",OFFSET(List1!G$4,'Příloha č. 2'!A69,0),"
","Právní forma","
",OFFSET(List1!H$4,'Příloha č. 2'!A69,0),"
","IČO ",OFFSET(List1!I$4,'Příloha č. 2'!A69,0),"
 ","B.Ú. ",OFFSET(List1!J$4,'Příloha č. 2'!A69,0)))</f>
        <v>Okres Prostějov
Právní forma
Pobočný spolek
IČO 62860569
 B.Ú. - anonymizován</v>
      </c>
      <c r="D71" s="5" t="str">
        <f ca="1">IF(B70="","",OFFSET(List1!M$4,'Příloha č. 2'!A69,0))</f>
        <v>Soutěž v požárním sportu dospělých, Soutěž v požárním sportu mládeže</v>
      </c>
      <c r="E71" s="84"/>
      <c r="F71" s="48"/>
      <c r="G71" s="85"/>
      <c r="H71" s="86"/>
      <c r="I71" s="83"/>
      <c r="J71" s="83"/>
      <c r="K71" s="83"/>
      <c r="L71" s="83"/>
      <c r="M71" s="85"/>
    </row>
    <row r="72" spans="1:13" s="2" customFormat="1" ht="30" customHeight="1" hidden="1">
      <c r="A72" s="52">
        <f>ROW()/3-1</f>
        <v>23</v>
      </c>
      <c r="B72" s="83"/>
      <c r="C72" s="3" t="str">
        <f ca="1">IF(B70="","",CONCATENATE("Zástupce","
",OFFSET(List1!K$4,'Příloha č. 2'!A69,0)))</f>
        <v>Zástupce
</v>
      </c>
      <c r="D72" s="5" t="str">
        <f ca="1">IF(B70="","",CONCATENATE("Dotace bude použita na:",OFFSET(List1!N$4,'Příloha č. 2'!A69,0)))</f>
        <v>Dotace bude použita na:poháry, medaile, hadice, proudnice, ceny do soutěží, pitný režim, diplomy</v>
      </c>
      <c r="E72" s="84"/>
      <c r="F72" s="49" t="str">
        <f ca="1">IF(B70="","",OFFSET(List1!Q$4,'Příloha č. 2'!A69,0))</f>
        <v>5/2018</v>
      </c>
      <c r="G72" s="85"/>
      <c r="H72" s="86"/>
      <c r="I72" s="83"/>
      <c r="J72" s="83"/>
      <c r="K72" s="83"/>
      <c r="L72" s="83"/>
      <c r="M72" s="85"/>
    </row>
    <row r="73" spans="1:13" s="2" customFormat="1" ht="87.75" customHeight="1">
      <c r="A73" s="52"/>
      <c r="B73" s="83" t="str">
        <f ca="1">IF(OFFSET(List1!B$4,'Příloha č. 2'!A72,0)&gt;0,OFFSET(List1!B$4,'Příloha č. 2'!A72,0),"")</f>
        <v>80</v>
      </c>
      <c r="C73" s="3" t="str">
        <f ca="1">IF(B73="","",CONCATENATE(OFFSET(List1!C$4,'Příloha č. 2'!A72,0),"
",OFFSET(List1!D$4,'Příloha č. 2'!A72,0),"
",OFFSET(List1!E$4,'Příloha č. 2'!A72,0),"
",OFFSET(List1!F$4,'Příloha č. 2'!A72,0)))</f>
        <v>SH ČMS - Sbor dobrovolných hasičů Bílá Voda
Kamenička 37
Bílá Voda
79069</v>
      </c>
      <c r="D73" s="81" t="str">
        <f ca="1">IF(B73="","",OFFSET(List1!L$4,'Příloha č. 2'!A72,0))</f>
        <v>Akce a projekty pořádané SDH v roce 2018</v>
      </c>
      <c r="E73" s="84">
        <f ca="1">IF(B73="","",OFFSET(List1!O$4,'Příloha č. 2'!A72,0))</f>
        <v>12000</v>
      </c>
      <c r="F73" s="49" t="str">
        <f ca="1">IF(B73="","",OFFSET(List1!P$4,'Příloha č. 2'!A72,0))</f>
        <v>5/2018</v>
      </c>
      <c r="G73" s="85">
        <f ca="1">IF(B73="","",OFFSET(List1!R$4,'Příloha č. 2'!A72,0))</f>
        <v>10000</v>
      </c>
      <c r="H73" s="86" t="str">
        <f ca="1">IF(B73="","",OFFSET(List1!S$4,'Příloha č. 2'!A72,0))</f>
        <v>30.09.2018</v>
      </c>
      <c r="I73" s="83">
        <f ca="1">IF(B73="","",OFFSET(List1!T$4,'Příloha č. 2'!A72,0))</f>
        <v>0</v>
      </c>
      <c r="J73" s="83">
        <f ca="1">IF(B73="","",OFFSET(List1!U$4,'Příloha č. 2'!A72,0))</f>
        <v>0</v>
      </c>
      <c r="K73" s="83">
        <f ca="1">IF(B73="","",OFFSET(List1!V$4,'Příloha č. 2'!A72,0))</f>
        <v>0</v>
      </c>
      <c r="L73" s="83">
        <f ca="1">IF(B73="","",OFFSET(List1!W$4,'Příloha č. 2'!A72,0))</f>
        <v>0</v>
      </c>
      <c r="M73" s="85">
        <f ca="1">IF(B73="","",OFFSET(List1!X$4,'Příloha č. 2'!A72,0))</f>
        <v>10000</v>
      </c>
    </row>
    <row r="74" spans="1:13" s="2" customFormat="1" ht="75" customHeight="1">
      <c r="A74" s="52"/>
      <c r="B74" s="83"/>
      <c r="C74" s="3" t="str">
        <f ca="1">IF(B73="","",CONCATENATE("Okres ",OFFSET(List1!G$4,'Příloha č. 2'!A72,0),"
","Právní forma","
",OFFSET(List1!H$4,'Příloha č. 2'!A72,0),"
","IČO ",OFFSET(List1!I$4,'Příloha č. 2'!A72,0),"
 ","B.Ú. ",OFFSET(List1!J$4,'Příloha č. 2'!A72,0)))</f>
        <v>Okres Jeseník
Právní forma
Pobočný spolek
IČO 64988180
 B.Ú. - anonymizován</v>
      </c>
      <c r="D74" s="5" t="str">
        <f ca="1">IF(B73="","",OFFSET(List1!M$4,'Příloha č. 2'!A72,0))</f>
        <v>Soutěž v požárním sportu dospělých, Soutěž v požárním sportu mládeže</v>
      </c>
      <c r="E74" s="84"/>
      <c r="F74" s="48"/>
      <c r="G74" s="85"/>
      <c r="H74" s="86"/>
      <c r="I74" s="83"/>
      <c r="J74" s="83"/>
      <c r="K74" s="83"/>
      <c r="L74" s="83"/>
      <c r="M74" s="85"/>
    </row>
    <row r="75" spans="1:13" s="2" customFormat="1" ht="36.75" customHeight="1">
      <c r="A75" s="52">
        <f>ROW()/3-1</f>
        <v>24</v>
      </c>
      <c r="B75" s="83"/>
      <c r="C75" s="3" t="str">
        <f ca="1">IF(B73="","",CONCATENATE("Zástupce","
",OFFSET(List1!K$4,'Příloha č. 2'!A72,0)))</f>
        <v>Zástupce
</v>
      </c>
      <c r="D75" s="5" t="str">
        <f ca="1">IF(B73="","",CONCATENATE("Dotace bude použita na:",OFFSET(List1!N$4,'Příloha č. 2'!A72,0)))</f>
        <v>Dotace bude použita na:diplomy, medaile, poháry, ceny, pitný režim, ozvučení akce</v>
      </c>
      <c r="E75" s="84"/>
      <c r="F75" s="49" t="str">
        <f ca="1">IF(B73="","",OFFSET(List1!Q$4,'Příloha č. 2'!A72,0))</f>
        <v>7/2018</v>
      </c>
      <c r="G75" s="85"/>
      <c r="H75" s="86"/>
      <c r="I75" s="83"/>
      <c r="J75" s="83"/>
      <c r="K75" s="83"/>
      <c r="L75" s="83"/>
      <c r="M75" s="85"/>
    </row>
    <row r="76" spans="1:13" s="2" customFormat="1" ht="75" customHeight="1" hidden="1">
      <c r="A76" s="52"/>
      <c r="B76" s="83" t="str">
        <f ca="1">IF(OFFSET(List1!B$4,'Příloha č. 2'!A75,0)&gt;0,OFFSET(List1!B$4,'Příloha č. 2'!A75,0),"")</f>
        <v>81</v>
      </c>
      <c r="C76" s="3" t="str">
        <f ca="1">IF(B76="","",CONCATENATE(OFFSET(List1!C$4,'Příloha č. 2'!A75,0),"
",OFFSET(List1!D$4,'Příloha č. 2'!A75,0),"
",OFFSET(List1!E$4,'Příloha č. 2'!A75,0),"
",OFFSET(List1!F$4,'Příloha č. 2'!A75,0)))</f>
        <v>SH ČMS - Sbor dobrovolných hasičů Zborov
Zborov 28
Zborov
78901</v>
      </c>
      <c r="D76" s="81" t="str">
        <f ca="1">IF(B76="","",OFFSET(List1!L$4,'Příloha č. 2'!A75,0))</f>
        <v>Soutěž v požárním sportu dospělých</v>
      </c>
      <c r="E76" s="84">
        <f ca="1">IF(B76="","",OFFSET(List1!O$4,'Příloha č. 2'!A75,0))</f>
        <v>20000</v>
      </c>
      <c r="F76" s="49" t="str">
        <f ca="1">IF(B76="","",OFFSET(List1!P$4,'Příloha č. 2'!A75,0))</f>
        <v>7/2018</v>
      </c>
      <c r="G76" s="85">
        <f ca="1">IF(B76="","",OFFSET(List1!R$4,'Příloha č. 2'!A75,0))</f>
        <v>15000</v>
      </c>
      <c r="H76" s="86" t="str">
        <f ca="1">IF(B76="","",OFFSET(List1!S$4,'Příloha č. 2'!A75,0))</f>
        <v>31.08.2018</v>
      </c>
      <c r="I76" s="83">
        <f ca="1">IF(B76="","",OFFSET(List1!T$4,'Příloha č. 2'!A75,0))</f>
        <v>0</v>
      </c>
      <c r="J76" s="83">
        <f ca="1">IF(B76="","",OFFSET(List1!U$4,'Příloha č. 2'!A75,0))</f>
        <v>0</v>
      </c>
      <c r="K76" s="83">
        <f ca="1">IF(B76="","",OFFSET(List1!V$4,'Příloha č. 2'!A75,0))</f>
        <v>0</v>
      </c>
      <c r="L76" s="83">
        <f ca="1">IF(B76="","",OFFSET(List1!W$4,'Příloha č. 2'!A75,0))</f>
        <v>0</v>
      </c>
      <c r="M76" s="85">
        <f ca="1">IF(B76="","",OFFSET(List1!X$4,'Příloha č. 2'!A75,0))</f>
        <v>8000</v>
      </c>
    </row>
    <row r="77" spans="1:13" s="2" customFormat="1" ht="75" customHeight="1" hidden="1">
      <c r="A77" s="52"/>
      <c r="B77" s="83"/>
      <c r="C77" s="3" t="str">
        <f ca="1">IF(B76="","",CONCATENATE("Okres ",OFFSET(List1!G$4,'Příloha č. 2'!A75,0),"
","Právní forma","
",OFFSET(List1!H$4,'Příloha č. 2'!A75,0),"
","IČO ",OFFSET(List1!I$4,'Příloha č. 2'!A75,0),"
 ","B.Ú. ",OFFSET(List1!J$4,'Příloha č. 2'!A75,0)))</f>
        <v>Okres Šumperk
Právní forma
Pobočný spolek
IČO 64094367
 B.Ú. - anonymizován</v>
      </c>
      <c r="D77" s="5" t="str">
        <f ca="1">IF(B76="","",OFFSET(List1!M$4,'Příloha č. 2'!A75,0))</f>
        <v>Soutěž v požárním sportu dospělých SDH Zborov</v>
      </c>
      <c r="E77" s="84"/>
      <c r="F77" s="48"/>
      <c r="G77" s="85"/>
      <c r="H77" s="86"/>
      <c r="I77" s="83"/>
      <c r="J77" s="83"/>
      <c r="K77" s="83"/>
      <c r="L77" s="83"/>
      <c r="M77" s="85"/>
    </row>
    <row r="78" spans="1:13" s="2" customFormat="1" ht="30" customHeight="1" hidden="1">
      <c r="A78" s="52">
        <f>ROW()/3-1</f>
        <v>25</v>
      </c>
      <c r="B78" s="83"/>
      <c r="C78" s="3" t="str">
        <f ca="1">IF(B76="","",CONCATENATE("Zástupce","
",OFFSET(List1!K$4,'Příloha č. 2'!A75,0)))</f>
        <v>Zástupce
</v>
      </c>
      <c r="D78" s="5" t="str">
        <f ca="1">IF(B76="","",CONCATENATE("Dotace bude použita na:",OFFSET(List1!N$4,'Příloha č. 2'!A75,0)))</f>
        <v>Dotace bude použita na:diplomy, ceny, poháry, kancelářské potřeby, pitný režim, propagační materiály, fotodokumentace, pronájem areálu včetně spotřeby energie, úhradu pořízení vybavení pro požární sport</v>
      </c>
      <c r="E78" s="84"/>
      <c r="F78" s="49" t="str">
        <f ca="1">IF(B76="","",OFFSET(List1!Q$4,'Příloha č. 2'!A75,0))</f>
        <v>7/2018</v>
      </c>
      <c r="G78" s="85"/>
      <c r="H78" s="86"/>
      <c r="I78" s="83"/>
      <c r="J78" s="83"/>
      <c r="K78" s="83"/>
      <c r="L78" s="83"/>
      <c r="M78" s="85"/>
    </row>
    <row r="79" spans="1:13" s="2" customFormat="1" ht="86.25" customHeight="1">
      <c r="A79" s="52"/>
      <c r="B79" s="83" t="str">
        <f ca="1">IF(OFFSET(List1!B$4,'Příloha č. 2'!A78,0)&gt;0,OFFSET(List1!B$4,'Příloha č. 2'!A78,0),"")</f>
        <v>82</v>
      </c>
      <c r="C79" s="3" t="str">
        <f ca="1">IF(B79="","",CONCATENATE(OFFSET(List1!C$4,'Příloha č. 2'!A78,0),"
",OFFSET(List1!D$4,'Příloha č. 2'!A78,0),"
",OFFSET(List1!E$4,'Příloha č. 2'!A78,0),"
",OFFSET(List1!F$4,'Příloha č. 2'!A78,0)))</f>
        <v>SH ČMS - Sbor dobrovolných hasičů Střítež nad Ludinou
Střítež nad Ludinou 191
Střítež nad Ludinou
75363</v>
      </c>
      <c r="D79" s="81" t="str">
        <f ca="1">IF(B79="","",OFFSET(List1!L$4,'Příloha č. 2'!A78,0))</f>
        <v>Akce a projekty pořádané SDH v roce 2018</v>
      </c>
      <c r="E79" s="84">
        <f ca="1">IF(B79="","",OFFSET(List1!O$4,'Příloha č. 2'!A78,0))</f>
        <v>18000</v>
      </c>
      <c r="F79" s="49" t="str">
        <f ca="1">IF(B79="","",OFFSET(List1!P$4,'Příloha č. 2'!A78,0))</f>
        <v>8/2018</v>
      </c>
      <c r="G79" s="85">
        <f ca="1">IF(B79="","",OFFSET(List1!R$4,'Příloha č. 2'!A78,0))</f>
        <v>18000</v>
      </c>
      <c r="H79" s="86" t="str">
        <f ca="1">IF(B79="","",OFFSET(List1!S$4,'Příloha č. 2'!A78,0))</f>
        <v>31.10.2018</v>
      </c>
      <c r="I79" s="83">
        <f ca="1">IF(B79="","",OFFSET(List1!T$4,'Příloha č. 2'!A78,0))</f>
        <v>0</v>
      </c>
      <c r="J79" s="83">
        <f ca="1">IF(B79="","",OFFSET(List1!U$4,'Příloha č. 2'!A78,0))</f>
        <v>0</v>
      </c>
      <c r="K79" s="83">
        <f ca="1">IF(B79="","",OFFSET(List1!V$4,'Příloha č. 2'!A78,0))</f>
        <v>0</v>
      </c>
      <c r="L79" s="83">
        <f ca="1">IF(B79="","",OFFSET(List1!W$4,'Příloha č. 2'!A78,0))</f>
        <v>0</v>
      </c>
      <c r="M79" s="85">
        <f ca="1">IF(B79="","",OFFSET(List1!X$4,'Příloha č. 2'!A78,0))</f>
        <v>18000</v>
      </c>
    </row>
    <row r="80" spans="1:13" s="2" customFormat="1" ht="75" customHeight="1">
      <c r="A80" s="52"/>
      <c r="B80" s="83"/>
      <c r="C80" s="3" t="str">
        <f ca="1">IF(B79="","",CONCATENATE("Okres ",OFFSET(List1!G$4,'Příloha č. 2'!A78,0),"
","Právní forma","
",OFFSET(List1!H$4,'Příloha č. 2'!A78,0),"
","IČO ",OFFSET(List1!I$4,'Příloha č. 2'!A78,0),"
 ","B.Ú. ",OFFSET(List1!J$4,'Příloha č. 2'!A78,0)))</f>
        <v>Okres Přerov
Právní forma
Pobočný spolek
IČO 65914287
 B.Ú. - anonymizován</v>
      </c>
      <c r="D80" s="5" t="str">
        <f ca="1">IF(B79="","",OFFSET(List1!M$4,'Příloha č. 2'!A78,0))</f>
        <v>Soutěž v požárním sportu mládeže, Soutěž v požárním sportu dospělých</v>
      </c>
      <c r="E80" s="84"/>
      <c r="F80" s="48"/>
      <c r="G80" s="85"/>
      <c r="H80" s="86"/>
      <c r="I80" s="83"/>
      <c r="J80" s="83"/>
      <c r="K80" s="83"/>
      <c r="L80" s="83"/>
      <c r="M80" s="85"/>
    </row>
    <row r="81" spans="1:13" s="2" customFormat="1" ht="50.25" customHeight="1">
      <c r="A81" s="52">
        <f>ROW()/3-1</f>
        <v>26</v>
      </c>
      <c r="B81" s="83"/>
      <c r="C81" s="3" t="str">
        <f ca="1">IF(B79="","",CONCATENATE("Zástupce","
",OFFSET(List1!K$4,'Příloha č. 2'!A78,0)))</f>
        <v>Zástupce
</v>
      </c>
      <c r="D81" s="5" t="str">
        <f ca="1">IF(B79="","",CONCATENATE("Dotace bude použita na:",OFFSET(List1!N$4,'Příloha č. 2'!A78,0)))</f>
        <v>Dotace bude použita na:pronájem areálu včetně energií, pronájem stanů, pořízení pohárů, medailí, cen do soutěží, pitný režim</v>
      </c>
      <c r="E81" s="84"/>
      <c r="F81" s="49" t="str">
        <f ca="1">IF(B79="","",OFFSET(List1!Q$4,'Příloha č. 2'!A78,0))</f>
        <v>9/2018</v>
      </c>
      <c r="G81" s="85"/>
      <c r="H81" s="86"/>
      <c r="I81" s="83"/>
      <c r="J81" s="83"/>
      <c r="K81" s="83"/>
      <c r="L81" s="83"/>
      <c r="M81" s="85"/>
    </row>
    <row r="82" spans="1:13" s="2" customFormat="1" ht="75" customHeight="1" hidden="1">
      <c r="A82" s="52"/>
      <c r="B82" s="83" t="str">
        <f ca="1">IF(OFFSET(List1!B$4,'Příloha č. 2'!A81,0)&gt;0,OFFSET(List1!B$4,'Příloha č. 2'!A81,0),"")</f>
        <v>83</v>
      </c>
      <c r="C82" s="3" t="str">
        <f ca="1">IF(B82="","",CONCATENATE(OFFSET(List1!C$4,'Příloha č. 2'!A81,0),"
",OFFSET(List1!D$4,'Příloha č. 2'!A81,0),"
",OFFSET(List1!E$4,'Příloha č. 2'!A81,0),"
",OFFSET(List1!F$4,'Příloha č. 2'!A81,0)))</f>
        <v>Olomoucká noční liga v požárním útoku, z. s.
Měrotín 19
Měrotín
78324</v>
      </c>
      <c r="D82" s="81" t="str">
        <f ca="1">IF(B82="","",OFFSET(List1!L$4,'Příloha č. 2'!A81,0))</f>
        <v>Soutěž v požárním sportu dospělých</v>
      </c>
      <c r="E82" s="84">
        <f ca="1">IF(B82="","",OFFSET(List1!O$4,'Příloha č. 2'!A81,0))</f>
        <v>53000</v>
      </c>
      <c r="F82" s="49" t="str">
        <f ca="1">IF(B82="","",OFFSET(List1!P$4,'Příloha č. 2'!A81,0))</f>
        <v>1/2018</v>
      </c>
      <c r="G82" s="85">
        <f ca="1">IF(B82="","",OFFSET(List1!R$4,'Příloha č. 2'!A81,0))</f>
        <v>8000</v>
      </c>
      <c r="H82" s="86" t="str">
        <f ca="1">IF(B82="","",OFFSET(List1!S$4,'Příloha č. 2'!A81,0))</f>
        <v>14.12.2018</v>
      </c>
      <c r="I82" s="83">
        <f ca="1">IF(B82="","",OFFSET(List1!T$4,'Příloha č. 2'!A81,0))</f>
        <v>0</v>
      </c>
      <c r="J82" s="83">
        <f ca="1">IF(B82="","",OFFSET(List1!U$4,'Příloha č. 2'!A81,0))</f>
        <v>0</v>
      </c>
      <c r="K82" s="83">
        <f ca="1">IF(B82="","",OFFSET(List1!V$4,'Příloha č. 2'!A81,0))</f>
        <v>0</v>
      </c>
      <c r="L82" s="83">
        <f ca="1">IF(B82="","",OFFSET(List1!W$4,'Příloha č. 2'!A81,0))</f>
        <v>0</v>
      </c>
      <c r="M82" s="85">
        <f ca="1">IF(B82="","",OFFSET(List1!X$4,'Příloha č. 2'!A81,0))</f>
        <v>8000</v>
      </c>
    </row>
    <row r="83" spans="1:13" s="2" customFormat="1" ht="75" customHeight="1" hidden="1">
      <c r="A83" s="52"/>
      <c r="B83" s="83"/>
      <c r="C83" s="3" t="str">
        <f ca="1">IF(B82="","",CONCATENATE("Okres ",OFFSET(List1!G$4,'Příloha č. 2'!A81,0),"
","Právní forma","
",OFFSET(List1!H$4,'Příloha č. 2'!A81,0),"
","IČO ",OFFSET(List1!I$4,'Příloha č. 2'!A81,0),"
 ","B.Ú. ",OFFSET(List1!J$4,'Příloha č. 2'!A81,0)))</f>
        <v>Okres Olomouc
Právní forma
Spolek
IČO 06785212
 B.Ú. - anonymizován</v>
      </c>
      <c r="D83" s="5" t="str">
        <f ca="1">IF(B82="","",OFFSET(List1!M$4,'Příloha č. 2'!A81,0))</f>
        <v>Soutěž v požárním sportu dospělých Olomoucké noční ligy v požárním útoku</v>
      </c>
      <c r="E83" s="84"/>
      <c r="F83" s="48"/>
      <c r="G83" s="85"/>
      <c r="H83" s="86"/>
      <c r="I83" s="83"/>
      <c r="J83" s="83"/>
      <c r="K83" s="83"/>
      <c r="L83" s="83"/>
      <c r="M83" s="85"/>
    </row>
    <row r="84" spans="1:13" s="2" customFormat="1" ht="30" customHeight="1" hidden="1">
      <c r="A84" s="52">
        <f>ROW()/3-1</f>
        <v>27</v>
      </c>
      <c r="B84" s="83"/>
      <c r="C84" s="3" t="str">
        <f ca="1">IF(B82="","",CONCATENATE("Zástupce","
",OFFSET(List1!K$4,'Příloha č. 2'!A81,0)))</f>
        <v>Zástupce
</v>
      </c>
      <c r="D84" s="5" t="str">
        <f ca="1">IF(B82="","",CONCATENATE("Dotace bude použita na:",OFFSET(List1!N$4,'Příloha č. 2'!A81,0)))</f>
        <v>Dotace bude použita na:hudební doprovod a ozvučení akce, pronájem kulturního sálu, poháry, medaile, ceny včetně vybavení pro požární sport</v>
      </c>
      <c r="E84" s="84"/>
      <c r="F84" s="49" t="str">
        <f ca="1">IF(B82="","",OFFSET(List1!Q$4,'Příloha č. 2'!A81,0))</f>
        <v>10/2018</v>
      </c>
      <c r="G84" s="85"/>
      <c r="H84" s="86"/>
      <c r="I84" s="83"/>
      <c r="J84" s="83"/>
      <c r="K84" s="83"/>
      <c r="L84" s="83"/>
      <c r="M84" s="85"/>
    </row>
    <row r="85" spans="1:13" s="2" customFormat="1" ht="92.25" customHeight="1">
      <c r="A85" s="52"/>
      <c r="B85" s="83" t="str">
        <f ca="1">IF(OFFSET(List1!B$4,'Příloha č. 2'!A84,0)&gt;0,OFFSET(List1!B$4,'Příloha č. 2'!A84,0),"")</f>
        <v>84</v>
      </c>
      <c r="C85" s="3" t="str">
        <f ca="1">IF(B85="","",CONCATENATE(OFFSET(List1!C$4,'Příloha č. 2'!A84,0),"
",OFFSET(List1!D$4,'Příloha č. 2'!A84,0),"
",OFFSET(List1!E$4,'Příloha č. 2'!A84,0),"
",OFFSET(List1!F$4,'Příloha č. 2'!A84,0)))</f>
        <v>SH ČMS  - Sbor dobrovolných hasičů Nová Hradečná
Nová Hradečná 206
Nová Hradečná
78383</v>
      </c>
      <c r="D85" s="81" t="str">
        <f ca="1">IF(B85="","",OFFSET(List1!L$4,'Příloha č. 2'!A84,0))</f>
        <v>Akce a projekty pořádané SDH v roce 2018</v>
      </c>
      <c r="E85" s="84">
        <f ca="1">IF(B85="","",OFFSET(List1!O$4,'Příloha č. 2'!A84,0))</f>
        <v>20000</v>
      </c>
      <c r="F85" s="49" t="str">
        <f ca="1">IF(B85="","",OFFSET(List1!P$4,'Příloha č. 2'!A84,0))</f>
        <v>7/2018</v>
      </c>
      <c r="G85" s="85">
        <f ca="1">IF(B85="","",OFFSET(List1!R$4,'Příloha č. 2'!A84,0))</f>
        <v>18000</v>
      </c>
      <c r="H85" s="86" t="str">
        <f ca="1">IF(B85="","",OFFSET(List1!S$4,'Příloha č. 2'!A84,0))</f>
        <v>31.10.2018</v>
      </c>
      <c r="I85" s="83">
        <f ca="1">IF(B85="","",OFFSET(List1!T$4,'Příloha č. 2'!A84,0))</f>
        <v>0</v>
      </c>
      <c r="J85" s="83">
        <f ca="1">IF(B85="","",OFFSET(List1!U$4,'Příloha č. 2'!A84,0))</f>
        <v>0</v>
      </c>
      <c r="K85" s="83">
        <f ca="1">IF(B85="","",OFFSET(List1!V$4,'Příloha č. 2'!A84,0))</f>
        <v>0</v>
      </c>
      <c r="L85" s="83">
        <f ca="1">IF(B85="","",OFFSET(List1!W$4,'Příloha č. 2'!A84,0))</f>
        <v>0</v>
      </c>
      <c r="M85" s="85">
        <f ca="1">IF(B85="","",OFFSET(List1!X$4,'Příloha č. 2'!A84,0))</f>
        <v>18000</v>
      </c>
    </row>
    <row r="86" spans="1:13" s="2" customFormat="1" ht="75" customHeight="1">
      <c r="A86" s="52"/>
      <c r="B86" s="83"/>
      <c r="C86" s="3" t="str">
        <f ca="1">IF(B85="","",CONCATENATE("Okres ",OFFSET(List1!G$4,'Příloha č. 2'!A84,0),"
","Právní forma","
",OFFSET(List1!H$4,'Příloha č. 2'!A84,0),"
","IČO ",OFFSET(List1!I$4,'Příloha č. 2'!A84,0),"
 ","B.Ú. ",OFFSET(List1!J$4,'Příloha č. 2'!A84,0)))</f>
        <v>Okres Olomouc
Právní forma
Pobočný spolek
IČO 66181259
 B.Ú. - anonymizován</v>
      </c>
      <c r="D86" s="5" t="str">
        <f ca="1">IF(B85="","",OFFSET(List1!M$4,'Příloha č. 2'!A84,0))</f>
        <v>Soutěž v požárním sportu mládeže, Soutěž v požárním sportu dospělých</v>
      </c>
      <c r="E86" s="84"/>
      <c r="F86" s="48"/>
      <c r="G86" s="85"/>
      <c r="H86" s="86"/>
      <c r="I86" s="83"/>
      <c r="J86" s="83"/>
      <c r="K86" s="83"/>
      <c r="L86" s="83"/>
      <c r="M86" s="85"/>
    </row>
    <row r="87" spans="1:13" s="2" customFormat="1" ht="81" customHeight="1">
      <c r="A87" s="52">
        <f>ROW()/3-1</f>
        <v>28</v>
      </c>
      <c r="B87" s="83"/>
      <c r="C87" s="3" t="str">
        <f ca="1">IF(B85="","",CONCATENATE("Zástupce","
",OFFSET(List1!K$4,'Příloha č. 2'!A84,0)))</f>
        <v>Zástupce
</v>
      </c>
      <c r="D87" s="5" t="str">
        <f ca="1">IF(B85="","",CONCATENATE("Dotace bude použita na:",OFFSET(List1!N$4,'Příloha č. 2'!A84,0)))</f>
        <v>Dotace bude použita na:poháry, diplomy, ceny do soutěží, kancelářské potřeby pro zajištění akcí, pitný režim, materiálně-technické vybavení a zabezpečení, pronájem časomíry, úhradu pořízení vybavení pro požární sport</v>
      </c>
      <c r="E87" s="84"/>
      <c r="F87" s="49" t="str">
        <f ca="1">IF(B85="","",OFFSET(List1!Q$4,'Příloha č. 2'!A84,0))</f>
        <v>9/2018</v>
      </c>
      <c r="G87" s="85"/>
      <c r="H87" s="86"/>
      <c r="I87" s="83"/>
      <c r="J87" s="83"/>
      <c r="K87" s="83"/>
      <c r="L87" s="83"/>
      <c r="M87" s="85"/>
    </row>
    <row r="88" spans="1:13" s="2" customFormat="1" ht="75" customHeight="1">
      <c r="A88" s="52"/>
      <c r="B88" s="83" t="str">
        <f ca="1">IF(OFFSET(List1!B$4,'Příloha č. 2'!A87,0)&gt;0,OFFSET(List1!B$4,'Příloha č. 2'!A87,0),"")</f>
        <v>85</v>
      </c>
      <c r="C88" s="3" t="str">
        <f ca="1">IF(B88="","",CONCATENATE(OFFSET(List1!C$4,'Příloha č. 2'!A87,0),"
",OFFSET(List1!D$4,'Příloha č. 2'!A87,0),"
",OFFSET(List1!E$4,'Příloha č. 2'!A87,0),"
",OFFSET(List1!F$4,'Příloha č. 2'!A87,0)))</f>
        <v>SH ČMS - Okrsek Hanácký
Gagarinova 309/17a
Olomouc
77900</v>
      </c>
      <c r="D88" s="81" t="str">
        <f ca="1">IF(B88="","",OFFSET(List1!L$4,'Příloha č. 2'!A87,0))</f>
        <v>Soutěž v požárním sportu dospělých</v>
      </c>
      <c r="E88" s="84">
        <f ca="1">IF(B88="","",OFFSET(List1!O$4,'Příloha č. 2'!A87,0))</f>
        <v>13000</v>
      </c>
      <c r="F88" s="49" t="str">
        <f ca="1">IF(B88="","",OFFSET(List1!P$4,'Příloha č. 2'!A87,0))</f>
        <v>1/2018</v>
      </c>
      <c r="G88" s="85">
        <f ca="1">IF(B88="","",OFFSET(List1!R$4,'Příloha č. 2'!A87,0))</f>
        <v>8000</v>
      </c>
      <c r="H88" s="86" t="str">
        <f ca="1">IF(B88="","",OFFSET(List1!S$4,'Příloha č. 2'!A87,0))</f>
        <v>30.09.2018</v>
      </c>
      <c r="I88" s="83">
        <f ca="1">IF(B88="","",OFFSET(List1!T$4,'Příloha č. 2'!A87,0))</f>
        <v>0</v>
      </c>
      <c r="J88" s="83">
        <f ca="1">IF(B88="","",OFFSET(List1!U$4,'Příloha č. 2'!A87,0))</f>
        <v>0</v>
      </c>
      <c r="K88" s="83">
        <f ca="1">IF(B88="","",OFFSET(List1!V$4,'Příloha č. 2'!A87,0))</f>
        <v>0</v>
      </c>
      <c r="L88" s="83">
        <f ca="1">IF(B88="","",OFFSET(List1!W$4,'Příloha č. 2'!A87,0))</f>
        <v>0</v>
      </c>
      <c r="M88" s="85">
        <f ca="1">IF(B88="","",OFFSET(List1!X$4,'Příloha č. 2'!A87,0))</f>
        <v>8000</v>
      </c>
    </row>
    <row r="89" spans="1:13" s="2" customFormat="1" ht="75" customHeight="1">
      <c r="A89" s="52"/>
      <c r="B89" s="83"/>
      <c r="C89" s="3" t="str">
        <f ca="1">IF(B88="","",CONCATENATE("Okres ",OFFSET(List1!G$4,'Příloha č. 2'!A87,0),"
","Právní forma","
",OFFSET(List1!H$4,'Příloha č. 2'!A87,0),"
","IČO ",OFFSET(List1!I$4,'Příloha č. 2'!A87,0),"
 ","B.Ú. ",OFFSET(List1!J$4,'Příloha č. 2'!A87,0)))</f>
        <v>Okres Olomouc
Právní forma
Pobočný spolek
IČO 72080914
 B.Ú. - anonymizován</v>
      </c>
      <c r="D89" s="5" t="str">
        <f ca="1">IF(B88="","",OFFSET(List1!M$4,'Příloha č. 2'!A87,0))</f>
        <v>Okrsková soutěž v požárním sportu dospělých, která se koná 12. 5. 2018 ve sportovním areálu SDH Olomouc-Chválkovice</v>
      </c>
      <c r="E89" s="84"/>
      <c r="F89" s="48"/>
      <c r="G89" s="85"/>
      <c r="H89" s="86"/>
      <c r="I89" s="83"/>
      <c r="J89" s="83"/>
      <c r="K89" s="83"/>
      <c r="L89" s="83"/>
      <c r="M89" s="85"/>
    </row>
    <row r="90" spans="1:13" s="2" customFormat="1" ht="27" customHeight="1">
      <c r="A90" s="52">
        <f>ROW()/3-1</f>
        <v>29</v>
      </c>
      <c r="B90" s="83"/>
      <c r="C90" s="3" t="str">
        <f ca="1">IF(B88="","",CONCATENATE("Zástupce","
",OFFSET(List1!K$4,'Příloha č. 2'!A87,0)))</f>
        <v>Zástupce
</v>
      </c>
      <c r="D90" s="5" t="str">
        <f ca="1">IF(B88="","",CONCATENATE("Dotace bude použita na:",OFFSET(List1!N$4,'Příloha č. 2'!A87,0)))</f>
        <v>Dotace bude použita na:poháry a medaile</v>
      </c>
      <c r="E90" s="84"/>
      <c r="F90" s="49" t="str">
        <f ca="1">IF(B88="","",OFFSET(List1!Q$4,'Příloha č. 2'!A87,0))</f>
        <v>5/2018</v>
      </c>
      <c r="G90" s="85"/>
      <c r="H90" s="86"/>
      <c r="I90" s="83"/>
      <c r="J90" s="83"/>
      <c r="K90" s="83"/>
      <c r="L90" s="83"/>
      <c r="M90" s="85"/>
    </row>
    <row r="91" spans="1:13" s="2" customFormat="1" ht="96.75" customHeight="1">
      <c r="A91" s="52"/>
      <c r="B91" s="83" t="str">
        <f ca="1">IF(OFFSET(List1!B$4,'Příloha č. 2'!A90,0)&gt;0,OFFSET(List1!B$4,'Příloha č. 2'!A90,0),"")</f>
        <v>86</v>
      </c>
      <c r="C91" s="3" t="str">
        <f ca="1">IF(B91="","",CONCATENATE(OFFSET(List1!C$4,'Příloha č. 2'!A90,0),"
",OFFSET(List1!D$4,'Příloha č. 2'!A90,0),"
",OFFSET(List1!E$4,'Příloha č. 2'!A90,0),"
",OFFSET(List1!F$4,'Příloha č. 2'!A90,0)))</f>
        <v>Česká asociace hasičských důstojníků, z.s.
Výškovická 2995/40
Ostrava
70030</v>
      </c>
      <c r="D91" s="81" t="str">
        <f ca="1">IF(B91="","",OFFSET(List1!L$4,'Příloha č. 2'!A90,0))</f>
        <v>Akce a projekty pořádané SDH v roce 2018</v>
      </c>
      <c r="E91" s="84">
        <f ca="1">IF(B91="","",OFFSET(List1!O$4,'Příloha č. 2'!A90,0))</f>
        <v>35000</v>
      </c>
      <c r="F91" s="49" t="str">
        <f ca="1">IF(B91="","",OFFSET(List1!P$4,'Příloha č. 2'!A90,0))</f>
        <v>1/2018</v>
      </c>
      <c r="G91" s="85">
        <f ca="1">IF(B91="","",OFFSET(List1!R$4,'Příloha č. 2'!A90,0))</f>
        <v>25000</v>
      </c>
      <c r="H91" s="86" t="str">
        <f ca="1">IF(B91="","",OFFSET(List1!S$4,'Příloha č. 2'!A90,0))</f>
        <v>30.09.2018</v>
      </c>
      <c r="I91" s="83">
        <f ca="1">IF(B91="","",OFFSET(List1!T$4,'Příloha č. 2'!A90,0))</f>
        <v>0</v>
      </c>
      <c r="J91" s="83">
        <f ca="1">IF(B91="","",OFFSET(List1!U$4,'Příloha č. 2'!A90,0))</f>
        <v>0</v>
      </c>
      <c r="K91" s="83">
        <f ca="1">IF(B91="","",OFFSET(List1!V$4,'Příloha č. 2'!A90,0))</f>
        <v>0</v>
      </c>
      <c r="L91" s="83">
        <f ca="1">IF(B91="","",OFFSET(List1!W$4,'Příloha č. 2'!A90,0))</f>
        <v>0</v>
      </c>
      <c r="M91" s="85">
        <f ca="1">IF(B91="","",OFFSET(List1!X$4,'Příloha č. 2'!A90,0))</f>
        <v>25000</v>
      </c>
    </row>
    <row r="92" spans="1:13" s="2" customFormat="1" ht="75" customHeight="1">
      <c r="A92" s="52"/>
      <c r="B92" s="83"/>
      <c r="C92" s="3" t="str">
        <f ca="1">IF(B91="","",CONCATENATE("Okres ",OFFSET(List1!G$4,'Příloha č. 2'!A90,0),"
","Právní forma","
",OFFSET(List1!H$4,'Příloha č. 2'!A90,0),"
","IČO ",OFFSET(List1!I$4,'Příloha č. 2'!A90,0),"
 ","B.Ú. ",OFFSET(List1!J$4,'Příloha č. 2'!A90,0)))</f>
        <v>Okres Olomouc
Právní forma
Spolek
IČO 65469062
 B.Ú. - anonymizován</v>
      </c>
      <c r="D92" s="5" t="str">
        <f ca="1">IF(B91="","",OFFSET(List1!M$4,'Příloha č. 2'!A90,0))</f>
        <v>Soutěž dobrovolných hasičů Rallye Hamry, která se koná 19. 5. 2018 na území Olomouckého kraje, Hamry - Plumlov</v>
      </c>
      <c r="E92" s="84"/>
      <c r="F92" s="48"/>
      <c r="G92" s="85"/>
      <c r="H92" s="86"/>
      <c r="I92" s="83"/>
      <c r="J92" s="83"/>
      <c r="K92" s="83"/>
      <c r="L92" s="83"/>
      <c r="M92" s="85"/>
    </row>
    <row r="93" spans="1:13" s="2" customFormat="1" ht="63" customHeight="1">
      <c r="A93" s="52">
        <f>ROW()/3-1</f>
        <v>30</v>
      </c>
      <c r="B93" s="83"/>
      <c r="C93" s="3" t="str">
        <f ca="1">IF(B91="","",CONCATENATE("Zástupce","
",OFFSET(List1!K$4,'Příloha č. 2'!A90,0)))</f>
        <v>Zástupce
</v>
      </c>
      <c r="D93" s="5" t="str">
        <f ca="1">IF(B91="","",CONCATENATE("Dotace bude použita na:",OFFSET(List1!N$4,'Příloha č. 2'!A90,0)))</f>
        <v>Dotace bude použita na:maskování figurantů, poháry, ceny pro soutěžící, označení soutěžících a pořadatelů, pitný režim a stravu soutěžících a pořadatelů</v>
      </c>
      <c r="E93" s="84"/>
      <c r="F93" s="49" t="str">
        <f ca="1">IF(B91="","",OFFSET(List1!Q$4,'Příloha č. 2'!A90,0))</f>
        <v>5/2018</v>
      </c>
      <c r="G93" s="85"/>
      <c r="H93" s="86"/>
      <c r="I93" s="83"/>
      <c r="J93" s="83"/>
      <c r="K93" s="83"/>
      <c r="L93" s="83"/>
      <c r="M93" s="85"/>
    </row>
    <row r="94" spans="1:13" s="2" customFormat="1" ht="86.25" customHeight="1">
      <c r="A94" s="52"/>
      <c r="B94" s="83" t="str">
        <f ca="1">IF(OFFSET(List1!B$4,'Příloha č. 2'!A93,0)&gt;0,OFFSET(List1!B$4,'Příloha č. 2'!A93,0),"")</f>
        <v>87</v>
      </c>
      <c r="C94" s="3" t="str">
        <f ca="1">IF(B94="","",CONCATENATE(OFFSET(List1!C$4,'Příloha č. 2'!A93,0),"
",OFFSET(List1!D$4,'Příloha č. 2'!A93,0),"
",OFFSET(List1!E$4,'Příloha č. 2'!A93,0),"
",OFFSET(List1!F$4,'Příloha č. 2'!A93,0)))</f>
        <v>SH ČMS - Sbor dobrovolných hasičů Skrbeň
U Kovárny 106/2
Skrbeň
78335</v>
      </c>
      <c r="D94" s="81" t="str">
        <f ca="1">IF(B94="","",OFFSET(List1!L$4,'Příloha č. 2'!A93,0))</f>
        <v>Akce a projekty pořádané SDH v roce 2018</v>
      </c>
      <c r="E94" s="84">
        <f ca="1">IF(B94="","",OFFSET(List1!O$4,'Příloha č. 2'!A93,0))</f>
        <v>53000</v>
      </c>
      <c r="F94" s="49" t="str">
        <f ca="1">IF(B94="","",OFFSET(List1!P$4,'Příloha č. 2'!A93,0))</f>
        <v>1/2018</v>
      </c>
      <c r="G94" s="85">
        <f ca="1">IF(B94="","",OFFSET(List1!R$4,'Příloha č. 2'!A93,0))</f>
        <v>28000</v>
      </c>
      <c r="H94" s="86" t="str">
        <f ca="1">IF(B94="","",OFFSET(List1!S$4,'Příloha č. 2'!A93,0))</f>
        <v>30.11.2018</v>
      </c>
      <c r="I94" s="83">
        <f ca="1">IF(B94="","",OFFSET(List1!T$4,'Příloha č. 2'!A93,0))</f>
        <v>0</v>
      </c>
      <c r="J94" s="83">
        <f ca="1">IF(B94="","",OFFSET(List1!U$4,'Příloha č. 2'!A93,0))</f>
        <v>0</v>
      </c>
      <c r="K94" s="83">
        <f ca="1">IF(B94="","",OFFSET(List1!V$4,'Příloha č. 2'!A93,0))</f>
        <v>0</v>
      </c>
      <c r="L94" s="83">
        <f ca="1">IF(B94="","",OFFSET(List1!W$4,'Příloha č. 2'!A93,0))</f>
        <v>0</v>
      </c>
      <c r="M94" s="85">
        <f ca="1">IF(B94="","",OFFSET(List1!X$4,'Příloha č. 2'!A93,0))</f>
        <v>28000</v>
      </c>
    </row>
    <row r="95" spans="1:13" s="2" customFormat="1" ht="75" customHeight="1">
      <c r="A95" s="52"/>
      <c r="B95" s="83"/>
      <c r="C95" s="3" t="str">
        <f ca="1">IF(B94="","",CONCATENATE("Okres ",OFFSET(List1!G$4,'Příloha č. 2'!A93,0),"
","Právní forma","
",OFFSET(List1!H$4,'Příloha č. 2'!A93,0),"
","IČO ",OFFSET(List1!I$4,'Příloha č. 2'!A93,0),"
 ","B.Ú. ",OFFSET(List1!J$4,'Příloha č. 2'!A93,0)))</f>
        <v>Okres Olomouc
Právní forma
Pobočný spolek
IČO 60800470
 B.Ú. - anonymizován</v>
      </c>
      <c r="D95" s="5" t="str">
        <f ca="1">IF(B94="","",OFFSET(List1!M$4,'Příloha č. 2'!A93,0))</f>
        <v>2x Soutěž v požárním sportu mládeže, Soutěž v požárním sportu dospělých</v>
      </c>
      <c r="E95" s="84"/>
      <c r="F95" s="48"/>
      <c r="G95" s="85"/>
      <c r="H95" s="86"/>
      <c r="I95" s="83"/>
      <c r="J95" s="83"/>
      <c r="K95" s="83"/>
      <c r="L95" s="83"/>
      <c r="M95" s="85"/>
    </row>
    <row r="96" spans="1:13" s="2" customFormat="1" ht="91.5" customHeight="1">
      <c r="A96" s="52">
        <f>ROW()/3-1</f>
        <v>31</v>
      </c>
      <c r="B96" s="83"/>
      <c r="C96" s="3" t="str">
        <f ca="1">IF(B94="","",CONCATENATE("Zástupce","
",OFFSET(List1!K$4,'Příloha č. 2'!A93,0)))</f>
        <v>Zástupce
</v>
      </c>
      <c r="D96" s="5" t="str">
        <f ca="1">IF(B94="","",CONCATENATE("Dotace bude použita na:",OFFSET(List1!N$4,'Příloha č. 2'!A93,0)))</f>
        <v>Dotace bude použita na:diplomy, ceny, poháry, medaile, plakáty, pozvánky, kancelářské potřeby, pitný režim, propagační materiály, ozvučení, fotodokumentaci, materiálně-technické vybavení a zabezpečení, úhradu pořízení vybavení pro požární sport</v>
      </c>
      <c r="E96" s="84"/>
      <c r="F96" s="49" t="str">
        <f ca="1">IF(B94="","",OFFSET(List1!Q$4,'Příloha č. 2'!A93,0))</f>
        <v>9/2018</v>
      </c>
      <c r="G96" s="85"/>
      <c r="H96" s="86"/>
      <c r="I96" s="83"/>
      <c r="J96" s="83"/>
      <c r="K96" s="83"/>
      <c r="L96" s="83"/>
      <c r="M96" s="85"/>
    </row>
    <row r="97" spans="1:13" s="2" customFormat="1" ht="92.25" customHeight="1">
      <c r="A97" s="52"/>
      <c r="B97" s="83" t="str">
        <f ca="1">IF(OFFSET(List1!B$4,'Příloha č. 2'!A96,0)&gt;0,OFFSET(List1!B$4,'Příloha č. 2'!A96,0),"")</f>
        <v>88</v>
      </c>
      <c r="C97" s="3" t="str">
        <f ca="1">IF(B97="","",CONCATENATE(OFFSET(List1!C$4,'Příloha č. 2'!A96,0),"
",OFFSET(List1!D$4,'Příloha č. 2'!A96,0),"
",OFFSET(List1!E$4,'Příloha č. 2'!A96,0),"
",OFFSET(List1!F$4,'Příloha č. 2'!A96,0)))</f>
        <v>SH ČMS - Sbor dobrovolných hasičů Jeřmaň
Jeřmaň 41
Bouzov
78325</v>
      </c>
      <c r="D97" s="81" t="str">
        <f ca="1">IF(B97="","",OFFSET(List1!L$4,'Příloha č. 2'!A96,0))</f>
        <v>Významné oslavy výročí založení SDH</v>
      </c>
      <c r="E97" s="84">
        <f ca="1">IF(B97="","",OFFSET(List1!O$4,'Příloha č. 2'!A96,0))</f>
        <v>28000</v>
      </c>
      <c r="F97" s="49" t="str">
        <f ca="1">IF(B97="","",OFFSET(List1!P$4,'Příloha č. 2'!A96,0))</f>
        <v>7/2018</v>
      </c>
      <c r="G97" s="85">
        <f ca="1">IF(B97="","",OFFSET(List1!R$4,'Příloha č. 2'!A96,0))</f>
        <v>10000</v>
      </c>
      <c r="H97" s="86" t="str">
        <f ca="1">IF(B97="","",OFFSET(List1!S$4,'Příloha č. 2'!A96,0))</f>
        <v>30.09.2018</v>
      </c>
      <c r="I97" s="83">
        <f ca="1">IF(B97="","",OFFSET(List1!T$4,'Příloha č. 2'!A96,0))</f>
        <v>0</v>
      </c>
      <c r="J97" s="83">
        <f ca="1">IF(B97="","",OFFSET(List1!U$4,'Příloha č. 2'!A96,0))</f>
        <v>0</v>
      </c>
      <c r="K97" s="83">
        <f ca="1">IF(B97="","",OFFSET(List1!V$4,'Příloha č. 2'!A96,0))</f>
        <v>0</v>
      </c>
      <c r="L97" s="83">
        <f ca="1">IF(B97="","",OFFSET(List1!W$4,'Příloha č. 2'!A96,0))</f>
        <v>0</v>
      </c>
      <c r="M97" s="85">
        <f ca="1">IF(B97="","",OFFSET(List1!X$4,'Příloha č. 2'!A96,0))</f>
        <v>10000</v>
      </c>
    </row>
    <row r="98" spans="1:13" s="2" customFormat="1" ht="75" customHeight="1">
      <c r="A98" s="52"/>
      <c r="B98" s="83"/>
      <c r="C98" s="3" t="str">
        <f ca="1">IF(B97="","",CONCATENATE("Okres ",OFFSET(List1!G$4,'Příloha č. 2'!A96,0),"
","Právní forma","
",OFFSET(List1!H$4,'Příloha č. 2'!A96,0),"
","IČO ",OFFSET(List1!I$4,'Příloha č. 2'!A96,0),"
 ","B.Ú. ",OFFSET(List1!J$4,'Příloha č. 2'!A96,0)))</f>
        <v>Okres Olomouc
Právní forma
Pobočný spolek
IČO 69210373
 B.Ú. - anonymizován</v>
      </c>
      <c r="D98" s="5" t="str">
        <f ca="1">IF(B97="","",OFFSET(List1!M$4,'Příloha č. 2'!A96,0))</f>
        <v>Významné oslavy výročí založení SDH Jeřmaň</v>
      </c>
      <c r="E98" s="84"/>
      <c r="F98" s="48"/>
      <c r="G98" s="85"/>
      <c r="H98" s="86"/>
      <c r="I98" s="83"/>
      <c r="J98" s="83"/>
      <c r="K98" s="83"/>
      <c r="L98" s="83"/>
      <c r="M98" s="85"/>
    </row>
    <row r="99" spans="1:13" s="2" customFormat="1" ht="90.75" customHeight="1">
      <c r="A99" s="52">
        <f>ROW()/3-1</f>
        <v>32</v>
      </c>
      <c r="B99" s="83"/>
      <c r="C99" s="3" t="str">
        <f ca="1">IF(B97="","",CONCATENATE("Zástupce","
",OFFSET(List1!K$4,'Příloha č. 2'!A96,0)))</f>
        <v>Zástupce
</v>
      </c>
      <c r="D99" s="5" t="str">
        <f ca="1">IF(B97="","",CONCATENATE("Dotace bude použita na:",OFFSET(List1!N$4,'Příloha č. 2'!A96,0)))</f>
        <v>Dotace bude použita na:propagační materiály, pořízení filmové a fotografické dokumentace z oslav výročí, ozvučení areálu, vypůjčení mobilních toalet, stanů a laviček, zpracování publikace o historii SH ČMS - Sboru dobrovolných hasičů Jeřmaň</v>
      </c>
      <c r="E99" s="84"/>
      <c r="F99" s="49" t="str">
        <f ca="1">IF(B97="","",OFFSET(List1!Q$4,'Příloha č. 2'!A96,0))</f>
        <v>7/2018</v>
      </c>
      <c r="G99" s="85"/>
      <c r="H99" s="86"/>
      <c r="I99" s="83"/>
      <c r="J99" s="83"/>
      <c r="K99" s="83"/>
      <c r="L99" s="83"/>
      <c r="M99" s="85"/>
    </row>
    <row r="100" spans="1:13" s="2" customFormat="1" ht="93.75" customHeight="1">
      <c r="A100" s="52"/>
      <c r="B100" s="83" t="str">
        <f ca="1">IF(OFFSET(List1!B$4,'Příloha č. 2'!A99,0)&gt;0,OFFSET(List1!B$4,'Příloha č. 2'!A99,0),"")</f>
        <v>89</v>
      </c>
      <c r="C100" s="3" t="str">
        <f ca="1">IF(B100="","",CONCATENATE(OFFSET(List1!C$4,'Příloha č. 2'!A99,0),"
",OFFSET(List1!D$4,'Příloha č. 2'!A99,0),"
",OFFSET(List1!E$4,'Příloha č. 2'!A99,0),"
",OFFSET(List1!F$4,'Příloha č. 2'!A99,0)))</f>
        <v>SH ČMS - Sbor dobrovolných hasičů Nový Malín
Nový Malín 240
Nový Malín
78803</v>
      </c>
      <c r="D100" s="81" t="str">
        <f ca="1">IF(B100="","",OFFSET(List1!L$4,'Příloha č. 2'!A99,0))</f>
        <v>Soutěž v požárním sportu dospělých</v>
      </c>
      <c r="E100" s="84">
        <f ca="1">IF(B100="","",OFFSET(List1!O$4,'Příloha č. 2'!A99,0))</f>
        <v>25000</v>
      </c>
      <c r="F100" s="49" t="str">
        <f ca="1">IF(B100="","",OFFSET(List1!P$4,'Příloha č. 2'!A99,0))</f>
        <v>6/2018</v>
      </c>
      <c r="G100" s="85">
        <f ca="1">IF(B100="","",OFFSET(List1!R$4,'Příloha č. 2'!A99,0))</f>
        <v>8000</v>
      </c>
      <c r="H100" s="86" t="str">
        <f ca="1">IF(B100="","",OFFSET(List1!S$4,'Příloha č. 2'!A99,0))</f>
        <v>30.09.2018</v>
      </c>
      <c r="I100" s="83">
        <f ca="1">IF(B100="","",OFFSET(List1!T$4,'Příloha č. 2'!A99,0))</f>
        <v>0</v>
      </c>
      <c r="J100" s="83">
        <f ca="1">IF(B100="","",OFFSET(List1!U$4,'Příloha č. 2'!A99,0))</f>
        <v>0</v>
      </c>
      <c r="K100" s="83">
        <f ca="1">IF(B100="","",OFFSET(List1!V$4,'Příloha č. 2'!A99,0))</f>
        <v>0</v>
      </c>
      <c r="L100" s="83">
        <f ca="1">IF(B100="","",OFFSET(List1!W$4,'Příloha č. 2'!A99,0))</f>
        <v>0</v>
      </c>
      <c r="M100" s="85">
        <f ca="1">IF(B100="","",OFFSET(List1!X$4,'Příloha č. 2'!A99,0))</f>
        <v>8000</v>
      </c>
    </row>
    <row r="101" spans="1:13" s="2" customFormat="1" ht="75" customHeight="1">
      <c r="A101" s="52"/>
      <c r="B101" s="83"/>
      <c r="C101" s="3" t="str">
        <f ca="1">IF(B100="","",CONCATENATE("Okres ",OFFSET(List1!G$4,'Příloha č. 2'!A99,0),"
","Právní forma","
",OFFSET(List1!H$4,'Příloha č. 2'!A99,0),"
","IČO ",OFFSET(List1!I$4,'Příloha č. 2'!A99,0),"
 ","B.Ú. ",OFFSET(List1!J$4,'Příloha č. 2'!A99,0)))</f>
        <v>Okres Šumperk
Právní forma
Pobočný spolek
IČO 63696126
 B.Ú. - anonymizován</v>
      </c>
      <c r="D101" s="5" t="str">
        <f ca="1">IF(B100="","",OFFSET(List1!M$4,'Příloha č. 2'!A99,0))</f>
        <v>Soutěž v požárním sportu dospělých SDH Nový Malín</v>
      </c>
      <c r="E101" s="84"/>
      <c r="F101" s="48"/>
      <c r="G101" s="85"/>
      <c r="H101" s="86"/>
      <c r="I101" s="83"/>
      <c r="J101" s="83"/>
      <c r="K101" s="83"/>
      <c r="L101" s="83"/>
      <c r="M101" s="85"/>
    </row>
    <row r="102" spans="1:13" s="2" customFormat="1" ht="30" customHeight="1">
      <c r="A102" s="52">
        <f>ROW()/3-1</f>
        <v>33</v>
      </c>
      <c r="B102" s="83"/>
      <c r="C102" s="3" t="str">
        <f ca="1">IF(B100="","",CONCATENATE("Zástupce","
",OFFSET(List1!K$4,'Příloha č. 2'!A99,0)))</f>
        <v>Zástupce
</v>
      </c>
      <c r="D102" s="5" t="str">
        <f ca="1">IF(B100="","",CONCATENATE("Dotace bude použita na:",OFFSET(List1!N$4,'Příloha č. 2'!A99,0)))</f>
        <v>Dotace bude použita na:propagaci akce, pořízení pohárů, diplomů a věcných cen</v>
      </c>
      <c r="E102" s="84"/>
      <c r="F102" s="49" t="str">
        <f ca="1">IF(B100="","",OFFSET(List1!Q$4,'Příloha č. 2'!A99,0))</f>
        <v>6/2018</v>
      </c>
      <c r="G102" s="85"/>
      <c r="H102" s="86"/>
      <c r="I102" s="83"/>
      <c r="J102" s="83"/>
      <c r="K102" s="83"/>
      <c r="L102" s="83"/>
      <c r="M102" s="85"/>
    </row>
    <row r="103" spans="1:13" s="2" customFormat="1" ht="87.75" customHeight="1">
      <c r="A103" s="52"/>
      <c r="B103" s="83" t="str">
        <f ca="1">IF(OFFSET(List1!B$4,'Příloha č. 2'!A102,0)&gt;0,OFFSET(List1!B$4,'Příloha č. 2'!A102,0),"")</f>
        <v>90</v>
      </c>
      <c r="C103" s="3" t="str">
        <f ca="1">IF(B103="","",CONCATENATE(OFFSET(List1!C$4,'Příloha č. 2'!A102,0),"
",OFFSET(List1!D$4,'Příloha č. 2'!A102,0),"
",OFFSET(List1!E$4,'Příloha č. 2'!A102,0),"
",OFFSET(List1!F$4,'Příloha č. 2'!A102,0)))</f>
        <v>SH ČMS - Sbor dobrovolných hasičů Drahanovice
Drahanovice 158
Drahanovice
78344</v>
      </c>
      <c r="D103" s="81" t="str">
        <f ca="1">IF(B103="","",OFFSET(List1!L$4,'Příloha č. 2'!A102,0))</f>
        <v>Významné oslavy výročí založení SDH</v>
      </c>
      <c r="E103" s="84">
        <f ca="1">IF(B103="","",OFFSET(List1!O$4,'Příloha č. 2'!A102,0))</f>
        <v>60000</v>
      </c>
      <c r="F103" s="49" t="str">
        <f ca="1">IF(B103="","",OFFSET(List1!P$4,'Příloha č. 2'!A102,0))</f>
        <v>1/2018</v>
      </c>
      <c r="G103" s="85">
        <f ca="1">IF(B103="","",OFFSET(List1!R$4,'Příloha č. 2'!A102,0))</f>
        <v>10000</v>
      </c>
      <c r="H103" s="86" t="str">
        <f ca="1">IF(B103="","",OFFSET(List1!S$4,'Příloha č. 2'!A102,0))</f>
        <v>31.10.2018</v>
      </c>
      <c r="I103" s="83">
        <f ca="1">IF(B103="","",OFFSET(List1!T$4,'Příloha č. 2'!A102,0))</f>
        <v>0</v>
      </c>
      <c r="J103" s="83">
        <f ca="1">IF(B103="","",OFFSET(List1!U$4,'Příloha č. 2'!A102,0))</f>
        <v>0</v>
      </c>
      <c r="K103" s="83">
        <f ca="1">IF(B103="","",OFFSET(List1!V$4,'Příloha č. 2'!A102,0))</f>
        <v>0</v>
      </c>
      <c r="L103" s="83">
        <f ca="1">IF(B103="","",OFFSET(List1!W$4,'Příloha č. 2'!A102,0))</f>
        <v>0</v>
      </c>
      <c r="M103" s="85">
        <f ca="1">IF(B103="","",OFFSET(List1!X$4,'Příloha č. 2'!A102,0))</f>
        <v>10000</v>
      </c>
    </row>
    <row r="104" spans="1:13" s="2" customFormat="1" ht="75" customHeight="1">
      <c r="A104" s="52"/>
      <c r="B104" s="83"/>
      <c r="C104" s="3" t="str">
        <f ca="1">IF(B103="","",CONCATENATE("Okres ",OFFSET(List1!G$4,'Příloha č. 2'!A102,0),"
","Právní forma","
",OFFSET(List1!H$4,'Příloha č. 2'!A102,0),"
","IČO ",OFFSET(List1!I$4,'Příloha č. 2'!A102,0),"
 ","B.Ú. ",OFFSET(List1!J$4,'Příloha č. 2'!A102,0)))</f>
        <v>Okres Olomouc
Právní forma
Pobočný spolek
IČO 64991377
 B.Ú. - anonymizován</v>
      </c>
      <c r="D104" s="5" t="str">
        <f ca="1">IF(B103="","",OFFSET(List1!M$4,'Příloha č. 2'!A102,0))</f>
        <v>Významné oslavy výročí založení SDH Drahanovice</v>
      </c>
      <c r="E104" s="84"/>
      <c r="F104" s="48"/>
      <c r="G104" s="85"/>
      <c r="H104" s="86"/>
      <c r="I104" s="83"/>
      <c r="J104" s="83"/>
      <c r="K104" s="83"/>
      <c r="L104" s="83"/>
      <c r="M104" s="85"/>
    </row>
    <row r="105" spans="1:13" s="2" customFormat="1" ht="93" customHeight="1">
      <c r="A105" s="52">
        <f>ROW()/3-1</f>
        <v>34</v>
      </c>
      <c r="B105" s="83"/>
      <c r="C105" s="3" t="str">
        <f ca="1">IF(B103="","",CONCATENATE("Zástupce","
",OFFSET(List1!K$4,'Příloha č. 2'!A102,0)))</f>
        <v>Zástupce
</v>
      </c>
      <c r="D105" s="5" t="str">
        <f ca="1">IF(B103="","",CONCATENATE("Dotace bude použita na:",OFFSET(List1!N$4,'Příloha č. 2'!A102,0)))</f>
        <v>Dotace bude použita na:pozvánky, plakáty, kancelářské potřeby, propagační materiály, ozvučení akce, hudební doprovod, fotodokumentaci, kytice, věnce, zhotovení praporu, materiálně-technické vybavení a zabezpečení akce</v>
      </c>
      <c r="E105" s="84"/>
      <c r="F105" s="49" t="str">
        <f ca="1">IF(B103="","",OFFSET(List1!Q$4,'Příloha č. 2'!A102,0))</f>
        <v>8/2018</v>
      </c>
      <c r="G105" s="85"/>
      <c r="H105" s="86"/>
      <c r="I105" s="83"/>
      <c r="J105" s="83"/>
      <c r="K105" s="83"/>
      <c r="L105" s="83"/>
      <c r="M105" s="85"/>
    </row>
    <row r="106" spans="1:13" s="2" customFormat="1" ht="75" customHeight="1">
      <c r="A106" s="52"/>
      <c r="B106" s="83" t="str">
        <f ca="1">IF(OFFSET(List1!B$4,'Příloha č. 2'!A105,0)&gt;0,OFFSET(List1!B$4,'Příloha č. 2'!A105,0),"")</f>
        <v>91</v>
      </c>
      <c r="C106" s="3" t="str">
        <f ca="1">IF(B106="","",CONCATENATE(OFFSET(List1!C$4,'Příloha č. 2'!A105,0),"
",OFFSET(List1!D$4,'Příloha č. 2'!A105,0),"
",OFFSET(List1!E$4,'Příloha č. 2'!A105,0),"
",OFFSET(List1!F$4,'Příloha č. 2'!A105,0)))</f>
        <v>Spolek HATASPO
Bezejmená 140
Dub nad Moravou
78375</v>
      </c>
      <c r="D106" s="81" t="str">
        <f ca="1">IF(B106="","",OFFSET(List1!L$4,'Příloha č. 2'!A105,0))</f>
        <v>Soutěž v požárním sportu mládeže</v>
      </c>
      <c r="E106" s="84">
        <f ca="1">IF(B106="","",OFFSET(List1!O$4,'Příloha č. 2'!A105,0))</f>
        <v>30000</v>
      </c>
      <c r="F106" s="49" t="str">
        <f ca="1">IF(B106="","",OFFSET(List1!P$4,'Příloha č. 2'!A105,0))</f>
        <v>1/2018</v>
      </c>
      <c r="G106" s="85">
        <f ca="1">IF(B106="","",OFFSET(List1!R$4,'Příloha č. 2'!A105,0))</f>
        <v>20000</v>
      </c>
      <c r="H106" s="86" t="str">
        <f ca="1">IF(B106="","",OFFSET(List1!S$4,'Příloha č. 2'!A105,0))</f>
        <v>14.12.2018</v>
      </c>
      <c r="I106" s="83">
        <f ca="1">IF(B106="","",OFFSET(List1!T$4,'Příloha č. 2'!A105,0))</f>
        <v>0</v>
      </c>
      <c r="J106" s="83">
        <f ca="1">IF(B106="","",OFFSET(List1!U$4,'Příloha č. 2'!A105,0))</f>
        <v>0</v>
      </c>
      <c r="K106" s="83">
        <f ca="1">IF(B106="","",OFFSET(List1!V$4,'Příloha č. 2'!A105,0))</f>
        <v>0</v>
      </c>
      <c r="L106" s="83">
        <f ca="1">IF(B106="","",OFFSET(List1!W$4,'Příloha č. 2'!A105,0))</f>
        <v>0</v>
      </c>
      <c r="M106" s="85">
        <f ca="1">IF(B106="","",OFFSET(List1!X$4,'Příloha č. 2'!A105,0))</f>
        <v>20000</v>
      </c>
    </row>
    <row r="107" spans="1:13" s="2" customFormat="1" ht="75" customHeight="1">
      <c r="A107" s="52"/>
      <c r="B107" s="83"/>
      <c r="C107" s="3" t="str">
        <f ca="1">IF(B106="","",CONCATENATE("Okres ",OFFSET(List1!G$4,'Příloha č. 2'!A105,0),"
","Právní forma","
",OFFSET(List1!H$4,'Příloha č. 2'!A105,0),"
","IČO ",OFFSET(List1!I$4,'Příloha č. 2'!A105,0),"
 ","B.Ú. ",OFFSET(List1!J$4,'Příloha č. 2'!A105,0)))</f>
        <v>Okres Olomouc
Právní forma
Spolek
IČO 05371635
 B.Ú. - anonymizován</v>
      </c>
      <c r="D107" s="5" t="str">
        <f ca="1">IF(B106="","",OFFSET(List1!M$4,'Příloha č. 2'!A105,0))</f>
        <v>2x Soutěž v požárním sportu mládeže</v>
      </c>
      <c r="E107" s="84"/>
      <c r="F107" s="48"/>
      <c r="G107" s="85"/>
      <c r="H107" s="86"/>
      <c r="I107" s="83"/>
      <c r="J107" s="83"/>
      <c r="K107" s="83"/>
      <c r="L107" s="83"/>
      <c r="M107" s="85"/>
    </row>
    <row r="108" spans="1:13" s="2" customFormat="1" ht="93" customHeight="1">
      <c r="A108" s="52">
        <f>ROW()/3-1</f>
        <v>35</v>
      </c>
      <c r="B108" s="83"/>
      <c r="C108" s="3" t="str">
        <f ca="1">IF(B106="","",CONCATENATE("Zástupce","
",OFFSET(List1!K$4,'Příloha č. 2'!A105,0)))</f>
        <v>Zástupce
</v>
      </c>
      <c r="D108" s="5" t="str">
        <f ca="1">IF(B106="","",CONCATENATE("Dotace bude použita na:",OFFSET(List1!N$4,'Příloha č. 2'!A105,0)))</f>
        <v>Dotace bude použita na:diplomy, ceny, medaile, poháry, kancelářské potřeby, startovací bloky, sadu hadic s proudnicí, stánek 3x3m, pohonné hmoty, pronájem hřiště, hudební ozvučení, pronájem časomíry, pitný režim, fotodokumentace</v>
      </c>
      <c r="E108" s="84"/>
      <c r="F108" s="49" t="str">
        <f ca="1">IF(B106="","",OFFSET(List1!Q$4,'Příloha č. 2'!A105,0))</f>
        <v>10/2018</v>
      </c>
      <c r="G108" s="85"/>
      <c r="H108" s="86"/>
      <c r="I108" s="83"/>
      <c r="J108" s="83"/>
      <c r="K108" s="83"/>
      <c r="L108" s="83"/>
      <c r="M108" s="85"/>
    </row>
    <row r="109" spans="1:13" s="2" customFormat="1" ht="93.75" customHeight="1">
      <c r="A109" s="52"/>
      <c r="B109" s="83" t="str">
        <f ca="1">IF(OFFSET(List1!B$4,'Příloha č. 2'!A108,0)&gt;0,OFFSET(List1!B$4,'Příloha č. 2'!A108,0),"")</f>
        <v>92</v>
      </c>
      <c r="C109" s="3" t="str">
        <f ca="1">IF(B109="","",CONCATENATE(OFFSET(List1!C$4,'Příloha č. 2'!A108,0),"
",OFFSET(List1!D$4,'Příloha č. 2'!A108,0),"
",OFFSET(List1!E$4,'Příloha č. 2'!A108,0),"
",OFFSET(List1!F$4,'Příloha č. 2'!A108,0)))</f>
        <v>SH ČMS -  Sbor dobrovolných hasičů Hrochov
Hrochov 25
Lipová
79845</v>
      </c>
      <c r="D109" s="81" t="str">
        <f ca="1">IF(B109="","",OFFSET(List1!L$4,'Příloha č. 2'!A108,0))</f>
        <v>Soutěž v požárním sportu mládeže</v>
      </c>
      <c r="E109" s="84">
        <f ca="1">IF(B109="","",OFFSET(List1!O$4,'Příloha č. 2'!A108,0))</f>
        <v>15000</v>
      </c>
      <c r="F109" s="49" t="str">
        <f ca="1">IF(B109="","",OFFSET(List1!P$4,'Příloha č. 2'!A108,0))</f>
        <v>6/2018</v>
      </c>
      <c r="G109" s="85">
        <f ca="1">IF(B109="","",OFFSET(List1!R$4,'Příloha č. 2'!A108,0))</f>
        <v>10000</v>
      </c>
      <c r="H109" s="86" t="str">
        <f ca="1">IF(B109="","",OFFSET(List1!S$4,'Příloha č. 2'!A108,0))</f>
        <v>30.09.2018</v>
      </c>
      <c r="I109" s="83">
        <f ca="1">IF(B109="","",OFFSET(List1!T$4,'Příloha č. 2'!A108,0))</f>
        <v>0</v>
      </c>
      <c r="J109" s="83">
        <f ca="1">IF(B109="","",OFFSET(List1!U$4,'Příloha č. 2'!A108,0))</f>
        <v>0</v>
      </c>
      <c r="K109" s="83">
        <f ca="1">IF(B109="","",OFFSET(List1!V$4,'Příloha č. 2'!A108,0))</f>
        <v>0</v>
      </c>
      <c r="L109" s="83">
        <f ca="1">IF(B109="","",OFFSET(List1!W$4,'Příloha č. 2'!A108,0))</f>
        <v>0</v>
      </c>
      <c r="M109" s="85">
        <f ca="1">IF(B109="","",OFFSET(List1!X$4,'Příloha č. 2'!A108,0))</f>
        <v>10000</v>
      </c>
    </row>
    <row r="110" spans="1:13" s="2" customFormat="1" ht="75" customHeight="1">
      <c r="A110" s="52"/>
      <c r="B110" s="83"/>
      <c r="C110" s="3" t="str">
        <f ca="1">IF(B109="","",CONCATENATE("Okres ",OFFSET(List1!G$4,'Příloha č. 2'!A108,0),"
","Právní forma","
",OFFSET(List1!H$4,'Příloha č. 2'!A108,0),"
","IČO ",OFFSET(List1!I$4,'Příloha č. 2'!A108,0),"
 ","B.Ú. ",OFFSET(List1!J$4,'Příloha č. 2'!A108,0)))</f>
        <v>Okres Prostějov
Právní forma
Pobočný spolek
IČO 62860178
 B.Ú. - anonymizován</v>
      </c>
      <c r="D110" s="5" t="str">
        <f ca="1">IF(B109="","",OFFSET(List1!M$4,'Příloha č. 2'!A108,0))</f>
        <v>Soutěž v požárním sportu mládeže SDH Hrochov</v>
      </c>
      <c r="E110" s="84"/>
      <c r="F110" s="48"/>
      <c r="G110" s="85"/>
      <c r="H110" s="86"/>
      <c r="I110" s="83"/>
      <c r="J110" s="83"/>
      <c r="K110" s="83"/>
      <c r="L110" s="83"/>
      <c r="M110" s="85"/>
    </row>
    <row r="111" spans="1:13" s="2" customFormat="1" ht="50.25" customHeight="1">
      <c r="A111" s="52">
        <f>ROW()/3-1</f>
        <v>36</v>
      </c>
      <c r="B111" s="83"/>
      <c r="C111" s="3" t="str">
        <f ca="1">IF(B109="","",CONCATENATE("Zástupce","
",OFFSET(List1!K$4,'Příloha č. 2'!A108,0)))</f>
        <v>Zástupce
</v>
      </c>
      <c r="D111" s="5" t="str">
        <f ca="1">IF(B109="","",CONCATENATE("Dotace bude použita na:",OFFSET(List1!N$4,'Příloha č. 2'!A108,0)))</f>
        <v>Dotace bude použita na:ceny, diplomy, pitný režim, materiálně-technické vybavení a zabezpečení, pořízení vybavení pro požární sport</v>
      </c>
      <c r="E111" s="84"/>
      <c r="F111" s="49" t="str">
        <f ca="1">IF(B109="","",OFFSET(List1!Q$4,'Příloha č. 2'!A108,0))</f>
        <v>6/2018</v>
      </c>
      <c r="G111" s="85"/>
      <c r="H111" s="86"/>
      <c r="I111" s="83"/>
      <c r="J111" s="83"/>
      <c r="K111" s="83"/>
      <c r="L111" s="83"/>
      <c r="M111" s="85"/>
    </row>
    <row r="112" spans="1:13" s="2" customFormat="1" ht="87.75" customHeight="1">
      <c r="A112" s="52"/>
      <c r="B112" s="83" t="str">
        <f ca="1">IF(OFFSET(List1!B$4,'Příloha č. 2'!A111,0)&gt;0,OFFSET(List1!B$4,'Příloha č. 2'!A111,0),"")</f>
        <v>93</v>
      </c>
      <c r="C112" s="3" t="str">
        <f ca="1">IF(B112="","",CONCATENATE(OFFSET(List1!C$4,'Příloha č. 2'!A111,0),"
",OFFSET(List1!D$4,'Příloha č. 2'!A111,0),"
",OFFSET(List1!E$4,'Příloha č. 2'!A111,0),"
",OFFSET(List1!F$4,'Příloha č. 2'!A111,0)))</f>
        <v>SH ČMS - Sbor dobrovolných hasičů Želeč
Želeč 74
Želeč
79807</v>
      </c>
      <c r="D112" s="81" t="str">
        <f ca="1">IF(B112="","",OFFSET(List1!L$4,'Příloha č. 2'!A111,0))</f>
        <v>Akce a projekty pořádané SDH v roce 2018</v>
      </c>
      <c r="E112" s="84">
        <f ca="1">IF(B112="","",OFFSET(List1!O$4,'Příloha č. 2'!A111,0))</f>
        <v>90000</v>
      </c>
      <c r="F112" s="49" t="str">
        <f ca="1">IF(B112="","",OFFSET(List1!P$4,'Příloha č. 2'!A111,0))</f>
        <v>6/2018</v>
      </c>
      <c r="G112" s="85">
        <f ca="1">IF(B112="","",OFFSET(List1!R$4,'Příloha č. 2'!A111,0))</f>
        <v>28000</v>
      </c>
      <c r="H112" s="86" t="str">
        <f ca="1">IF(B112="","",OFFSET(List1!S$4,'Příloha č. 2'!A111,0))</f>
        <v>30.09.2018</v>
      </c>
      <c r="I112" s="83">
        <f ca="1">IF(B112="","",OFFSET(List1!T$4,'Příloha č. 2'!A111,0))</f>
        <v>0</v>
      </c>
      <c r="J112" s="83">
        <f ca="1">IF(B112="","",OFFSET(List1!U$4,'Příloha č. 2'!A111,0))</f>
        <v>0</v>
      </c>
      <c r="K112" s="83">
        <f ca="1">IF(B112="","",OFFSET(List1!V$4,'Příloha č. 2'!A111,0))</f>
        <v>0</v>
      </c>
      <c r="L112" s="83">
        <f ca="1">IF(B112="","",OFFSET(List1!W$4,'Příloha č. 2'!A111,0))</f>
        <v>0</v>
      </c>
      <c r="M112" s="85">
        <f ca="1">IF(B112="","",OFFSET(List1!X$4,'Příloha č. 2'!A111,0))</f>
        <v>28000</v>
      </c>
    </row>
    <row r="113" spans="1:13" s="2" customFormat="1" ht="75" customHeight="1">
      <c r="A113" s="52"/>
      <c r="B113" s="83"/>
      <c r="C113" s="3" t="str">
        <f ca="1">IF(B112="","",CONCATENATE("Okres ",OFFSET(List1!G$4,'Příloha č. 2'!A111,0),"
","Právní forma","
",OFFSET(List1!H$4,'Příloha č. 2'!A111,0),"
","IČO ",OFFSET(List1!I$4,'Příloha č. 2'!A111,0),"
 ","B.Ú. ",OFFSET(List1!J$4,'Příloha č. 2'!A111,0)))</f>
        <v>Okres Prostějov
Právní forma
Pobočný spolek
IČO 65762151
 B.Ú. - anonymizován</v>
      </c>
      <c r="D113" s="5" t="str">
        <f ca="1">IF(B112="","",OFFSET(List1!M$4,'Příloha č. 2'!A111,0))</f>
        <v>Soutěž v požárním sportu dospělých, Soutěž v požárním sportu mládeže, Významné oslavy výročí založení SDH Želeč</v>
      </c>
      <c r="E113" s="84"/>
      <c r="F113" s="48"/>
      <c r="G113" s="85"/>
      <c r="H113" s="86"/>
      <c r="I113" s="83"/>
      <c r="J113" s="83"/>
      <c r="K113" s="83"/>
      <c r="L113" s="83"/>
      <c r="M113" s="85"/>
    </row>
    <row r="114" spans="1:13" s="2" customFormat="1" ht="30" customHeight="1">
      <c r="A114" s="52">
        <f>ROW()/3-1</f>
        <v>37</v>
      </c>
      <c r="B114" s="83"/>
      <c r="C114" s="3" t="str">
        <f ca="1">IF(B112="","",CONCATENATE("Zástupce","
",OFFSET(List1!K$4,'Příloha č. 2'!A111,0)))</f>
        <v>Zástupce
</v>
      </c>
      <c r="D114" s="5" t="str">
        <f ca="1">IF(B112="","",CONCATENATE("Dotace bude použita na:",OFFSET(List1!N$4,'Příloha č. 2'!A111,0)))</f>
        <v>Dotace bude použita na:hudební doprovod, poháry, diplomy, ceny, pitný režim</v>
      </c>
      <c r="E114" s="84"/>
      <c r="F114" s="49" t="str">
        <f ca="1">IF(B112="","",OFFSET(List1!Q$4,'Příloha č. 2'!A111,0))</f>
        <v>7/2018</v>
      </c>
      <c r="G114" s="85"/>
      <c r="H114" s="86"/>
      <c r="I114" s="83"/>
      <c r="J114" s="83"/>
      <c r="K114" s="83"/>
      <c r="L114" s="83"/>
      <c r="M114" s="85"/>
    </row>
    <row r="115" spans="1:13" s="2" customFormat="1" ht="90.75" customHeight="1">
      <c r="A115" s="52"/>
      <c r="B115" s="83" t="str">
        <f ca="1">IF(OFFSET(List1!B$4,'Příloha č. 2'!A114,0)&gt;0,OFFSET(List1!B$4,'Příloha č. 2'!A114,0),"")</f>
        <v>94</v>
      </c>
      <c r="C115" s="3" t="str">
        <f ca="1">IF(B115="","",CONCATENATE(OFFSET(List1!C$4,'Příloha č. 2'!A114,0),"
",OFFSET(List1!D$4,'Příloha č. 2'!A114,0),"
",OFFSET(List1!E$4,'Příloha č. 2'!A114,0),"
",OFFSET(List1!F$4,'Příloha č. 2'!A114,0)))</f>
        <v>SH ČMS - Sbor dobrovolných hasičů Velké Kunětice
Velké Kunětice 146
Velké Kunětice
79052</v>
      </c>
      <c r="D115" s="81" t="str">
        <f ca="1">IF(B115="","",OFFSET(List1!L$4,'Příloha č. 2'!A114,0))</f>
        <v>Akce a projekty pořádané SDH v roce 2018</v>
      </c>
      <c r="E115" s="84">
        <f ca="1">IF(B115="","",OFFSET(List1!O$4,'Příloha č. 2'!A114,0))</f>
        <v>22000</v>
      </c>
      <c r="F115" s="49" t="str">
        <f ca="1">IF(B115="","",OFFSET(List1!P$4,'Příloha č. 2'!A114,0))</f>
        <v>1/2018</v>
      </c>
      <c r="G115" s="85">
        <f ca="1">IF(B115="","",OFFSET(List1!R$4,'Příloha č. 2'!A114,0))</f>
        <v>16000</v>
      </c>
      <c r="H115" s="86" t="str">
        <f ca="1">IF(B115="","",OFFSET(List1!S$4,'Příloha č. 2'!A114,0))</f>
        <v>30.11.2018</v>
      </c>
      <c r="I115" s="83">
        <f ca="1">IF(B115="","",OFFSET(List1!T$4,'Příloha č. 2'!A114,0))</f>
        <v>0</v>
      </c>
      <c r="J115" s="83">
        <f ca="1">IF(B115="","",OFFSET(List1!U$4,'Příloha č. 2'!A114,0))</f>
        <v>0</v>
      </c>
      <c r="K115" s="83">
        <f ca="1">IF(B115="","",OFFSET(List1!V$4,'Příloha č. 2'!A114,0))</f>
        <v>0</v>
      </c>
      <c r="L115" s="83">
        <f ca="1">IF(B115="","",OFFSET(List1!W$4,'Příloha č. 2'!A114,0))</f>
        <v>0</v>
      </c>
      <c r="M115" s="85">
        <f ca="1">IF(B115="","",OFFSET(List1!X$4,'Příloha č. 2'!A114,0))</f>
        <v>16000</v>
      </c>
    </row>
    <row r="116" spans="1:13" s="2" customFormat="1" ht="75" customHeight="1">
      <c r="A116" s="52"/>
      <c r="B116" s="83"/>
      <c r="C116" s="3" t="str">
        <f ca="1">IF(B115="","",CONCATENATE("Okres ",OFFSET(List1!G$4,'Příloha č. 2'!A114,0),"
","Právní forma","
",OFFSET(List1!H$4,'Příloha č. 2'!A114,0),"
","IČO ",OFFSET(List1!I$4,'Příloha č. 2'!A114,0),"
 ","B.Ú. ",OFFSET(List1!J$4,'Příloha č. 2'!A114,0)))</f>
        <v>Okres Jeseník
Právní forma
Pobočný spolek
IČO 64631460
 B.Ú. - anonymizován</v>
      </c>
      <c r="D116" s="5" t="str">
        <f ca="1">IF(B115="","",OFFSET(List1!M$4,'Příloha č. 2'!A114,0))</f>
        <v>2x Soutěž v požárním sportu dospělých</v>
      </c>
      <c r="E116" s="84"/>
      <c r="F116" s="48"/>
      <c r="G116" s="85"/>
      <c r="H116" s="86"/>
      <c r="I116" s="83"/>
      <c r="J116" s="83"/>
      <c r="K116" s="83"/>
      <c r="L116" s="83"/>
      <c r="M116" s="85"/>
    </row>
    <row r="117" spans="1:13" s="2" customFormat="1" ht="63.75" customHeight="1">
      <c r="A117" s="52">
        <f>ROW()/3-1</f>
        <v>38</v>
      </c>
      <c r="B117" s="83"/>
      <c r="C117" s="3" t="str">
        <f ca="1">IF(B115="","",CONCATENATE("Zástupce","
",OFFSET(List1!K$4,'Příloha č. 2'!A114,0)))</f>
        <v>Zástupce
</v>
      </c>
      <c r="D117" s="5" t="str">
        <f ca="1">IF(B115="","",CONCATENATE("Dotace bude použita na:",OFFSET(List1!N$4,'Příloha č. 2'!A114,0)))</f>
        <v>Dotace bude použita na:diplomy, ceny, poháry, medaile, kancelářské potřeby, propagační materiály, ozvučení, fotodokumentace, pořízení vybavení pro požární sport</v>
      </c>
      <c r="E117" s="84"/>
      <c r="F117" s="49" t="str">
        <f ca="1">IF(B115="","",OFFSET(List1!Q$4,'Příloha č. 2'!A114,0))</f>
        <v>9/2018</v>
      </c>
      <c r="G117" s="85"/>
      <c r="H117" s="86"/>
      <c r="I117" s="83"/>
      <c r="J117" s="83"/>
      <c r="K117" s="83"/>
      <c r="L117" s="83"/>
      <c r="M117" s="85"/>
    </row>
    <row r="118" spans="1:13" s="2" customFormat="1" ht="84.75" customHeight="1">
      <c r="A118" s="52"/>
      <c r="B118" s="83" t="str">
        <f ca="1">IF(OFFSET(List1!B$4,'Příloha č. 2'!A117,0)&gt;0,OFFSET(List1!B$4,'Příloha č. 2'!A117,0),"")</f>
        <v>95</v>
      </c>
      <c r="C118" s="3" t="str">
        <f ca="1">IF(B118="","",CONCATENATE(OFFSET(List1!C$4,'Příloha č. 2'!A117,0),"
",OFFSET(List1!D$4,'Příloha č. 2'!A117,0),"
",OFFSET(List1!E$4,'Příloha č. 2'!A117,0),"
",OFFSET(List1!F$4,'Příloha č. 2'!A117,0)))</f>
        <v>SH ČMS - Sbor dobrovolných hasičů Hlubočky
Dukelských hrdinů 88
Hlubočky
78361</v>
      </c>
      <c r="D118" s="81" t="str">
        <f ca="1">IF(B118="","",OFFSET(List1!L$4,'Příloha č. 2'!A117,0))</f>
        <v>Akce a projekty pořádané SDH v roce 2018</v>
      </c>
      <c r="E118" s="84">
        <f ca="1">IF(B118="","",OFFSET(List1!O$4,'Příloha č. 2'!A117,0))</f>
        <v>56000</v>
      </c>
      <c r="F118" s="49" t="str">
        <f ca="1">IF(B118="","",OFFSET(List1!P$4,'Příloha č. 2'!A117,0))</f>
        <v>1/2018</v>
      </c>
      <c r="G118" s="85">
        <f ca="1">IF(B118="","",OFFSET(List1!R$4,'Příloha č. 2'!A117,0))</f>
        <v>28000</v>
      </c>
      <c r="H118" s="86" t="str">
        <f ca="1">IF(B118="","",OFFSET(List1!S$4,'Příloha č. 2'!A117,0))</f>
        <v>14.12.2018</v>
      </c>
      <c r="I118" s="83">
        <f ca="1">IF(B118="","",OFFSET(List1!T$4,'Příloha č. 2'!A117,0))</f>
        <v>0</v>
      </c>
      <c r="J118" s="83">
        <f ca="1">IF(B118="","",OFFSET(List1!U$4,'Příloha č. 2'!A117,0))</f>
        <v>0</v>
      </c>
      <c r="K118" s="83">
        <f ca="1">IF(B118="","",OFFSET(List1!V$4,'Příloha č. 2'!A117,0))</f>
        <v>0</v>
      </c>
      <c r="L118" s="83">
        <f ca="1">IF(B118="","",OFFSET(List1!W$4,'Příloha č. 2'!A117,0))</f>
        <v>0</v>
      </c>
      <c r="M118" s="85">
        <f ca="1">IF(B118="","",OFFSET(List1!X$4,'Příloha č. 2'!A117,0))</f>
        <v>28000</v>
      </c>
    </row>
    <row r="119" spans="1:13" s="2" customFormat="1" ht="75" customHeight="1">
      <c r="A119" s="52"/>
      <c r="B119" s="83"/>
      <c r="C119" s="3" t="str">
        <f ca="1">IF(B118="","",CONCATENATE("Okres ",OFFSET(List1!G$4,'Příloha č. 2'!A117,0),"
","Právní forma","
",OFFSET(List1!H$4,'Příloha č. 2'!A117,0),"
","IČO ",OFFSET(List1!I$4,'Příloha č. 2'!A117,0),"
 ","B.Ú. ",OFFSET(List1!J$4,'Příloha č. 2'!A117,0)))</f>
        <v>Okres Olomouc
Právní forma
Pobočný spolek
IČO 45237255
 B.Ú. - anonymizován</v>
      </c>
      <c r="D119" s="5" t="str">
        <f ca="1">IF(B118="","",OFFSET(List1!M$4,'Příloha č. 2'!A117,0))</f>
        <v>2x Soutěž v požárním sportu mládeže, Soutěž v požárním sportu dospělých</v>
      </c>
      <c r="E119" s="84"/>
      <c r="F119" s="48"/>
      <c r="G119" s="85"/>
      <c r="H119" s="86"/>
      <c r="I119" s="83"/>
      <c r="J119" s="83"/>
      <c r="K119" s="83"/>
      <c r="L119" s="83"/>
      <c r="M119" s="85"/>
    </row>
    <row r="120" spans="1:13" s="2" customFormat="1" ht="70.5" customHeight="1">
      <c r="A120" s="52">
        <f>ROW()/3-1</f>
        <v>39</v>
      </c>
      <c r="B120" s="83"/>
      <c r="C120" s="3" t="str">
        <f ca="1">IF(B118="","",CONCATENATE("Zástupce","
",OFFSET(List1!K$4,'Příloha č. 2'!A117,0)))</f>
        <v>Zástupce
</v>
      </c>
      <c r="D120" s="5" t="str">
        <f ca="1">IF(B118="","",CONCATENATE("Dotace bude použita na:",OFFSET(List1!N$4,'Příloha č. 2'!A117,0)))</f>
        <v>Dotace bude použita na:ceny do soutěží, poháry, tisk plakátů a diplomů, kancelářské potřeby pro zajištění akcí, propagaci akcí, pronájem časomíry, mobilních toalet a haly, zajištění ozvučení</v>
      </c>
      <c r="E120" s="84"/>
      <c r="F120" s="49" t="str">
        <f ca="1">IF(B118="","",OFFSET(List1!Q$4,'Příloha č. 2'!A117,0))</f>
        <v>10/2018</v>
      </c>
      <c r="G120" s="85"/>
      <c r="H120" s="86"/>
      <c r="I120" s="83"/>
      <c r="J120" s="83"/>
      <c r="K120" s="83"/>
      <c r="L120" s="83"/>
      <c r="M120" s="85"/>
    </row>
    <row r="121" spans="1:13" s="2" customFormat="1" ht="91.5" customHeight="1">
      <c r="A121" s="52"/>
      <c r="B121" s="83" t="str">
        <f ca="1">IF(OFFSET(List1!B$4,'Příloha č. 2'!A120,0)&gt;0,OFFSET(List1!B$4,'Příloha č. 2'!A120,0),"")</f>
        <v>96</v>
      </c>
      <c r="C121" s="3" t="str">
        <f ca="1">IF(B121="","",CONCATENATE(OFFSET(List1!C$4,'Příloha č. 2'!A120,0),"
",OFFSET(List1!D$4,'Příloha č. 2'!A120,0),"
",OFFSET(List1!E$4,'Příloha č. 2'!A120,0),"
",OFFSET(List1!F$4,'Příloha č. 2'!A120,0)))</f>
        <v>SH ČMS - Sbor dobrovolných hasičů Vícov
Vícov 46
Vícov
79803</v>
      </c>
      <c r="D121" s="81" t="str">
        <f ca="1">IF(B121="","",OFFSET(List1!L$4,'Příloha č. 2'!A120,0))</f>
        <v>Soutěž v požárním sportu mládeže</v>
      </c>
      <c r="E121" s="84">
        <f ca="1">IF(B121="","",OFFSET(List1!O$4,'Příloha č. 2'!A120,0))</f>
        <v>15000</v>
      </c>
      <c r="F121" s="49" t="str">
        <f ca="1">IF(B121="","",OFFSET(List1!P$4,'Příloha č. 2'!A120,0))</f>
        <v>6/2018</v>
      </c>
      <c r="G121" s="85">
        <f ca="1">IF(B121="","",OFFSET(List1!R$4,'Příloha č. 2'!A120,0))</f>
        <v>7000</v>
      </c>
      <c r="H121" s="86" t="str">
        <f ca="1">IF(B121="","",OFFSET(List1!S$4,'Příloha č. 2'!A120,0))</f>
        <v>30.09.2018</v>
      </c>
      <c r="I121" s="83">
        <f ca="1">IF(B121="","",OFFSET(List1!T$4,'Příloha č. 2'!A120,0))</f>
        <v>0</v>
      </c>
      <c r="J121" s="83">
        <f ca="1">IF(B121="","",OFFSET(List1!U$4,'Příloha č. 2'!A120,0))</f>
        <v>0</v>
      </c>
      <c r="K121" s="83">
        <f ca="1">IF(B121="","",OFFSET(List1!V$4,'Příloha č. 2'!A120,0))</f>
        <v>0</v>
      </c>
      <c r="L121" s="83">
        <f ca="1">IF(B121="","",OFFSET(List1!W$4,'Příloha č. 2'!A120,0))</f>
        <v>0</v>
      </c>
      <c r="M121" s="85">
        <f ca="1">IF(B121="","",OFFSET(List1!X$4,'Příloha č. 2'!A120,0))</f>
        <v>7000</v>
      </c>
    </row>
    <row r="122" spans="1:13" s="2" customFormat="1" ht="75" customHeight="1">
      <c r="A122" s="52"/>
      <c r="B122" s="83"/>
      <c r="C122" s="3" t="str">
        <f ca="1">IF(B121="","",CONCATENATE("Okres ",OFFSET(List1!G$4,'Příloha č. 2'!A120,0),"
","Právní forma","
",OFFSET(List1!H$4,'Příloha č. 2'!A120,0),"
","IČO ",OFFSET(List1!I$4,'Příloha č. 2'!A120,0),"
 ","B.Ú. ",OFFSET(List1!J$4,'Příloha č. 2'!A120,0)))</f>
        <v>Okres Prostějov
Právní forma
Pobočný spolek
IČO 65762061
 B.Ú. - anonymizován</v>
      </c>
      <c r="D122" s="5" t="str">
        <f ca="1">IF(B121="","",OFFSET(List1!M$4,'Příloha č. 2'!A120,0))</f>
        <v>Soutěž v požárním sportu mládeže SDH Vícov</v>
      </c>
      <c r="E122" s="84"/>
      <c r="F122" s="48"/>
      <c r="G122" s="85"/>
      <c r="H122" s="86"/>
      <c r="I122" s="83"/>
      <c r="J122" s="83"/>
      <c r="K122" s="83"/>
      <c r="L122" s="83"/>
      <c r="M122" s="85"/>
    </row>
    <row r="123" spans="1:13" s="2" customFormat="1" ht="30" customHeight="1">
      <c r="A123" s="52">
        <f>ROW()/3-1</f>
        <v>40</v>
      </c>
      <c r="B123" s="83"/>
      <c r="C123" s="3" t="str">
        <f ca="1">IF(B121="","",CONCATENATE("Zástupce","
",OFFSET(List1!K$4,'Příloha č. 2'!A120,0)))</f>
        <v>Zástupce
</v>
      </c>
      <c r="D123" s="5" t="str">
        <f ca="1">IF(B121="","",CONCATENATE("Dotace bude použita na:",OFFSET(List1!N$4,'Příloha č. 2'!A120,0)))</f>
        <v>Dotace bude použita na:poháry a ceny</v>
      </c>
      <c r="E123" s="84"/>
      <c r="F123" s="49" t="str">
        <f ca="1">IF(B121="","",OFFSET(List1!Q$4,'Příloha č. 2'!A120,0))</f>
        <v>7/2018</v>
      </c>
      <c r="G123" s="85"/>
      <c r="H123" s="86"/>
      <c r="I123" s="83"/>
      <c r="J123" s="83"/>
      <c r="K123" s="83"/>
      <c r="L123" s="83"/>
      <c r="M123" s="85"/>
    </row>
    <row r="124" spans="1:13" s="2" customFormat="1" ht="88.5" customHeight="1">
      <c r="A124" s="52"/>
      <c r="B124" s="83" t="str">
        <f ca="1">IF(OFFSET(List1!B$4,'Příloha č. 2'!A123,0)&gt;0,OFFSET(List1!B$4,'Příloha č. 2'!A123,0),"")</f>
        <v>97</v>
      </c>
      <c r="C124" s="3" t="str">
        <f ca="1">IF(B124="","",CONCATENATE(OFFSET(List1!C$4,'Příloha č. 2'!A123,0),"
",OFFSET(List1!D$4,'Příloha č. 2'!A123,0),"
",OFFSET(List1!E$4,'Příloha č. 2'!A123,0),"
",OFFSET(List1!F$4,'Příloha č. 2'!A123,0)))</f>
        <v>Moravská hasičská jednota - hasičský sbor Císařov
Císařov 106
Císařov
75103</v>
      </c>
      <c r="D124" s="81" t="str">
        <f ca="1">IF(B124="","",OFFSET(List1!L$4,'Příloha č. 2'!A123,0))</f>
        <v>Soutěž v požárním sportu dospělých</v>
      </c>
      <c r="E124" s="84">
        <f ca="1">IF(B124="","",OFFSET(List1!O$4,'Příloha č. 2'!A123,0))</f>
        <v>28000</v>
      </c>
      <c r="F124" s="49" t="str">
        <f ca="1">IF(B124="","",OFFSET(List1!P$4,'Příloha č. 2'!A123,0))</f>
        <v>9/2018</v>
      </c>
      <c r="G124" s="85">
        <f ca="1">IF(B124="","",OFFSET(List1!R$4,'Příloha č. 2'!A123,0))</f>
        <v>8000</v>
      </c>
      <c r="H124" s="86" t="str">
        <f ca="1">IF(B124="","",OFFSET(List1!S$4,'Příloha č. 2'!A123,0))</f>
        <v>31.10.2018</v>
      </c>
      <c r="I124" s="83">
        <f ca="1">IF(B124="","",OFFSET(List1!T$4,'Příloha č. 2'!A123,0))</f>
        <v>0</v>
      </c>
      <c r="J124" s="83">
        <f ca="1">IF(B124="","",OFFSET(List1!U$4,'Příloha č. 2'!A123,0))</f>
        <v>0</v>
      </c>
      <c r="K124" s="83">
        <f ca="1">IF(B124="","",OFFSET(List1!V$4,'Příloha č. 2'!A123,0))</f>
        <v>0</v>
      </c>
      <c r="L124" s="83">
        <f ca="1">IF(B124="","",OFFSET(List1!W$4,'Příloha č. 2'!A123,0))</f>
        <v>0</v>
      </c>
      <c r="M124" s="85">
        <f ca="1">IF(B124="","",OFFSET(List1!X$4,'Příloha č. 2'!A123,0))</f>
        <v>8000</v>
      </c>
    </row>
    <row r="125" spans="1:13" s="2" customFormat="1" ht="75" customHeight="1">
      <c r="A125" s="52"/>
      <c r="B125" s="83"/>
      <c r="C125" s="3" t="str">
        <f ca="1">IF(B124="","",CONCATENATE("Okres ",OFFSET(List1!G$4,'Příloha č. 2'!A123,0),"
","Právní forma","
",OFFSET(List1!H$4,'Příloha č. 2'!A123,0),"
","IČO ",OFFSET(List1!I$4,'Příloha č. 2'!A123,0),"
 ","B.Ú. ",OFFSET(List1!J$4,'Příloha č. 2'!A123,0)))</f>
        <v>Okres Přerov
Právní forma
Pobočný spolek
IČO 75063930
 B.Ú. - anonymizován</v>
      </c>
      <c r="D125" s="5" t="str">
        <f ca="1">IF(B124="","",OFFSET(List1!M$4,'Příloha č. 2'!A123,0))</f>
        <v>III. ročník noční soutěže dospělých v pořárním útoku "Noční Císařov 2018", zařazené do "OLOMOUCKÉ NOČNÍ LIGY", 1.9.2018</v>
      </c>
      <c r="E125" s="84"/>
      <c r="F125" s="48"/>
      <c r="G125" s="85"/>
      <c r="H125" s="86"/>
      <c r="I125" s="83"/>
      <c r="J125" s="83"/>
      <c r="K125" s="83"/>
      <c r="L125" s="83"/>
      <c r="M125" s="85"/>
    </row>
    <row r="126" spans="1:13" s="2" customFormat="1" ht="49.5" customHeight="1">
      <c r="A126" s="52">
        <f>ROW()/3-1</f>
        <v>41</v>
      </c>
      <c r="B126" s="83"/>
      <c r="C126" s="3" t="str">
        <f ca="1">IF(B124="","",CONCATENATE("Zástupce","
",OFFSET(List1!K$4,'Příloha č. 2'!A123,0)))</f>
        <v>Zástupce
</v>
      </c>
      <c r="D126" s="5" t="str">
        <f ca="1">IF(B124="","",CONCATENATE("Dotace bude použita na:",OFFSET(List1!N$4,'Příloha č. 2'!A123,0)))</f>
        <v>Dotace bude použita na:materiálně-technické zabezpečení soutěže, poháry, medaile, ceny do soutěže, a to včetně vybavení pro požární sport</v>
      </c>
      <c r="E126" s="84"/>
      <c r="F126" s="49" t="str">
        <f ca="1">IF(B124="","",OFFSET(List1!Q$4,'Příloha č. 2'!A123,0))</f>
        <v>9/2018</v>
      </c>
      <c r="G126" s="85"/>
      <c r="H126" s="86"/>
      <c r="I126" s="83"/>
      <c r="J126" s="83"/>
      <c r="K126" s="83"/>
      <c r="L126" s="83"/>
      <c r="M126" s="85"/>
    </row>
    <row r="127" spans="1:13" s="2" customFormat="1" ht="91.5" customHeight="1">
      <c r="A127" s="52"/>
      <c r="B127" s="83" t="str">
        <f ca="1">IF(OFFSET(List1!B$4,'Příloha č. 2'!A126,0)&gt;0,OFFSET(List1!B$4,'Příloha č. 2'!A126,0),"")</f>
        <v>98</v>
      </c>
      <c r="C127" s="3" t="str">
        <f ca="1">IF(B127="","",CONCATENATE(OFFSET(List1!C$4,'Příloha č. 2'!A126,0),"
",OFFSET(List1!D$4,'Příloha č. 2'!A126,0),"
",OFFSET(List1!E$4,'Příloha č. 2'!A126,0),"
",OFFSET(List1!F$4,'Příloha č. 2'!A126,0)))</f>
        <v>SH ČMS - Sbor dobrovolných hasičů Bernartice
Bernartice 364
Bernartice
79057</v>
      </c>
      <c r="D127" s="81" t="str">
        <f ca="1">IF(B127="","",OFFSET(List1!L$4,'Příloha č. 2'!A126,0))</f>
        <v>Akce a projekty pořádané SDH v roce 2018</v>
      </c>
      <c r="E127" s="84">
        <f ca="1">IF(B127="","",OFFSET(List1!O$4,'Příloha č. 2'!A126,0))</f>
        <v>50000</v>
      </c>
      <c r="F127" s="49" t="str">
        <f ca="1">IF(B127="","",OFFSET(List1!P$4,'Příloha č. 2'!A126,0))</f>
        <v>6/2018</v>
      </c>
      <c r="G127" s="85">
        <f ca="1">IF(B127="","",OFFSET(List1!R$4,'Příloha č. 2'!A126,0))</f>
        <v>40000</v>
      </c>
      <c r="H127" s="86" t="str">
        <f ca="1">IF(B127="","",OFFSET(List1!S$4,'Příloha č. 2'!A126,0))</f>
        <v>31.10.2018</v>
      </c>
      <c r="I127" s="83">
        <f ca="1">IF(B127="","",OFFSET(List1!T$4,'Příloha č. 2'!A126,0))</f>
        <v>0</v>
      </c>
      <c r="J127" s="83">
        <f ca="1">IF(B127="","",OFFSET(List1!U$4,'Příloha č. 2'!A126,0))</f>
        <v>0</v>
      </c>
      <c r="K127" s="83">
        <f ca="1">IF(B127="","",OFFSET(List1!V$4,'Příloha č. 2'!A126,0))</f>
        <v>0</v>
      </c>
      <c r="L127" s="83">
        <f ca="1">IF(B127="","",OFFSET(List1!W$4,'Příloha č. 2'!A126,0))</f>
        <v>0</v>
      </c>
      <c r="M127" s="85">
        <f ca="1">IF(B127="","",OFFSET(List1!X$4,'Příloha č. 2'!A126,0))</f>
        <v>18000</v>
      </c>
    </row>
    <row r="128" spans="1:13" s="2" customFormat="1" ht="75" customHeight="1">
      <c r="A128" s="52"/>
      <c r="B128" s="83"/>
      <c r="C128" s="3" t="str">
        <f ca="1">IF(B127="","",CONCATENATE("Okres ",OFFSET(List1!G$4,'Příloha č. 2'!A126,0),"
","Právní forma","
",OFFSET(List1!H$4,'Příloha č. 2'!A126,0),"
","IČO ",OFFSET(List1!I$4,'Příloha č. 2'!A126,0),"
 ","B.Ú. ",OFFSET(List1!J$4,'Příloha č. 2'!A126,0)))</f>
        <v>Okres Jeseník
Právní forma
Pobočný spolek
IČO 64631478
 B.Ú. - anonymizován</v>
      </c>
      <c r="D128" s="5" t="str">
        <f ca="1">IF(B127="","",OFFSET(List1!M$4,'Příloha č. 2'!A126,0))</f>
        <v>Soutěž v požárním sportu dospělých, Soutěž v požárním sportu mládeže</v>
      </c>
      <c r="E128" s="84"/>
      <c r="F128" s="48"/>
      <c r="G128" s="85"/>
      <c r="H128" s="86"/>
      <c r="I128" s="83"/>
      <c r="J128" s="83"/>
      <c r="K128" s="83"/>
      <c r="L128" s="83"/>
      <c r="M128" s="85"/>
    </row>
    <row r="129" spans="1:13" s="2" customFormat="1" ht="93" customHeight="1">
      <c r="A129" s="52">
        <f>ROW()/3-1</f>
        <v>42</v>
      </c>
      <c r="B129" s="83"/>
      <c r="C129" s="3" t="str">
        <f ca="1">IF(B127="","",CONCATENATE("Zástupce","
",OFFSET(List1!K$4,'Příloha č. 2'!A126,0)))</f>
        <v>Zástupce
</v>
      </c>
      <c r="D129" s="5" t="str">
        <f ca="1">IF(B127="","",CONCATENATE("Dotace bude použita na:",OFFSET(List1!N$4,'Příloha č. 2'!A126,0)))</f>
        <v>Dotace bude použita na:diplomy a jejich tisk, ceny, poháry, medaile, kancelářské potřeby, pitný režim, propagační materiály, ozvučení akce/hudební doprovod, fotodokumentace, materiálně-technické vybavení a zabezpečení, pořízení vybavení pro požární sport</v>
      </c>
      <c r="E129" s="84"/>
      <c r="F129" s="49" t="str">
        <f ca="1">IF(B127="","",OFFSET(List1!Q$4,'Příloha č. 2'!A126,0))</f>
        <v>8/2018</v>
      </c>
      <c r="G129" s="85"/>
      <c r="H129" s="86"/>
      <c r="I129" s="83"/>
      <c r="J129" s="83"/>
      <c r="K129" s="83"/>
      <c r="L129" s="83"/>
      <c r="M129" s="85"/>
    </row>
    <row r="130" spans="1:13" s="2" customFormat="1" ht="87" customHeight="1">
      <c r="A130" s="52"/>
      <c r="B130" s="83" t="str">
        <f ca="1">IF(OFFSET(List1!B$4,'Příloha č. 2'!A129,0)&gt;0,OFFSET(List1!B$4,'Příloha č. 2'!A129,0),"")</f>
        <v>99</v>
      </c>
      <c r="C130" s="3" t="str">
        <f ca="1">IF(B130="","",CONCATENATE(OFFSET(List1!C$4,'Příloha č. 2'!A129,0),"
",OFFSET(List1!D$4,'Příloha č. 2'!A129,0),"
",OFFSET(List1!E$4,'Příloha č. 2'!A129,0),"
",OFFSET(List1!F$4,'Příloha č. 2'!A129,0)))</f>
        <v>SH ČMS - Sbor dobrovolných hasičů Olešnice
Bouzov 2
Bouzov
78325</v>
      </c>
      <c r="D130" s="81" t="str">
        <f ca="1">IF(B130="","",OFFSET(List1!L$4,'Příloha č. 2'!A129,0))</f>
        <v>Akce a projekty pořádané SDH v roce 2018</v>
      </c>
      <c r="E130" s="84">
        <f ca="1">IF(B130="","",OFFSET(List1!O$4,'Příloha č. 2'!A129,0))</f>
        <v>38000</v>
      </c>
      <c r="F130" s="49" t="str">
        <f ca="1">IF(B130="","",OFFSET(List1!P$4,'Příloha č. 2'!A129,0))</f>
        <v>7/2018</v>
      </c>
      <c r="G130" s="85">
        <f ca="1">IF(B130="","",OFFSET(List1!R$4,'Příloha č. 2'!A129,0))</f>
        <v>16000</v>
      </c>
      <c r="H130" s="86" t="str">
        <f ca="1">IF(B130="","",OFFSET(List1!S$4,'Příloha č. 2'!A129,0))</f>
        <v>31.10.2018</v>
      </c>
      <c r="I130" s="83">
        <f ca="1">IF(B130="","",OFFSET(List1!T$4,'Příloha č. 2'!A129,0))</f>
        <v>0</v>
      </c>
      <c r="J130" s="83">
        <f ca="1">IF(B130="","",OFFSET(List1!U$4,'Příloha č. 2'!A129,0))</f>
        <v>0</v>
      </c>
      <c r="K130" s="83">
        <f ca="1">IF(B130="","",OFFSET(List1!V$4,'Příloha č. 2'!A129,0))</f>
        <v>0</v>
      </c>
      <c r="L130" s="83">
        <f ca="1">IF(B130="","",OFFSET(List1!W$4,'Příloha č. 2'!A129,0))</f>
        <v>0</v>
      </c>
      <c r="M130" s="85">
        <f ca="1">IF(B130="","",OFFSET(List1!X$4,'Příloha č. 2'!A129,0))</f>
        <v>16000</v>
      </c>
    </row>
    <row r="131" spans="1:13" s="2" customFormat="1" ht="75" customHeight="1">
      <c r="A131" s="52"/>
      <c r="B131" s="83"/>
      <c r="C131" s="3" t="str">
        <f ca="1">IF(B130="","",CONCATENATE("Okres ",OFFSET(List1!G$4,'Příloha č. 2'!A129,0),"
","Právní forma","
",OFFSET(List1!H$4,'Příloha č. 2'!A129,0),"
","IČO ",OFFSET(List1!I$4,'Příloha č. 2'!A129,0),"
 ","B.Ú. ",OFFSET(List1!J$4,'Příloha č. 2'!A129,0)))</f>
        <v>Okres Olomouc
Právní forma
Pobočný spolek
IČO 69210578
 B.Ú. - anonymizován</v>
      </c>
      <c r="D131" s="5" t="str">
        <f ca="1">IF(B130="","",OFFSET(List1!M$4,'Příloha č. 2'!A129,0))</f>
        <v>2x Soutěž v požárním sportu dospělých</v>
      </c>
      <c r="E131" s="84"/>
      <c r="F131" s="48"/>
      <c r="G131" s="85"/>
      <c r="H131" s="86"/>
      <c r="I131" s="83"/>
      <c r="J131" s="83"/>
      <c r="K131" s="83"/>
      <c r="L131" s="83"/>
      <c r="M131" s="85"/>
    </row>
    <row r="132" spans="1:13" s="2" customFormat="1" ht="63" customHeight="1">
      <c r="A132" s="52">
        <f>ROW()/3-1</f>
        <v>43</v>
      </c>
      <c r="B132" s="83"/>
      <c r="C132" s="3" t="str">
        <f ca="1">IF(B130="","",CONCATENATE("Zástupce","
",OFFSET(List1!K$4,'Příloha č. 2'!A129,0)))</f>
        <v>Zástupce
</v>
      </c>
      <c r="D132" s="5" t="str">
        <f ca="1">IF(B130="","",CONCATENATE("Dotace bude použita na:",OFFSET(List1!N$4,'Příloha č. 2'!A129,0)))</f>
        <v>Dotace bude použita na:ozvučení akcí, materiálně-technické zabezpečení soutěží, pozvánky, poháry, medaile, diplomy, ceny, včetně vybavení pro požární sport</v>
      </c>
      <c r="E132" s="84"/>
      <c r="F132" s="49" t="str">
        <f ca="1">IF(B130="","",OFFSET(List1!Q$4,'Příloha č. 2'!A129,0))</f>
        <v>9/2018</v>
      </c>
      <c r="G132" s="85"/>
      <c r="H132" s="86"/>
      <c r="I132" s="83"/>
      <c r="J132" s="83"/>
      <c r="K132" s="83"/>
      <c r="L132" s="83"/>
      <c r="M132" s="85"/>
    </row>
    <row r="133" spans="1:13" s="2" customFormat="1" ht="92.25" customHeight="1">
      <c r="A133" s="52"/>
      <c r="B133" s="83" t="str">
        <f ca="1">IF(OFFSET(List1!B$4,'Příloha č. 2'!A132,0)&gt;0,OFFSET(List1!B$4,'Příloha č. 2'!A132,0),"")</f>
        <v>100</v>
      </c>
      <c r="C133" s="3" t="str">
        <f ca="1">IF(B133="","",CONCATENATE(OFFSET(List1!C$4,'Příloha č. 2'!A132,0),"
",OFFSET(List1!D$4,'Příloha č. 2'!A132,0),"
",OFFSET(List1!E$4,'Příloha č. 2'!A132,0),"
",OFFSET(List1!F$4,'Příloha č. 2'!A132,0)))</f>
        <v>SH ČMS - Sbor dobrovolných hasičů Vyšehoří
Vyšehoří 50
Vyšehoří
78901</v>
      </c>
      <c r="D133" s="81" t="str">
        <f ca="1">IF(B133="","",OFFSET(List1!L$4,'Příloha č. 2'!A132,0))</f>
        <v>Soutěž v požárním sportu mládeže</v>
      </c>
      <c r="E133" s="84">
        <f ca="1">IF(B133="","",OFFSET(List1!O$4,'Příloha č. 2'!A132,0))</f>
        <v>12000</v>
      </c>
      <c r="F133" s="49" t="str">
        <f ca="1">IF(B133="","",OFFSET(List1!P$4,'Příloha č. 2'!A132,0))</f>
        <v>1/2018</v>
      </c>
      <c r="G133" s="85">
        <f ca="1">IF(B133="","",OFFSET(List1!R$4,'Příloha č. 2'!A132,0))</f>
        <v>10000</v>
      </c>
      <c r="H133" s="86" t="str">
        <f ca="1">IF(B133="","",OFFSET(List1!S$4,'Příloha č. 2'!A132,0))</f>
        <v>30.09.2018</v>
      </c>
      <c r="I133" s="83">
        <f ca="1">IF(B133="","",OFFSET(List1!T$4,'Příloha č. 2'!A132,0))</f>
        <v>0</v>
      </c>
      <c r="J133" s="83">
        <f ca="1">IF(B133="","",OFFSET(List1!U$4,'Příloha č. 2'!A132,0))</f>
        <v>0</v>
      </c>
      <c r="K133" s="83">
        <f ca="1">IF(B133="","",OFFSET(List1!V$4,'Příloha č. 2'!A132,0))</f>
        <v>0</v>
      </c>
      <c r="L133" s="83">
        <f ca="1">IF(B133="","",OFFSET(List1!W$4,'Příloha č. 2'!A132,0))</f>
        <v>0</v>
      </c>
      <c r="M133" s="85">
        <f ca="1">IF(B133="","",OFFSET(List1!X$4,'Příloha č. 2'!A132,0))</f>
        <v>10000</v>
      </c>
    </row>
    <row r="134" spans="1:13" s="2" customFormat="1" ht="75" customHeight="1">
      <c r="A134" s="52"/>
      <c r="B134" s="83"/>
      <c r="C134" s="3" t="str">
        <f ca="1">IF(B133="","",CONCATENATE("Okres ",OFFSET(List1!G$4,'Příloha č. 2'!A132,0),"
","Právní forma","
",OFFSET(List1!H$4,'Příloha č. 2'!A132,0),"
","IČO ",OFFSET(List1!I$4,'Příloha č. 2'!A132,0),"
 ","B.Ú. ",OFFSET(List1!J$4,'Příloha č. 2'!A132,0)))</f>
        <v>Okres Šumperk
Právní forma
Pobočný spolek
IČO 64094481
 B.Ú. - anonymizován</v>
      </c>
      <c r="D134" s="5" t="str">
        <f ca="1">IF(B133="","",OFFSET(List1!M$4,'Příloha č. 2'!A132,0))</f>
        <v>Soutěž v požárním sportu mládeže SDH Vyšehoří</v>
      </c>
      <c r="E134" s="84"/>
      <c r="F134" s="48"/>
      <c r="G134" s="85"/>
      <c r="H134" s="86"/>
      <c r="I134" s="83"/>
      <c r="J134" s="83"/>
      <c r="K134" s="83"/>
      <c r="L134" s="83"/>
      <c r="M134" s="85"/>
    </row>
    <row r="135" spans="1:13" s="2" customFormat="1" ht="30" customHeight="1">
      <c r="A135" s="52">
        <f>ROW()/3-1</f>
        <v>44</v>
      </c>
      <c r="B135" s="83"/>
      <c r="C135" s="3" t="str">
        <f ca="1">IF(B133="","",CONCATENATE("Zástupce","
",OFFSET(List1!K$4,'Příloha č. 2'!A132,0)))</f>
        <v>Zástupce
</v>
      </c>
      <c r="D135" s="5" t="str">
        <f ca="1">IF(B133="","",CONCATENATE("Dotace bude použita na:",OFFSET(List1!N$4,'Příloha č. 2'!A132,0)))</f>
        <v>Dotace bude použita na:vybavení pro požární sport</v>
      </c>
      <c r="E135" s="84"/>
      <c r="F135" s="49" t="str">
        <f ca="1">IF(B133="","",OFFSET(List1!Q$4,'Příloha č. 2'!A132,0))</f>
        <v>7/2018</v>
      </c>
      <c r="G135" s="85"/>
      <c r="H135" s="86"/>
      <c r="I135" s="83"/>
      <c r="J135" s="83"/>
      <c r="K135" s="83"/>
      <c r="L135" s="83"/>
      <c r="M135" s="85"/>
    </row>
    <row r="136" spans="1:13" s="2" customFormat="1" ht="84.75" customHeight="1">
      <c r="A136" s="52"/>
      <c r="B136" s="83" t="str">
        <f ca="1">IF(OFFSET(List1!B$4,'Příloha č. 2'!A135,0)&gt;0,OFFSET(List1!B$4,'Příloha č. 2'!A135,0),"")</f>
        <v>101</v>
      </c>
      <c r="C136" s="3" t="str">
        <f ca="1">IF(B136="","",CONCATENATE(OFFSET(List1!C$4,'Příloha č. 2'!A135,0),"
",OFFSET(List1!D$4,'Příloha č. 2'!A135,0),"
",OFFSET(List1!E$4,'Příloha č. 2'!A135,0),"
",OFFSET(List1!F$4,'Příloha č. 2'!A135,0)))</f>
        <v>SH ČMS - Sbor dobrovolných hasičů Břevenec
Břevenec 31
Šumvald
78385</v>
      </c>
      <c r="D136" s="81" t="str">
        <f ca="1">IF(B136="","",OFFSET(List1!L$4,'Příloha č. 2'!A135,0))</f>
        <v>Soutěž v požárním sportu dospělých</v>
      </c>
      <c r="E136" s="84">
        <f ca="1">IF(B136="","",OFFSET(List1!O$4,'Příloha č. 2'!A135,0))</f>
        <v>8000</v>
      </c>
      <c r="F136" s="49" t="str">
        <f ca="1">IF(B136="","",OFFSET(List1!P$4,'Příloha č. 2'!A135,0))</f>
        <v>1/2018</v>
      </c>
      <c r="G136" s="85">
        <f ca="1">IF(B136="","",OFFSET(List1!R$4,'Příloha č. 2'!A135,0))</f>
        <v>8000</v>
      </c>
      <c r="H136" s="86" t="str">
        <f ca="1">IF(B136="","",OFFSET(List1!S$4,'Příloha č. 2'!A135,0))</f>
        <v>30.09.2018</v>
      </c>
      <c r="I136" s="83">
        <f ca="1">IF(B136="","",OFFSET(List1!T$4,'Příloha č. 2'!A135,0))</f>
        <v>0</v>
      </c>
      <c r="J136" s="83">
        <f ca="1">IF(B136="","",OFFSET(List1!U$4,'Příloha č. 2'!A135,0))</f>
        <v>0</v>
      </c>
      <c r="K136" s="83">
        <f ca="1">IF(B136="","",OFFSET(List1!V$4,'Příloha č. 2'!A135,0))</f>
        <v>0</v>
      </c>
      <c r="L136" s="83">
        <f ca="1">IF(B136="","",OFFSET(List1!W$4,'Příloha č. 2'!A135,0))</f>
        <v>0</v>
      </c>
      <c r="M136" s="85">
        <f ca="1">IF(B136="","",OFFSET(List1!X$4,'Příloha č. 2'!A135,0))</f>
        <v>8000</v>
      </c>
    </row>
    <row r="137" spans="1:13" s="2" customFormat="1" ht="75" customHeight="1">
      <c r="A137" s="52"/>
      <c r="B137" s="83"/>
      <c r="C137" s="3" t="str">
        <f ca="1">IF(B136="","",CONCATENATE("Okres ",OFFSET(List1!G$4,'Příloha č. 2'!A135,0),"
","Právní forma","
",OFFSET(List1!H$4,'Příloha č. 2'!A135,0),"
","IČO ",OFFSET(List1!I$4,'Příloha č. 2'!A135,0),"
 ","B.Ú. ",OFFSET(List1!J$4,'Příloha č. 2'!A135,0)))</f>
        <v>Okres Olomouc
Právní forma
Pobočný spolek
IČO 64991326
 B.Ú. - anonymizován</v>
      </c>
      <c r="D137" s="5" t="str">
        <f ca="1">IF(B136="","",OFFSET(List1!M$4,'Příloha č. 2'!A135,0))</f>
        <v>Soutěž v požárním sportu dospělých SDH Břevenec</v>
      </c>
      <c r="E137" s="84"/>
      <c r="F137" s="48"/>
      <c r="G137" s="85"/>
      <c r="H137" s="86"/>
      <c r="I137" s="83"/>
      <c r="J137" s="83"/>
      <c r="K137" s="83"/>
      <c r="L137" s="83"/>
      <c r="M137" s="85"/>
    </row>
    <row r="138" spans="1:13" s="2" customFormat="1" ht="48" customHeight="1">
      <c r="A138" s="52">
        <f>ROW()/3-1</f>
        <v>45</v>
      </c>
      <c r="B138" s="83"/>
      <c r="C138" s="3" t="str">
        <f ca="1">IF(B136="","",CONCATENATE("Zástupce","
",OFFSET(List1!K$4,'Příloha č. 2'!A135,0)))</f>
        <v>Zástupce
</v>
      </c>
      <c r="D138" s="5" t="str">
        <f ca="1">IF(B136="","",CONCATENATE("Dotace bude použita na:",OFFSET(List1!N$4,'Příloha č. 2'!A135,0)))</f>
        <v>Dotace bude použita na:materiálně-technické zajištění (nákup pohárů, cen, pohonných hmot, pronájem časomíry, ozvučení akce a další)</v>
      </c>
      <c r="E138" s="84"/>
      <c r="F138" s="49" t="str">
        <f ca="1">IF(B136="","",OFFSET(List1!Q$4,'Příloha č. 2'!A135,0))</f>
        <v>5/2018</v>
      </c>
      <c r="G138" s="85"/>
      <c r="H138" s="86"/>
      <c r="I138" s="83"/>
      <c r="J138" s="83"/>
      <c r="K138" s="83"/>
      <c r="L138" s="83"/>
      <c r="M138" s="85"/>
    </row>
    <row r="139" spans="1:13" s="2" customFormat="1" ht="89.25" customHeight="1">
      <c r="A139" s="52"/>
      <c r="B139" s="83" t="str">
        <f ca="1">IF(OFFSET(List1!B$4,'Příloha č. 2'!A138,0)&gt;0,OFFSET(List1!B$4,'Příloha č. 2'!A138,0),"")</f>
        <v>102</v>
      </c>
      <c r="C139" s="3" t="str">
        <f ca="1">IF(B139="","",CONCATENATE(OFFSET(List1!C$4,'Příloha č. 2'!A138,0),"
",OFFSET(List1!D$4,'Příloha č. 2'!A138,0),"
",OFFSET(List1!E$4,'Příloha č. 2'!A138,0),"
",OFFSET(List1!F$4,'Příloha č. 2'!A138,0)))</f>
        <v>SH ČMS - Sbor dobrovolných hasičů Čelčice
Čelčice 101
Čelčice
79823</v>
      </c>
      <c r="D139" s="81" t="str">
        <f ca="1">IF(B139="","",OFFSET(List1!L$4,'Příloha č. 2'!A138,0))</f>
        <v>Významné oslavy výročí založení SDH</v>
      </c>
      <c r="E139" s="84">
        <f ca="1">IF(B139="","",OFFSET(List1!O$4,'Příloha č. 2'!A138,0))</f>
        <v>30000</v>
      </c>
      <c r="F139" s="49" t="str">
        <f ca="1">IF(B139="","",OFFSET(List1!P$4,'Příloha č. 2'!A138,0))</f>
        <v>6/2018</v>
      </c>
      <c r="G139" s="85">
        <f ca="1">IF(B139="","",OFFSET(List1!R$4,'Příloha č. 2'!A138,0))</f>
        <v>10000</v>
      </c>
      <c r="H139" s="86" t="str">
        <f ca="1">IF(B139="","",OFFSET(List1!S$4,'Příloha č. 2'!A138,0))</f>
        <v>30.09.2018</v>
      </c>
      <c r="I139" s="83">
        <f ca="1">IF(B139="","",OFFSET(List1!T$4,'Příloha č. 2'!A138,0))</f>
        <v>0</v>
      </c>
      <c r="J139" s="83">
        <f ca="1">IF(B139="","",OFFSET(List1!U$4,'Příloha č. 2'!A138,0))</f>
        <v>0</v>
      </c>
      <c r="K139" s="83">
        <f ca="1">IF(B139="","",OFFSET(List1!V$4,'Příloha č. 2'!A138,0))</f>
        <v>0</v>
      </c>
      <c r="L139" s="83">
        <f ca="1">IF(B139="","",OFFSET(List1!W$4,'Příloha č. 2'!A138,0))</f>
        <v>0</v>
      </c>
      <c r="M139" s="85">
        <f ca="1">IF(B139="","",OFFSET(List1!X$4,'Příloha č. 2'!A138,0))</f>
        <v>10000</v>
      </c>
    </row>
    <row r="140" spans="1:13" s="2" customFormat="1" ht="75" customHeight="1">
      <c r="A140" s="52"/>
      <c r="B140" s="83"/>
      <c r="C140" s="3" t="str">
        <f ca="1">IF(B139="","",CONCATENATE("Okres ",OFFSET(List1!G$4,'Příloha č. 2'!A138,0),"
","Právní forma","
",OFFSET(List1!H$4,'Příloha č. 2'!A138,0),"
","IČO ",OFFSET(List1!I$4,'Příloha č. 2'!A138,0),"
 ","B.Ú. ",OFFSET(List1!J$4,'Příloha č. 2'!A138,0)))</f>
        <v>Okres Prostějov
Právní forma
Pobočný spolek
IČO 62859935
 B.Ú. - anonymizován</v>
      </c>
      <c r="D140" s="5" t="str">
        <f ca="1">IF(B139="","",OFFSET(List1!M$4,'Příloha č. 2'!A138,0))</f>
        <v>Významné oslavy výročí založení SDH Čelčice</v>
      </c>
      <c r="E140" s="84"/>
      <c r="F140" s="48"/>
      <c r="G140" s="85"/>
      <c r="H140" s="86"/>
      <c r="I140" s="83"/>
      <c r="J140" s="83"/>
      <c r="K140" s="83"/>
      <c r="L140" s="83"/>
      <c r="M140" s="85"/>
    </row>
    <row r="141" spans="1:13" s="2" customFormat="1" ht="63.75" customHeight="1">
      <c r="A141" s="52">
        <f>ROW()/3-1</f>
        <v>46</v>
      </c>
      <c r="B141" s="83"/>
      <c r="C141" s="3" t="str">
        <f ca="1">IF(B139="","",CONCATENATE("Zástupce","
",OFFSET(List1!K$4,'Příloha č. 2'!A138,0)))</f>
        <v>Zástupce
</v>
      </c>
      <c r="D141" s="5" t="str">
        <f ca="1">IF(B139="","",CONCATENATE("Dotace bude použita na:",OFFSET(List1!N$4,'Příloha č. 2'!A138,0)))</f>
        <v>Dotace bude použita na:ozvučení akce/hudební doprovod, upomínkové předměty, propagační materiály, zajištění publikace k výroční založení SDH, nákup pohonných hmot</v>
      </c>
      <c r="E141" s="84"/>
      <c r="F141" s="49" t="str">
        <f ca="1">IF(B139="","",OFFSET(List1!Q$4,'Příloha č. 2'!A138,0))</f>
        <v>6/2018</v>
      </c>
      <c r="G141" s="85"/>
      <c r="H141" s="86"/>
      <c r="I141" s="83"/>
      <c r="J141" s="83"/>
      <c r="K141" s="83"/>
      <c r="L141" s="83"/>
      <c r="M141" s="85"/>
    </row>
    <row r="142" spans="1:13" s="2" customFormat="1" ht="89.25" customHeight="1">
      <c r="A142" s="52"/>
      <c r="B142" s="83" t="str">
        <f ca="1">IF(OFFSET(List1!B$4,'Příloha č. 2'!A141,0)&gt;0,OFFSET(List1!B$4,'Příloha č. 2'!A141,0),"")</f>
        <v>104</v>
      </c>
      <c r="C142" s="3" t="str">
        <f ca="1">IF(B142="","",CONCATENATE(OFFSET(List1!C$4,'Příloha č. 2'!A141,0),"
",OFFSET(List1!D$4,'Příloha č. 2'!A141,0),"
",OFFSET(List1!E$4,'Příloha č. 2'!A141,0),"
",OFFSET(List1!F$4,'Příloha č. 2'!A141,0)))</f>
        <v>SH ČMS - Sbor dobrovolných hasičů Tištín
Tištín 164
Tištín
79829</v>
      </c>
      <c r="D142" s="81" t="str">
        <f ca="1">IF(B142="","",OFFSET(List1!L$4,'Příloha č. 2'!A141,0))</f>
        <v>Soutěž v požárním sportu dospělých</v>
      </c>
      <c r="E142" s="84">
        <f ca="1">IF(B142="","",OFFSET(List1!O$4,'Příloha č. 2'!A141,0))</f>
        <v>13000</v>
      </c>
      <c r="F142" s="49" t="str">
        <f ca="1">IF(B142="","",OFFSET(List1!P$4,'Příloha č. 2'!A141,0))</f>
        <v>9/2018</v>
      </c>
      <c r="G142" s="85">
        <f ca="1">IF(B142="","",OFFSET(List1!R$4,'Příloha č. 2'!A141,0))</f>
        <v>8000</v>
      </c>
      <c r="H142" s="86" t="str">
        <f ca="1">IF(B142="","",OFFSET(List1!S$4,'Příloha č. 2'!A141,0))</f>
        <v>30.11.2018</v>
      </c>
      <c r="I142" s="83">
        <f ca="1">IF(B142="","",OFFSET(List1!T$4,'Příloha č. 2'!A141,0))</f>
        <v>0</v>
      </c>
      <c r="J142" s="83">
        <f ca="1">IF(B142="","",OFFSET(List1!U$4,'Příloha č. 2'!A141,0))</f>
        <v>0</v>
      </c>
      <c r="K142" s="83">
        <f ca="1">IF(B142="","",OFFSET(List1!V$4,'Příloha č. 2'!A141,0))</f>
        <v>0</v>
      </c>
      <c r="L142" s="83">
        <f ca="1">IF(B142="","",OFFSET(List1!W$4,'Příloha č. 2'!A141,0))</f>
        <v>0</v>
      </c>
      <c r="M142" s="85">
        <f ca="1">IF(B142="","",OFFSET(List1!X$4,'Příloha č. 2'!A141,0))</f>
        <v>8000</v>
      </c>
    </row>
    <row r="143" spans="1:13" s="2" customFormat="1" ht="75" customHeight="1">
      <c r="A143" s="52"/>
      <c r="B143" s="83"/>
      <c r="C143" s="3" t="str">
        <f ca="1">IF(B142="","",CONCATENATE("Okres ",OFFSET(List1!G$4,'Příloha č. 2'!A141,0),"
","Právní forma","
",OFFSET(List1!H$4,'Příloha č. 2'!A141,0),"
","IČO ",OFFSET(List1!I$4,'Příloha č. 2'!A141,0),"
 ","B.Ú. ",OFFSET(List1!J$4,'Příloha č. 2'!A141,0)))</f>
        <v>Okres Prostějov
Právní forma
Pobočný spolek
IČO 65762037
 B.Ú. - anonymizován</v>
      </c>
      <c r="D143" s="5" t="str">
        <f ca="1">IF(B142="","",OFFSET(List1!M$4,'Příloha č. 2'!A141,0))</f>
        <v>Soutěž v požárním sportu dospělých SDH Tištín</v>
      </c>
      <c r="E143" s="84"/>
      <c r="F143" s="48"/>
      <c r="G143" s="85"/>
      <c r="H143" s="86"/>
      <c r="I143" s="83"/>
      <c r="J143" s="83"/>
      <c r="K143" s="83"/>
      <c r="L143" s="83"/>
      <c r="M143" s="85"/>
    </row>
    <row r="144" spans="1:13" s="2" customFormat="1" ht="66.75" customHeight="1">
      <c r="A144" s="52">
        <f>ROW()/3-1</f>
        <v>47</v>
      </c>
      <c r="B144" s="83"/>
      <c r="C144" s="3" t="str">
        <f ca="1">IF(B142="","",CONCATENATE("Zástupce","
",OFFSET(List1!K$4,'Příloha č. 2'!A141,0)))</f>
        <v>Zástupce
</v>
      </c>
      <c r="D144" s="5" t="str">
        <f ca="1">IF(B142="","",CONCATENATE("Dotace bude použita na:",OFFSET(List1!N$4,'Příloha č. 2'!A141,0)))</f>
        <v>Dotace bude použita na:ceny do soutěže, výrobu diplomů a pohárů, štítků na putovní poháry, podporu sportovní činnosti, pořízení přileb pro požární sport</v>
      </c>
      <c r="E144" s="84"/>
      <c r="F144" s="49" t="str">
        <f ca="1">IF(B142="","",OFFSET(List1!Q$4,'Příloha č. 2'!A141,0))</f>
        <v>9/2018</v>
      </c>
      <c r="G144" s="85"/>
      <c r="H144" s="86"/>
      <c r="I144" s="83"/>
      <c r="J144" s="83"/>
      <c r="K144" s="83"/>
      <c r="L144" s="83"/>
      <c r="M144" s="85"/>
    </row>
    <row r="145" spans="1:13" s="2" customFormat="1" ht="90.75" customHeight="1">
      <c r="A145" s="52"/>
      <c r="B145" s="83" t="str">
        <f ca="1">IF(OFFSET(List1!B$4,'Příloha č. 2'!A144,0)&gt;0,OFFSET(List1!B$4,'Příloha č. 2'!A144,0),"")</f>
        <v>105</v>
      </c>
      <c r="C145" s="3" t="str">
        <f ca="1">IF(B145="","",CONCATENATE(OFFSET(List1!C$4,'Příloha č. 2'!A144,0),"
",OFFSET(List1!D$4,'Příloha č. 2'!A144,0),"
",OFFSET(List1!E$4,'Příloha č. 2'!A144,0),"
",OFFSET(List1!F$4,'Příloha č. 2'!A144,0)))</f>
        <v>SH ČMS - Sbor dobrovolných hasičů Vernířovice
Vernířovice 223
Vernířovice
78815</v>
      </c>
      <c r="D145" s="81" t="str">
        <f ca="1">IF(B145="","",OFFSET(List1!L$4,'Příloha č. 2'!A144,0))</f>
        <v>Soutěž v požárním sportu mládeže</v>
      </c>
      <c r="E145" s="84">
        <f ca="1">IF(B145="","",OFFSET(List1!O$4,'Příloha č. 2'!A144,0))</f>
        <v>16000</v>
      </c>
      <c r="F145" s="49" t="str">
        <f ca="1">IF(B145="","",OFFSET(List1!P$4,'Příloha č. 2'!A144,0))</f>
        <v>1/2018</v>
      </c>
      <c r="G145" s="85">
        <f ca="1">IF(B145="","",OFFSET(List1!R$4,'Příloha č. 2'!A144,0))</f>
        <v>10000</v>
      </c>
      <c r="H145" s="86" t="str">
        <f ca="1">IF(B145="","",OFFSET(List1!S$4,'Příloha č. 2'!A144,0))</f>
        <v>30.09.2018</v>
      </c>
      <c r="I145" s="83">
        <f ca="1">IF(B145="","",OFFSET(List1!T$4,'Příloha č. 2'!A144,0))</f>
        <v>0</v>
      </c>
      <c r="J145" s="83">
        <f ca="1">IF(B145="","",OFFSET(List1!U$4,'Příloha č. 2'!A144,0))</f>
        <v>0</v>
      </c>
      <c r="K145" s="83">
        <f ca="1">IF(B145="","",OFFSET(List1!V$4,'Příloha č. 2'!A144,0))</f>
        <v>0</v>
      </c>
      <c r="L145" s="83">
        <f ca="1">IF(B145="","",OFFSET(List1!W$4,'Příloha č. 2'!A144,0))</f>
        <v>0</v>
      </c>
      <c r="M145" s="85">
        <f ca="1">IF(B145="","",OFFSET(List1!X$4,'Příloha č. 2'!A144,0))</f>
        <v>10000</v>
      </c>
    </row>
    <row r="146" spans="1:13" s="2" customFormat="1" ht="75" customHeight="1">
      <c r="A146" s="52"/>
      <c r="B146" s="83"/>
      <c r="C146" s="3" t="str">
        <f ca="1">IF(B145="","",CONCATENATE("Okres ",OFFSET(List1!G$4,'Příloha č. 2'!A144,0),"
","Právní forma","
",OFFSET(List1!H$4,'Příloha č. 2'!A144,0),"
","IČO ",OFFSET(List1!I$4,'Příloha č. 2'!A144,0),"
 ","B.Ú. ",OFFSET(List1!J$4,'Příloha č. 2'!A144,0)))</f>
        <v>Okres Šumperk
Právní forma
Pobočný spolek
IČO 63696924
 B.Ú. - anonymizován</v>
      </c>
      <c r="D146" s="5" t="str">
        <f ca="1">IF(B145="","",OFFSET(List1!M$4,'Příloha č. 2'!A144,0))</f>
        <v>Soutěž v požárním sportu mládeže SDH Vernířovice</v>
      </c>
      <c r="E146" s="84"/>
      <c r="F146" s="48"/>
      <c r="G146" s="85"/>
      <c r="H146" s="86"/>
      <c r="I146" s="83"/>
      <c r="J146" s="83"/>
      <c r="K146" s="83"/>
      <c r="L146" s="83"/>
      <c r="M146" s="85"/>
    </row>
    <row r="147" spans="1:13" s="2" customFormat="1" ht="90.75" customHeight="1">
      <c r="A147" s="52">
        <f>ROW()/3-1</f>
        <v>48</v>
      </c>
      <c r="B147" s="83"/>
      <c r="C147" s="3" t="str">
        <f ca="1">IF(B145="","",CONCATENATE("Zástupce","
",OFFSET(List1!K$4,'Příloha č. 2'!A144,0)))</f>
        <v>Zástupce
</v>
      </c>
      <c r="D147" s="5" t="str">
        <f ca="1">IF(B145="","",CONCATENATE("Dotace bude použita na:",OFFSET(List1!N$4,'Příloha č. 2'!A144,0)))</f>
        <v>Dotace bude použita na:nájem za vodu, sportovní areál, časomíru, ozvučení akce, ceny do soutěže, poháry, diplomy, kancelářské potřeby, nákup pohonných hmot, pitný režim, nákup dresů, přileb, hadic a úhradu pojištění soutěže</v>
      </c>
      <c r="E147" s="84"/>
      <c r="F147" s="49" t="str">
        <f ca="1">IF(B145="","",OFFSET(List1!Q$4,'Příloha č. 2'!A144,0))</f>
        <v>6/2018</v>
      </c>
      <c r="G147" s="85"/>
      <c r="H147" s="86"/>
      <c r="I147" s="83"/>
      <c r="J147" s="83"/>
      <c r="K147" s="83"/>
      <c r="L147" s="83"/>
      <c r="M147" s="85"/>
    </row>
    <row r="148" spans="1:13" s="2" customFormat="1" ht="86.25" customHeight="1">
      <c r="A148" s="52"/>
      <c r="B148" s="83" t="str">
        <f ca="1">IF(OFFSET(List1!B$4,'Příloha č. 2'!A147,0)&gt;0,OFFSET(List1!B$4,'Příloha č. 2'!A147,0),"")</f>
        <v>107</v>
      </c>
      <c r="C148" s="3" t="str">
        <f ca="1">IF(B148="","",CONCATENATE(OFFSET(List1!C$4,'Příloha č. 2'!A147,0),"
",OFFSET(List1!D$4,'Příloha č. 2'!A147,0),"
",OFFSET(List1!E$4,'Příloha č. 2'!A147,0),"
",OFFSET(List1!F$4,'Příloha č. 2'!A147,0)))</f>
        <v>SH ČMS - Sbor dobrovolných hasičů Výkleky
Výkleky 99
Výkleky
75125</v>
      </c>
      <c r="D148" s="81" t="str">
        <f ca="1">IF(B148="","",OFFSET(List1!L$4,'Příloha č. 2'!A147,0))</f>
        <v>Akce a projekty pořádané SDH v roce 2018</v>
      </c>
      <c r="E148" s="84">
        <f ca="1">IF(B148="","",OFFSET(List1!O$4,'Příloha č. 2'!A147,0))</f>
        <v>65000</v>
      </c>
      <c r="F148" s="49" t="str">
        <f ca="1">IF(B148="","",OFFSET(List1!P$4,'Příloha č. 2'!A147,0))</f>
        <v>7/2018</v>
      </c>
      <c r="G148" s="85">
        <f ca="1">IF(B148="","",OFFSET(List1!R$4,'Příloha č. 2'!A147,0))</f>
        <v>18000</v>
      </c>
      <c r="H148" s="86" t="str">
        <f ca="1">IF(B148="","",OFFSET(List1!S$4,'Příloha č. 2'!A147,0))</f>
        <v>31.10.2018</v>
      </c>
      <c r="I148" s="83">
        <f ca="1">IF(B148="","",OFFSET(List1!T$4,'Příloha č. 2'!A147,0))</f>
        <v>0</v>
      </c>
      <c r="J148" s="83">
        <f ca="1">IF(B148="","",OFFSET(List1!U$4,'Příloha č. 2'!A147,0))</f>
        <v>0</v>
      </c>
      <c r="K148" s="83">
        <f ca="1">IF(B148="","",OFFSET(List1!V$4,'Příloha č. 2'!A147,0))</f>
        <v>0</v>
      </c>
      <c r="L148" s="83">
        <f ca="1">IF(B148="","",OFFSET(List1!W$4,'Příloha č. 2'!A147,0))</f>
        <v>0</v>
      </c>
      <c r="M148" s="85">
        <f ca="1">IF(B148="","",OFFSET(List1!X$4,'Příloha č. 2'!A147,0))</f>
        <v>18000</v>
      </c>
    </row>
    <row r="149" spans="1:13" s="2" customFormat="1" ht="75" customHeight="1">
      <c r="A149" s="52"/>
      <c r="B149" s="83"/>
      <c r="C149" s="3" t="str">
        <f ca="1">IF(B148="","",CONCATENATE("Okres ",OFFSET(List1!G$4,'Příloha č. 2'!A147,0),"
","Právní forma","
",OFFSET(List1!H$4,'Příloha č. 2'!A147,0),"
","IČO ",OFFSET(List1!I$4,'Příloha č. 2'!A147,0),"
 ","B.Ú. ",OFFSET(List1!J$4,'Příloha č. 2'!A147,0)))</f>
        <v>Okres Přerov
Právní forma
Pobočný spolek
IČO 44940254
 B.Ú. - anonymizován</v>
      </c>
      <c r="D149" s="5" t="str">
        <f ca="1">IF(B148="","",OFFSET(List1!M$4,'Příloha č. 2'!A147,0))</f>
        <v>Významné oslavy výročí založení SDH , Soutěž v požárním sportu dospělých</v>
      </c>
      <c r="E149" s="84"/>
      <c r="F149" s="48"/>
      <c r="G149" s="85"/>
      <c r="H149" s="86"/>
      <c r="I149" s="83"/>
      <c r="J149" s="83"/>
      <c r="K149" s="83"/>
      <c r="L149" s="83"/>
      <c r="M149" s="85"/>
    </row>
    <row r="150" spans="1:13" s="2" customFormat="1" ht="49.5" customHeight="1">
      <c r="A150" s="52">
        <f>ROW()/3-1</f>
        <v>49</v>
      </c>
      <c r="B150" s="83"/>
      <c r="C150" s="3" t="str">
        <f ca="1">IF(B148="","",CONCATENATE("Zástupce","
",OFFSET(List1!K$4,'Příloha č. 2'!A147,0)))</f>
        <v>Zástupce
</v>
      </c>
      <c r="D150" s="5" t="str">
        <f ca="1">IF(B148="","",CONCATENATE("Dotace bude použita na:",OFFSET(List1!N$4,'Příloha č. 2'!A147,0)))</f>
        <v>Dotace bude použita na:úpravu areálu, pořízení propagačních materiálů, pronájem atrakce pro děti, pořízení pohárů, diplomy a ceny do soutěže</v>
      </c>
      <c r="E150" s="84"/>
      <c r="F150" s="49" t="str">
        <f ca="1">IF(B148="","",OFFSET(List1!Q$4,'Příloha č. 2'!A147,0))</f>
        <v>9/2018</v>
      </c>
      <c r="G150" s="85"/>
      <c r="H150" s="86"/>
      <c r="I150" s="83"/>
      <c r="J150" s="83"/>
      <c r="K150" s="83"/>
      <c r="L150" s="83"/>
      <c r="M150" s="85"/>
    </row>
    <row r="151" spans="1:13" s="2" customFormat="1" ht="87" customHeight="1">
      <c r="A151" s="52"/>
      <c r="B151" s="83" t="str">
        <f ca="1">IF(OFFSET(List1!B$4,'Příloha č. 2'!A150,0)&gt;0,OFFSET(List1!B$4,'Příloha č. 2'!A150,0),"")</f>
        <v>108</v>
      </c>
      <c r="C151" s="3" t="str">
        <f ca="1">IF(B151="","",CONCATENATE(OFFSET(List1!C$4,'Příloha č. 2'!A150,0),"
",OFFSET(List1!D$4,'Příloha č. 2'!A150,0),"
",OFFSET(List1!E$4,'Příloha č. 2'!A150,0),"
",OFFSET(List1!F$4,'Příloha č. 2'!A150,0)))</f>
        <v>SH ČMS - Sbor dobrovolných hasičů Domamyslice
Domamyslická 108/60
Prostějov
79604</v>
      </c>
      <c r="D151" s="81" t="str">
        <f ca="1">IF(B151="","",OFFSET(List1!L$4,'Příloha č. 2'!A150,0))</f>
        <v>Akce a projekty pořádané SDH v roce 2018</v>
      </c>
      <c r="E151" s="84">
        <f ca="1">IF(B151="","",OFFSET(List1!O$4,'Příloha č. 2'!A150,0))</f>
        <v>40000</v>
      </c>
      <c r="F151" s="49" t="str">
        <f ca="1">IF(B151="","",OFFSET(List1!P$4,'Příloha č. 2'!A150,0))</f>
        <v>1/2018</v>
      </c>
      <c r="G151" s="85">
        <f ca="1">IF(B151="","",OFFSET(List1!R$4,'Příloha č. 2'!A150,0))</f>
        <v>20000</v>
      </c>
      <c r="H151" s="86" t="str">
        <f ca="1">IF(B151="","",OFFSET(List1!S$4,'Příloha č. 2'!A150,0))</f>
        <v>15.01.2019</v>
      </c>
      <c r="I151" s="83">
        <f ca="1">IF(B151="","",OFFSET(List1!T$4,'Příloha č. 2'!A150,0))</f>
        <v>0</v>
      </c>
      <c r="J151" s="83">
        <f ca="1">IF(B151="","",OFFSET(List1!U$4,'Příloha č. 2'!A150,0))</f>
        <v>0</v>
      </c>
      <c r="K151" s="83">
        <f ca="1">IF(B151="","",OFFSET(List1!V$4,'Příloha č. 2'!A150,0))</f>
        <v>0</v>
      </c>
      <c r="L151" s="83">
        <f ca="1">IF(B151="","",OFFSET(List1!W$4,'Příloha č. 2'!A150,0))</f>
        <v>0</v>
      </c>
      <c r="M151" s="85">
        <f ca="1">IF(B151="","",OFFSET(List1!X$4,'Příloha č. 2'!A150,0))</f>
        <v>20000</v>
      </c>
    </row>
    <row r="152" spans="1:13" s="2" customFormat="1" ht="75" customHeight="1">
      <c r="A152" s="52"/>
      <c r="B152" s="83"/>
      <c r="C152" s="3" t="str">
        <f ca="1">IF(B151="","",CONCATENATE("Okres ",OFFSET(List1!G$4,'Příloha č. 2'!A150,0),"
","Právní forma","
",OFFSET(List1!H$4,'Příloha č. 2'!A150,0),"
","IČO ",OFFSET(List1!I$4,'Příloha č. 2'!A150,0),"
 ","B.Ú. ",OFFSET(List1!J$4,'Příloha č. 2'!A150,0)))</f>
        <v>Okres Prostějov
Právní forma
Pobočný spolek
IČO 62860046
 B.Ú. - anonymizován</v>
      </c>
      <c r="D152" s="5" t="str">
        <f ca="1">IF(B151="","",OFFSET(List1!M$4,'Příloha č. 2'!A150,0))</f>
        <v>Soutěž v požárním sportu mládeže, Významné oslavy výročí založení SDH</v>
      </c>
      <c r="E152" s="84"/>
      <c r="F152" s="48"/>
      <c r="G152" s="85"/>
      <c r="H152" s="86"/>
      <c r="I152" s="83"/>
      <c r="J152" s="83"/>
      <c r="K152" s="83"/>
      <c r="L152" s="83"/>
      <c r="M152" s="85"/>
    </row>
    <row r="153" spans="1:13" s="2" customFormat="1" ht="69" customHeight="1">
      <c r="A153" s="52">
        <f>ROW()/3-1</f>
        <v>50</v>
      </c>
      <c r="B153" s="83"/>
      <c r="C153" s="3" t="str">
        <f ca="1">IF(B151="","",CONCATENATE("Zástupce","
",OFFSET(List1!K$4,'Příloha č. 2'!A150,0)))</f>
        <v>Zástupce
</v>
      </c>
      <c r="D153" s="5" t="str">
        <f ca="1">IF(B151="","",CONCATENATE("Dotace bude použita na:",OFFSET(List1!N$4,'Příloha č. 2'!A150,0)))</f>
        <v>Dotace bude použita na:nájemné za sokolovnu, ceny, pitný režim, materiálně-technické zabezpečení, trofeje, propagační a upomínkové předměty</v>
      </c>
      <c r="E153" s="84"/>
      <c r="F153" s="49" t="str">
        <f ca="1">IF(B151="","",OFFSET(List1!Q$4,'Příloha č. 2'!A150,0))</f>
        <v>1/2019</v>
      </c>
      <c r="G153" s="85"/>
      <c r="H153" s="86"/>
      <c r="I153" s="83"/>
      <c r="J153" s="83"/>
      <c r="K153" s="83"/>
      <c r="L153" s="83"/>
      <c r="M153" s="85"/>
    </row>
    <row r="154" spans="1:13" s="2" customFormat="1" ht="88.5" customHeight="1">
      <c r="A154" s="52"/>
      <c r="B154" s="83" t="str">
        <f ca="1">IF(OFFSET(List1!B$4,'Příloha č. 2'!A153,0)&gt;0,OFFSET(List1!B$4,'Příloha č. 2'!A153,0),"")</f>
        <v>109</v>
      </c>
      <c r="C154" s="3" t="str">
        <f ca="1">IF(B154="","",CONCATENATE(OFFSET(List1!C$4,'Příloha č. 2'!A153,0),"
",OFFSET(List1!D$4,'Příloha č. 2'!A153,0),"
",OFFSET(List1!E$4,'Příloha č. 2'!A153,0),"
",OFFSET(List1!F$4,'Příloha č. 2'!A153,0)))</f>
        <v>SH ČMS - Sbor dobrovolných hasičů Hynkov
Příkazy 125
Příkazy
78333</v>
      </c>
      <c r="D154" s="81" t="str">
        <f ca="1">IF(B154="","",OFFSET(List1!L$4,'Příloha č. 2'!A153,0))</f>
        <v>Soutěž v požárním sportu dospělých</v>
      </c>
      <c r="E154" s="84">
        <f ca="1">IF(B154="","",OFFSET(List1!O$4,'Příloha č. 2'!A153,0))</f>
        <v>30000</v>
      </c>
      <c r="F154" s="49" t="str">
        <f ca="1">IF(B154="","",OFFSET(List1!P$4,'Příloha č. 2'!A153,0))</f>
        <v>1/2018</v>
      </c>
      <c r="G154" s="85">
        <f ca="1">IF(B154="","",OFFSET(List1!R$4,'Příloha č. 2'!A153,0))</f>
        <v>8000</v>
      </c>
      <c r="H154" s="86" t="str">
        <f ca="1">IF(B154="","",OFFSET(List1!S$4,'Příloha č. 2'!A153,0))</f>
        <v>31.10.2018</v>
      </c>
      <c r="I154" s="83">
        <f ca="1">IF(B154="","",OFFSET(List1!T$4,'Příloha č. 2'!A153,0))</f>
        <v>0</v>
      </c>
      <c r="J154" s="83">
        <f ca="1">IF(B154="","",OFFSET(List1!U$4,'Příloha č. 2'!A153,0))</f>
        <v>0</v>
      </c>
      <c r="K154" s="83">
        <f ca="1">IF(B154="","",OFFSET(List1!V$4,'Příloha č. 2'!A153,0))</f>
        <v>0</v>
      </c>
      <c r="L154" s="83">
        <f ca="1">IF(B154="","",OFFSET(List1!W$4,'Příloha č. 2'!A153,0))</f>
        <v>0</v>
      </c>
      <c r="M154" s="85">
        <f ca="1">IF(B154="","",OFFSET(List1!X$4,'Příloha č. 2'!A153,0))</f>
        <v>8000</v>
      </c>
    </row>
    <row r="155" spans="1:13" s="2" customFormat="1" ht="75" customHeight="1">
      <c r="A155" s="52"/>
      <c r="B155" s="83"/>
      <c r="C155" s="3" t="str">
        <f ca="1">IF(B154="","",CONCATENATE("Okres ",OFFSET(List1!G$4,'Příloha č. 2'!A153,0),"
","Právní forma","
",OFFSET(List1!H$4,'Příloha č. 2'!A153,0),"
","IČO ",OFFSET(List1!I$4,'Příloha č. 2'!A153,0),"
 ","B.Ú. ",OFFSET(List1!J$4,'Příloha č. 2'!A153,0)))</f>
        <v>Okres Olomouc
Právní forma
Pobočný spolek
IČO 69210357
 B.Ú. - anonymizován</v>
      </c>
      <c r="D155" s="5" t="str">
        <f ca="1">IF(B154="","",OFFSET(List1!M$4,'Příloha č. 2'!A153,0))</f>
        <v>Pohárová soutěž v požárním sportu dospělých - 1. okrskové kolo dne 12.05.2018</v>
      </c>
      <c r="E155" s="84"/>
      <c r="F155" s="48"/>
      <c r="G155" s="85"/>
      <c r="H155" s="86"/>
      <c r="I155" s="83"/>
      <c r="J155" s="83"/>
      <c r="K155" s="83"/>
      <c r="L155" s="83"/>
      <c r="M155" s="85"/>
    </row>
    <row r="156" spans="1:13" s="2" customFormat="1" ht="93" customHeight="1">
      <c r="A156" s="52">
        <f>ROW()/3-1</f>
        <v>51</v>
      </c>
      <c r="B156" s="83"/>
      <c r="C156" s="3" t="str">
        <f ca="1">IF(B154="","",CONCATENATE("Zástupce","
",OFFSET(List1!K$4,'Příloha č. 2'!A153,0)))</f>
        <v>Zástupce
</v>
      </c>
      <c r="D156" s="5" t="str">
        <f ca="1">IF(B154="","",CONCATENATE("Dotace bude použita na:",OFFSET(List1!N$4,'Příloha č. 2'!A153,0)))</f>
        <v>Dotace bude použita na:poháry, medaile, diplomy, ceny do soutěže, pitný režim, tisk diplomů, plakátů, kancelářské potřeby, tonery, nákup pohonných hmot, pronájem ozvučení, propagační předměty, pronájem mobilních WC, výroba a tisk pozvánek</v>
      </c>
      <c r="E156" s="84"/>
      <c r="F156" s="49" t="str">
        <f ca="1">IF(B154="","",OFFSET(List1!Q$4,'Příloha č. 2'!A153,0))</f>
        <v>5/2018</v>
      </c>
      <c r="G156" s="85"/>
      <c r="H156" s="86"/>
      <c r="I156" s="83"/>
      <c r="J156" s="83"/>
      <c r="K156" s="83"/>
      <c r="L156" s="83"/>
      <c r="M156" s="85"/>
    </row>
    <row r="157" spans="1:13" s="2" customFormat="1" ht="92.25" customHeight="1">
      <c r="A157" s="52"/>
      <c r="B157" s="83" t="str">
        <f ca="1">IF(OFFSET(List1!B$4,'Příloha č. 2'!A156,0)&gt;0,OFFSET(List1!B$4,'Příloha č. 2'!A156,0),"")</f>
        <v>111</v>
      </c>
      <c r="C157" s="3" t="str">
        <f ca="1">IF(B157="","",CONCATENATE(OFFSET(List1!C$4,'Příloha č. 2'!A156,0),"
",OFFSET(List1!D$4,'Příloha č. 2'!A156,0),"
",OFFSET(List1!E$4,'Příloha č. 2'!A156,0),"
",OFFSET(List1!F$4,'Příloha č. 2'!A156,0)))</f>
        <v>SH ČMS - Sbor dobrovolných hasičů Laškov
Laškov 148
Laškov
79857</v>
      </c>
      <c r="D157" s="81" t="str">
        <f ca="1">IF(B157="","",OFFSET(List1!L$4,'Příloha č. 2'!A156,0))</f>
        <v>Významné oslavy výročí založení SDH</v>
      </c>
      <c r="E157" s="84">
        <f ca="1">IF(B157="","",OFFSET(List1!O$4,'Příloha č. 2'!A156,0))</f>
        <v>40000</v>
      </c>
      <c r="F157" s="49" t="str">
        <f ca="1">IF(B157="","",OFFSET(List1!P$4,'Příloha č. 2'!A156,0))</f>
        <v>1/2018</v>
      </c>
      <c r="G157" s="85">
        <f ca="1">IF(B157="","",OFFSET(List1!R$4,'Příloha č. 2'!A156,0))</f>
        <v>10000</v>
      </c>
      <c r="H157" s="86" t="str">
        <f ca="1">IF(B157="","",OFFSET(List1!S$4,'Příloha č. 2'!A156,0))</f>
        <v>30.09.2018</v>
      </c>
      <c r="I157" s="83">
        <f ca="1">IF(B157="","",OFFSET(List1!T$4,'Příloha č. 2'!A156,0))</f>
        <v>0</v>
      </c>
      <c r="J157" s="83">
        <f ca="1">IF(B157="","",OFFSET(List1!U$4,'Příloha č. 2'!A156,0))</f>
        <v>0</v>
      </c>
      <c r="K157" s="83">
        <f ca="1">IF(B157="","",OFFSET(List1!V$4,'Příloha č. 2'!A156,0))</f>
        <v>0</v>
      </c>
      <c r="L157" s="83">
        <f ca="1">IF(B157="","",OFFSET(List1!W$4,'Příloha č. 2'!A156,0))</f>
        <v>0</v>
      </c>
      <c r="M157" s="85">
        <f ca="1">IF(B157="","",OFFSET(List1!X$4,'Příloha č. 2'!A156,0))</f>
        <v>10000</v>
      </c>
    </row>
    <row r="158" spans="1:13" s="2" customFormat="1" ht="75" customHeight="1">
      <c r="A158" s="52"/>
      <c r="B158" s="83"/>
      <c r="C158" s="3" t="str">
        <f ca="1">IF(B157="","",CONCATENATE("Okres ",OFFSET(List1!G$4,'Příloha č. 2'!A156,0),"
","Právní forma","
",OFFSET(List1!H$4,'Příloha č. 2'!A156,0),"
","IČO ",OFFSET(List1!I$4,'Příloha č. 2'!A156,0),"
 ","B.Ú. ",OFFSET(List1!J$4,'Příloha č. 2'!A156,0)))</f>
        <v>Okres Prostějov
Právní forma
Pobočný spolek
IČO 62860437
 B.Ú. - anonymizován</v>
      </c>
      <c r="D158" s="5" t="str">
        <f ca="1">IF(B157="","",OFFSET(List1!M$4,'Příloha č. 2'!A156,0))</f>
        <v>Významné oslavy výročí založení SDH Laškov</v>
      </c>
      <c r="E158" s="84"/>
      <c r="F158" s="48"/>
      <c r="G158" s="85"/>
      <c r="H158" s="86"/>
      <c r="I158" s="83"/>
      <c r="J158" s="83"/>
      <c r="K158" s="83"/>
      <c r="L158" s="83"/>
      <c r="M158" s="85"/>
    </row>
    <row r="159" spans="1:13" s="2" customFormat="1" ht="51" customHeight="1">
      <c r="A159" s="52">
        <f>ROW()/3-1</f>
        <v>52</v>
      </c>
      <c r="B159" s="83"/>
      <c r="C159" s="3" t="str">
        <f ca="1">IF(B157="","",CONCATENATE("Zástupce","
",OFFSET(List1!K$4,'Příloha č. 2'!A156,0)))</f>
        <v>Zástupce
</v>
      </c>
      <c r="D159" s="5" t="str">
        <f ca="1">IF(B157="","",CONCATENATE("Dotace bude použita na:",OFFSET(List1!N$4,'Příloha č. 2'!A156,0)))</f>
        <v>Dotace bude použita na:uhrazení kapely, kancelářské potřeby, propagační materiály, zhotovení fotodokumentace</v>
      </c>
      <c r="E159" s="84"/>
      <c r="F159" s="49" t="str">
        <f ca="1">IF(B157="","",OFFSET(List1!Q$4,'Příloha č. 2'!A156,0))</f>
        <v>7/2018</v>
      </c>
      <c r="G159" s="85"/>
      <c r="H159" s="86"/>
      <c r="I159" s="83"/>
      <c r="J159" s="83"/>
      <c r="K159" s="83"/>
      <c r="L159" s="83"/>
      <c r="M159" s="85"/>
    </row>
    <row r="160" spans="1:13" s="2" customFormat="1" ht="90.75" customHeight="1">
      <c r="A160" s="52"/>
      <c r="B160" s="83" t="str">
        <f ca="1">IF(OFFSET(List1!B$4,'Příloha č. 2'!A159,0)&gt;0,OFFSET(List1!B$4,'Příloha č. 2'!A159,0),"")</f>
        <v>112</v>
      </c>
      <c r="C160" s="3" t="str">
        <f ca="1">IF(B160="","",CONCATENATE(OFFSET(List1!C$4,'Příloha č. 2'!A159,0),"
",OFFSET(List1!D$4,'Příloha č. 2'!A159,0),"
",OFFSET(List1!E$4,'Příloha č. 2'!A159,0),"
",OFFSET(List1!F$4,'Příloha č. 2'!A159,0)))</f>
        <v>SH ČMS - Sbor dobrovolných hasičů Ptení
Ptení 30
Ptení
79843</v>
      </c>
      <c r="D160" s="81" t="str">
        <f ca="1">IF(B160="","",OFFSET(List1!L$4,'Příloha č. 2'!A159,0))</f>
        <v>Soutěž v požárním sportu mládeže</v>
      </c>
      <c r="E160" s="84">
        <f ca="1">IF(B160="","",OFFSET(List1!O$4,'Příloha č. 2'!A159,0))</f>
        <v>13000</v>
      </c>
      <c r="F160" s="49" t="str">
        <f ca="1">IF(B160="","",OFFSET(List1!P$4,'Příloha č. 2'!A159,0))</f>
        <v>5/2018</v>
      </c>
      <c r="G160" s="85">
        <f ca="1">IF(B160="","",OFFSET(List1!R$4,'Příloha č. 2'!A159,0))</f>
        <v>10000</v>
      </c>
      <c r="H160" s="86" t="str">
        <f ca="1">IF(B160="","",OFFSET(List1!S$4,'Příloha č. 2'!A159,0))</f>
        <v>30.09.2018</v>
      </c>
      <c r="I160" s="83">
        <f ca="1">IF(B160="","",OFFSET(List1!T$4,'Příloha č. 2'!A159,0))</f>
        <v>0</v>
      </c>
      <c r="J160" s="83">
        <f ca="1">IF(B160="","",OFFSET(List1!U$4,'Příloha č. 2'!A159,0))</f>
        <v>0</v>
      </c>
      <c r="K160" s="83">
        <f ca="1">IF(B160="","",OFFSET(List1!V$4,'Příloha č. 2'!A159,0))</f>
        <v>0</v>
      </c>
      <c r="L160" s="83">
        <f ca="1">IF(B160="","",OFFSET(List1!W$4,'Příloha č. 2'!A159,0))</f>
        <v>0</v>
      </c>
      <c r="M160" s="85">
        <f ca="1">IF(B160="","",OFFSET(List1!X$4,'Příloha č. 2'!A159,0))</f>
        <v>10000</v>
      </c>
    </row>
    <row r="161" spans="1:13" s="2" customFormat="1" ht="75" customHeight="1">
      <c r="A161" s="52"/>
      <c r="B161" s="83"/>
      <c r="C161" s="3" t="str">
        <f ca="1">IF(B160="","",CONCATENATE("Okres ",OFFSET(List1!G$4,'Příloha č. 2'!A159,0),"
","Právní forma","
",OFFSET(List1!H$4,'Příloha č. 2'!A159,0),"
","IČO ",OFFSET(List1!I$4,'Příloha č. 2'!A159,0),"
 ","B.Ú. ",OFFSET(List1!J$4,'Příloha č. 2'!A159,0)))</f>
        <v>Okres Prostějov
Právní forma
Pobočný spolek
IČO 62860771
 B.Ú. - anonymizován</v>
      </c>
      <c r="D161" s="5" t="str">
        <f ca="1">IF(B160="","",OFFSET(List1!M$4,'Příloha č. 2'!A159,0))</f>
        <v>Soutěž v požárním sportu mládeže SDH Ptení</v>
      </c>
      <c r="E161" s="84"/>
      <c r="F161" s="48"/>
      <c r="G161" s="85"/>
      <c r="H161" s="86"/>
      <c r="I161" s="83"/>
      <c r="J161" s="83"/>
      <c r="K161" s="83"/>
      <c r="L161" s="83"/>
      <c r="M161" s="85"/>
    </row>
    <row r="162" spans="1:13" s="2" customFormat="1" ht="66" customHeight="1">
      <c r="A162" s="52">
        <f>ROW()/3-1</f>
        <v>53</v>
      </c>
      <c r="B162" s="83"/>
      <c r="C162" s="3" t="str">
        <f ca="1">IF(B160="","",CONCATENATE("Zástupce","
",OFFSET(List1!K$4,'Příloha č. 2'!A159,0)))</f>
        <v>Zástupce
</v>
      </c>
      <c r="D162" s="5" t="str">
        <f ca="1">IF(B160="","",CONCATENATE("Dotace bude použita na:",OFFSET(List1!N$4,'Příloha č. 2'!A159,0)))</f>
        <v>Dotace bude použita na:medaile, poháry, ceny, pitný režim, diplomy, tisk propagačního materiálu, nákup pohonných hmot, kancelářské potřeby</v>
      </c>
      <c r="E162" s="84"/>
      <c r="F162" s="49" t="str">
        <f ca="1">IF(B160="","",OFFSET(List1!Q$4,'Příloha č. 2'!A159,0))</f>
        <v>6/2018</v>
      </c>
      <c r="G162" s="85"/>
      <c r="H162" s="86"/>
      <c r="I162" s="83"/>
      <c r="J162" s="83"/>
      <c r="K162" s="83"/>
      <c r="L162" s="83"/>
      <c r="M162" s="85"/>
    </row>
    <row r="163" spans="1:13" s="2" customFormat="1" ht="88.5" customHeight="1">
      <c r="A163" s="52"/>
      <c r="B163" s="83" t="str">
        <f ca="1">IF(OFFSET(List1!B$4,'Příloha č. 2'!A162,0)&gt;0,OFFSET(List1!B$4,'Příloha č. 2'!A162,0),"")</f>
        <v>113</v>
      </c>
      <c r="C163" s="3" t="str">
        <f ca="1">IF(B163="","",CONCATENATE(OFFSET(List1!C$4,'Příloha č. 2'!A162,0),"
",OFFSET(List1!D$4,'Příloha č. 2'!A162,0),"
",OFFSET(List1!E$4,'Příloha č. 2'!A162,0),"
",OFFSET(List1!F$4,'Příloha č. 2'!A162,0)))</f>
        <v>SH ČMS - Sbor dobrovolných hasičů Střížov
Střížov 32
Drahanovice
78344</v>
      </c>
      <c r="D163" s="81" t="str">
        <f ca="1">IF(B163="","",OFFSET(List1!L$4,'Příloha č. 2'!A162,0))</f>
        <v>Soutěž v požárním sportu dospělých</v>
      </c>
      <c r="E163" s="84">
        <f ca="1">IF(B163="","",OFFSET(List1!O$4,'Příloha č. 2'!A162,0))</f>
        <v>16500</v>
      </c>
      <c r="F163" s="49" t="str">
        <f ca="1">IF(B163="","",OFFSET(List1!P$4,'Příloha č. 2'!A162,0))</f>
        <v>1/2018</v>
      </c>
      <c r="G163" s="85">
        <f ca="1">IF(B163="","",OFFSET(List1!R$4,'Příloha č. 2'!A162,0))</f>
        <v>8000</v>
      </c>
      <c r="H163" s="86" t="str">
        <f ca="1">IF(B163="","",OFFSET(List1!S$4,'Příloha č. 2'!A162,0))</f>
        <v>31.10.2018</v>
      </c>
      <c r="I163" s="83">
        <f ca="1">IF(B163="","",OFFSET(List1!T$4,'Příloha č. 2'!A162,0))</f>
        <v>0</v>
      </c>
      <c r="J163" s="83">
        <f ca="1">IF(B163="","",OFFSET(List1!U$4,'Příloha č. 2'!A162,0))</f>
        <v>0</v>
      </c>
      <c r="K163" s="83">
        <f ca="1">IF(B163="","",OFFSET(List1!V$4,'Příloha č. 2'!A162,0))</f>
        <v>0</v>
      </c>
      <c r="L163" s="83">
        <f ca="1">IF(B163="","",OFFSET(List1!W$4,'Příloha č. 2'!A162,0))</f>
        <v>0</v>
      </c>
      <c r="M163" s="85">
        <f ca="1">IF(B163="","",OFFSET(List1!X$4,'Příloha č. 2'!A162,0))</f>
        <v>8000</v>
      </c>
    </row>
    <row r="164" spans="1:13" s="2" customFormat="1" ht="75" customHeight="1">
      <c r="A164" s="52"/>
      <c r="B164" s="83"/>
      <c r="C164" s="3" t="str">
        <f ca="1">IF(B163="","",CONCATENATE("Okres ",OFFSET(List1!G$4,'Příloha č. 2'!A162,0),"
","Právní forma","
",OFFSET(List1!H$4,'Příloha č. 2'!A162,0),"
","IČO ",OFFSET(List1!I$4,'Příloha č. 2'!A162,0),"
 ","B.Ú. ",OFFSET(List1!J$4,'Příloha č. 2'!A162,0)))</f>
        <v>Okres Olomouc
Právní forma
Pobočný spolek
IČO 66932319
 B.Ú. - anonymizován</v>
      </c>
      <c r="D164" s="5" t="str">
        <f ca="1">IF(B163="","",OFFSET(List1!M$4,'Příloha č. 2'!A162,0))</f>
        <v>Soutěž v požárním sportu dospělých SDH Střížov</v>
      </c>
      <c r="E164" s="84"/>
      <c r="F164" s="48"/>
      <c r="G164" s="85"/>
      <c r="H164" s="86"/>
      <c r="I164" s="83"/>
      <c r="J164" s="83"/>
      <c r="K164" s="83"/>
      <c r="L164" s="83"/>
      <c r="M164" s="85"/>
    </row>
    <row r="165" spans="1:13" s="2" customFormat="1" ht="67.5" customHeight="1">
      <c r="A165" s="52">
        <f>ROW()/3-1</f>
        <v>54</v>
      </c>
      <c r="B165" s="83"/>
      <c r="C165" s="3" t="str">
        <f ca="1">IF(B163="","",CONCATENATE("Zástupce","
",OFFSET(List1!K$4,'Příloha č. 2'!A162,0)))</f>
        <v>Zástupce
</v>
      </c>
      <c r="D165" s="5" t="str">
        <f ca="1">IF(B163="","",CONCATENATE("Dotace bude použita na:",OFFSET(List1!N$4,'Příloha č. 2'!A162,0)))</f>
        <v>Dotace bude použita na:diplomy, tisk, ceny do soutěže, poháry, medaile, kancelářské potřeby, pitný režim, ozvučení akce, materiálně-technické zabezpečení, pořízení vybavení pro požární sport</v>
      </c>
      <c r="E165" s="84"/>
      <c r="F165" s="49" t="str">
        <f ca="1">IF(B163="","",OFFSET(List1!Q$4,'Příloha č. 2'!A162,0))</f>
        <v>6/2018</v>
      </c>
      <c r="G165" s="85"/>
      <c r="H165" s="86"/>
      <c r="I165" s="83"/>
      <c r="J165" s="83"/>
      <c r="K165" s="83"/>
      <c r="L165" s="83"/>
      <c r="M165" s="85"/>
    </row>
    <row r="166" spans="3:13" ht="14.25">
      <c r="C166" s="3"/>
      <c r="D166" s="5"/>
      <c r="E166" s="9"/>
      <c r="F166" s="50"/>
      <c r="G166" s="7"/>
      <c r="H166" s="87" t="s">
        <v>459</v>
      </c>
      <c r="I166" s="88">
        <f ca="1">IF(B166="","",OFFSET(List1!T$4,'Příloha č. 2'!A165,0))</f>
      </c>
      <c r="J166" s="88">
        <f ca="1">IF(B166="","",OFFSET(List1!U$4,'Příloha č. 2'!A165,0))</f>
      </c>
      <c r="K166" s="88">
        <f ca="1">IF(B166="","",OFFSET(List1!V$4,'Příloha č. 2'!A165,0))</f>
      </c>
      <c r="L166" s="88">
        <f ca="1">IF(B166="","",OFFSET(List1!W$4,'Příloha č. 2'!A165,0))</f>
      </c>
      <c r="M166" s="89">
        <v>466000</v>
      </c>
    </row>
    <row r="167" spans="3:13" ht="14.25">
      <c r="C167" s="3"/>
      <c r="D167" s="5"/>
      <c r="E167" s="9"/>
      <c r="F167" s="50"/>
      <c r="G167" s="7"/>
      <c r="H167" s="87"/>
      <c r="I167" s="88"/>
      <c r="J167" s="88"/>
      <c r="K167" s="88"/>
      <c r="L167" s="88"/>
      <c r="M167" s="89"/>
    </row>
    <row r="168" spans="3:13" ht="110.25" customHeight="1">
      <c r="C168" s="3"/>
      <c r="D168" s="5"/>
      <c r="E168" s="9"/>
      <c r="F168" s="50"/>
      <c r="G168" s="7"/>
      <c r="H168" s="87"/>
      <c r="I168" s="88"/>
      <c r="J168" s="88"/>
      <c r="K168" s="88"/>
      <c r="L168" s="88"/>
      <c r="M168" s="89"/>
    </row>
    <row r="169" spans="3:13" ht="14.25">
      <c r="C169" s="3"/>
      <c r="D169" s="5"/>
      <c r="E169" s="9"/>
      <c r="F169" s="50"/>
      <c r="G169" s="7"/>
      <c r="H169" s="2"/>
      <c r="I169" s="2"/>
      <c r="J169" s="2"/>
      <c r="K169" s="2"/>
      <c r="L169" s="2"/>
      <c r="M169" s="7"/>
    </row>
    <row r="170" spans="3:13" ht="14.25">
      <c r="C170" s="3"/>
      <c r="D170" s="5"/>
      <c r="E170" s="9"/>
      <c r="F170" s="50"/>
      <c r="G170" s="7"/>
      <c r="H170" s="2"/>
      <c r="I170" s="2"/>
      <c r="J170" s="2"/>
      <c r="K170" s="2"/>
      <c r="L170" s="2"/>
      <c r="M170" s="7"/>
    </row>
    <row r="171" spans="3:13" ht="14.25">
      <c r="C171" s="3"/>
      <c r="D171" s="5"/>
      <c r="E171" s="9"/>
      <c r="F171" s="50"/>
      <c r="G171" s="7"/>
      <c r="H171" s="2"/>
      <c r="I171" s="2"/>
      <c r="J171" s="2"/>
      <c r="K171" s="2"/>
      <c r="L171" s="2"/>
      <c r="M171" s="7"/>
    </row>
  </sheetData>
  <sheetProtection/>
  <mergeCells count="492">
    <mergeCell ref="H166:H168"/>
    <mergeCell ref="I166:I168"/>
    <mergeCell ref="J166:J168"/>
    <mergeCell ref="K166:K168"/>
    <mergeCell ref="L166:L168"/>
    <mergeCell ref="M166:M168"/>
    <mergeCell ref="L163:L165"/>
    <mergeCell ref="M163:M165"/>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40" dxfId="24" stopIfTrue="1">
      <formula>LEN(TRIM(F6))&gt;0</formula>
    </cfRule>
  </conditionalFormatting>
  <conditionalFormatting sqref="D6">
    <cfRule type="notContainsBlanks" priority="39" dxfId="25" stopIfTrue="1">
      <formula>LEN(TRIM(D6))&gt;0</formula>
    </cfRule>
  </conditionalFormatting>
  <conditionalFormatting sqref="D5">
    <cfRule type="notContainsBlanks" priority="38" dxfId="26" stopIfTrue="1">
      <formula>LEN(TRIM(D5))&gt;0</formula>
    </cfRule>
  </conditionalFormatting>
  <conditionalFormatting sqref="C6">
    <cfRule type="notContainsBlanks" priority="37" dxfId="24" stopIfTrue="1">
      <formula>LEN(TRIM(C6))&gt;0</formula>
    </cfRule>
  </conditionalFormatting>
  <conditionalFormatting sqref="B4:B6">
    <cfRule type="notContainsBlanks" priority="48" dxfId="27" stopIfTrue="1">
      <formula>LEN(TRIM(B4))&gt;0</formula>
    </cfRule>
  </conditionalFormatting>
  <conditionalFormatting sqref="D4">
    <cfRule type="notContainsBlanks" priority="31" dxfId="28" stopIfTrue="1">
      <formula>LEN(TRIM(D4))&gt;0</formula>
    </cfRule>
  </conditionalFormatting>
  <conditionalFormatting sqref="C4">
    <cfRule type="notContainsBlanks" priority="30" dxfId="29" stopIfTrue="1">
      <formula>LEN(TRIM(C4))&gt;0</formula>
    </cfRule>
  </conditionalFormatting>
  <conditionalFormatting sqref="E4:E6">
    <cfRule type="notContainsBlanks" priority="29" dxfId="27" stopIfTrue="1">
      <formula>LEN(TRIM(E4))&gt;0</formula>
    </cfRule>
  </conditionalFormatting>
  <conditionalFormatting sqref="F4">
    <cfRule type="notContainsBlanks" priority="28" dxfId="29" stopIfTrue="1">
      <formula>LEN(TRIM(F4))&gt;0</formula>
    </cfRule>
  </conditionalFormatting>
  <conditionalFormatting sqref="G4:L6">
    <cfRule type="notContainsBlanks" priority="47" dxfId="27" stopIfTrue="1">
      <formula>LEN(TRIM(G4))&gt;0</formula>
    </cfRule>
  </conditionalFormatting>
  <conditionalFormatting sqref="M4:M6">
    <cfRule type="notContainsBlanks" priority="27" dxfId="27"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cfRule type="notContainsBlanks" priority="13" dxfId="24"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cfRule type="notContainsBlanks" priority="12" dxfId="25"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cfRule type="notContainsBlanks" priority="11" dxfId="26"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fRule type="notContainsBlanks" priority="10" dxfId="24" stopIfTrue="1">
      <formula>LEN(TRIM(C9))&gt;0</formula>
    </cfRule>
  </conditionalFormatting>
  <conditionalFormatting sqref="B7:B165">
    <cfRule type="notContainsBlanks" priority="15" dxfId="27"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cfRule type="notContainsBlanks" priority="9" dxfId="28"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fRule type="notContainsBlanks" priority="8" dxfId="29" stopIfTrue="1">
      <formula>LEN(TRIM(C7))&gt;0</formula>
    </cfRule>
  </conditionalFormatting>
  <conditionalFormatting sqref="E7:E165">
    <cfRule type="notContainsBlanks" priority="7" dxfId="27"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cfRule type="notContainsBlanks" priority="6" dxfId="29" stopIfTrue="1">
      <formula>LEN(TRIM(F7))&gt;0</formula>
    </cfRule>
  </conditionalFormatting>
  <conditionalFormatting sqref="G7:L165">
    <cfRule type="notContainsBlanks" priority="14" dxfId="27" stopIfTrue="1">
      <formula>LEN(TRIM(G7))&gt;0</formula>
    </cfRule>
  </conditionalFormatting>
  <conditionalFormatting sqref="M7:M165">
    <cfRule type="notContainsBlanks" priority="5" dxfId="27" stopIfTrue="1">
      <formula>LEN(TRIM(M7))&gt;0</formula>
    </cfRule>
  </conditionalFormatting>
  <conditionalFormatting sqref="H166:L168">
    <cfRule type="notContainsBlanks" priority="2" dxfId="27" stopIfTrue="1">
      <formula>LEN(TRIM(H166))&gt;0</formula>
    </cfRule>
  </conditionalFormatting>
  <conditionalFormatting sqref="M166:M168">
    <cfRule type="notContainsBlanks" priority="1" dxfId="27" stopIfTrue="1">
      <formula>LEN(TRIM(M166))&gt;0</formula>
    </cfRule>
  </conditionalFormatting>
  <printOptions/>
  <pageMargins left="0.7086614173228347" right="0.7086614173228347" top="0.7874015748031497" bottom="0.7874015748031497" header="0.31496062992125984" footer="0.31496062992125984"/>
  <pageSetup firstPageNumber="6" useFirstPageNumber="1" fitToHeight="0" fitToWidth="1" horizontalDpi="600" verticalDpi="600" orientation="landscape" paperSize="9" scale="87" r:id="rId1"/>
  <headerFooter alignWithMargins="0">
    <oddFooter>&amp;L&amp;"-,Kurzíva"Zastupitelstvo Olomouckého kraje 25. 6. 2018                           
41. – Dotace na činnost, akce a projekty hasičů OK 2018 - vyhodnocení II. etapy
Příloha č. 2 - Tabulka žadatelů, II. etapa, část B&amp;R
&amp;"-,Kurzíva"Strana &amp;P (celkem 27)</oddFooter>
  </headerFooter>
  <rowBreaks count="17" manualBreakCount="17">
    <brk id="18" max="255" man="1"/>
    <brk id="72" max="255" man="1"/>
    <brk id="84" max="255" man="1"/>
    <brk id="90" max="255" man="1"/>
    <brk id="93" max="255" man="1"/>
    <brk id="96" max="255" man="1"/>
    <brk id="99" max="255" man="1"/>
    <brk id="102" max="255" man="1"/>
    <brk id="105" max="255" man="1"/>
    <brk id="108" max="255" man="1"/>
    <brk id="114" max="255" man="1"/>
    <brk id="126" max="255" man="1"/>
    <brk id="129" max="255" man="1"/>
    <brk id="138" max="255" man="1"/>
    <brk id="147" max="255" man="1"/>
    <brk id="156" max="255" man="1"/>
    <brk id="1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Calábková Lucie</dc:creator>
  <cp:keywords/>
  <dc:description/>
  <cp:lastModifiedBy>Calábková Lucie</cp:lastModifiedBy>
  <cp:lastPrinted>2018-05-25T09:00:27Z</cp:lastPrinted>
  <dcterms:created xsi:type="dcterms:W3CDTF">2016-08-30T11:35:03Z</dcterms:created>
  <dcterms:modified xsi:type="dcterms:W3CDTF">2018-06-05T05:17:44Z</dcterms:modified>
  <cp:category/>
  <cp:version/>
  <cp:contentType/>
  <cp:contentStatus/>
</cp:coreProperties>
</file>