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18192" windowHeight="11700" firstSheet="1" activeTab="1"/>
  </bookViews>
  <sheets>
    <sheet name="List1" sheetId="1" state="hidden" r:id="rId1"/>
    <sheet name="Příloha č. 1" sheetId="2" r:id="rId2"/>
  </sheets>
  <definedNames>
    <definedName name="_xlnm._FilterDatabase" localSheetId="0" hidden="1">List1!$A$10:$R$16</definedName>
    <definedName name="DZACATEK">List1!$N$1</definedName>
    <definedName name="FZACATEK">List1!$Q$1</definedName>
    <definedName name="LZACATEK">List1!$W$1</definedName>
  </definedNames>
  <calcPr calcId="145621"/>
</workbook>
</file>

<file path=xl/calcChain.xml><?xml version="1.0" encoding="utf-8"?>
<calcChain xmlns="http://schemas.openxmlformats.org/spreadsheetml/2006/main">
  <c r="B4" i="2" l="1"/>
  <c r="C4" i="2" s="1"/>
  <c r="A6" i="2"/>
  <c r="D6" i="2" l="1"/>
  <c r="C5" i="2"/>
  <c r="L4" i="2"/>
  <c r="J4" i="2"/>
  <c r="H4" i="2"/>
  <c r="F4" i="2"/>
  <c r="D4" i="2"/>
  <c r="F6" i="2"/>
  <c r="C6" i="2"/>
  <c r="D5" i="2"/>
  <c r="M4" i="2"/>
  <c r="K4" i="2"/>
  <c r="I4" i="2"/>
  <c r="G4" i="2"/>
  <c r="E4" i="2"/>
  <c r="W12" i="1"/>
  <c r="W11" i="1"/>
  <c r="A9" i="2"/>
  <c r="B10" i="2" s="1"/>
  <c r="A12" i="2"/>
  <c r="J7" i="2" l="1"/>
  <c r="L7" i="2"/>
  <c r="D7" i="2"/>
  <c r="I10" i="2"/>
  <c r="J10" i="2"/>
  <c r="D8" i="2"/>
  <c r="H7" i="2"/>
  <c r="M10" i="2"/>
  <c r="D12" i="2"/>
  <c r="C10" i="2"/>
  <c r="F10" i="2"/>
  <c r="L10" i="2"/>
  <c r="K10" i="2"/>
  <c r="E10" i="2"/>
  <c r="C11" i="2"/>
  <c r="F12" i="2"/>
  <c r="D10" i="2"/>
  <c r="H10" i="2"/>
  <c r="D11" i="2"/>
  <c r="C12" i="2"/>
  <c r="G10" i="2"/>
  <c r="C7" i="2"/>
  <c r="C8" i="2"/>
  <c r="K7" i="2"/>
  <c r="D9" i="2"/>
  <c r="F9" i="2"/>
  <c r="F7" i="2"/>
  <c r="E7" i="2"/>
  <c r="G7" i="2"/>
  <c r="C9" i="2"/>
  <c r="M7" i="2"/>
  <c r="I7" i="2"/>
</calcChain>
</file>

<file path=xl/sharedStrings.xml><?xml version="1.0" encoding="utf-8"?>
<sst xmlns="http://schemas.openxmlformats.org/spreadsheetml/2006/main" count="83" uniqueCount="66">
  <si>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</si>
  <si>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</si>
  <si>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</si>
  <si>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</si>
  <si>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</si>
  <si>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</si>
  <si>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</si>
  <si>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</si>
  <si>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</si>
  <si>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</si>
  <si>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</si>
  <si>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</si>
  <si>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</si>
  <si>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</si>
  <si>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</si>
  <si>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</si>
  <si>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</si>
  <si>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</si>
  <si>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</si>
  <si>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</si>
  <si>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</si>
  <si>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</si>
  <si>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</si>
  <si>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</si>
  <si>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</si>
  <si>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</si>
  <si>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</si>
  <si>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</si>
  <si>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</si>
  <si>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</si>
  <si>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</si>
  <si>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</si>
  <si>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</si>
  <si>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</si>
  <si>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</si>
  <si>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</si>
  <si>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</si>
  <si>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</si>
  <si>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</si>
  <si>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Sdružení válečných veteránů ČR</t>
  </si>
  <si>
    <t>Sokolská 486/33</t>
  </si>
  <si>
    <t>Praha</t>
  </si>
  <si>
    <t>12000</t>
  </si>
  <si>
    <t>Olomouc</t>
  </si>
  <si>
    <t>Spolek</t>
  </si>
  <si>
    <t>45251801</t>
  </si>
  <si>
    <t>1815627001/5500</t>
  </si>
  <si>
    <t>Činnost spojená s přípravou,  organizováním a realizací akcí Krajské organizace SDRUŽENÍ VÁLEČNÝCH VETERÁNŮ  Olomouckého kraje</t>
  </si>
  <si>
    <t>Činnost spojená s přípravou,  organizováním a realizací akcí Krajské organizace SDRUŽENÍ VÁLEČNÝCH VETERÁNŮ  Olomouckého kraje  a činnost spojenou s administrativní částí sdružení.</t>
  </si>
  <si>
    <t>1/2019</t>
  </si>
  <si>
    <t>12/2019</t>
  </si>
  <si>
    <t>15.01.2020</t>
  </si>
  <si>
    <t>3</t>
  </si>
  <si>
    <t>Městys Brodek u Přerova</t>
  </si>
  <si>
    <t>Obec, městská část hlavního města Prahy</t>
  </si>
  <si>
    <t>00301078</t>
  </si>
  <si>
    <t>Den s IZS v Brodku u Přerova - 10.ročník</t>
  </si>
  <si>
    <t>V Brodku u Přerova každoročně v měsíci dubnu pořádáme setkání záchranných složek IZS.</t>
  </si>
  <si>
    <t>simulátor přetočení vozidla na střechu a simulátor nárazu vozidla, zajištění moderátora akce a DJ, pronájem mobilních WC (TOITOI)</t>
  </si>
  <si>
    <t>4/2019</t>
  </si>
  <si>
    <t>dne:</t>
  </si>
  <si>
    <t>Individuální žádost v oblasti krizového řízení 2019</t>
  </si>
  <si>
    <t>individuální dotace</t>
  </si>
  <si>
    <t>výdaje spojené s činností a organizací akcí sdružení</t>
  </si>
  <si>
    <t>30.06.2019</t>
  </si>
  <si>
    <t>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</si>
</sst>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Continuous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Continuous"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3" fillId="0" borderId="16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Continuous" vertical="top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1" fillId="0" borderId="3" xfId="0" applyFont="1" applyFill="1" applyBorder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 vertical="top" wrapText="1"/>
    </xf>
    <xf numFmtId="3" fontId="3" fillId="0" borderId="20" xfId="0" applyNumberFormat="1" applyFont="1" applyBorder="1" applyAlignment="1">
      <alignment horizontal="right" vertical="top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/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6" xfId="0" applyFont="1" applyBorder="1"/>
    <xf numFmtId="165" fontId="4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center"/>
    </xf>
    <xf numFmtId="0" fontId="0" fillId="0" borderId="6" xfId="0" applyBorder="1" applyAlignment="1"/>
    <xf numFmtId="49" fontId="3" fillId="0" borderId="8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49" fontId="3" fillId="0" borderId="8" xfId="0" applyNumberFormat="1" applyFont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K29" sqref="K29"/>
    </sheetView>
  </sheetViews>
  <sheetFormatPr defaultColWidth="9.109375" defaultRowHeight="14.4" x14ac:dyDescent="0.3"/>
  <cols>
    <col min="1" max="1" width="4.5546875" customWidth="1"/>
    <col min="2" max="10" width="14.44140625" customWidth="1"/>
    <col min="11" max="13" width="17.88671875" customWidth="1"/>
    <col min="14" max="14" width="19.6640625" customWidth="1"/>
    <col min="15" max="15" width="13.33203125" customWidth="1"/>
    <col min="16" max="16" width="13.6640625" customWidth="1"/>
    <col min="17" max="17" width="19.6640625" customWidth="1"/>
    <col min="23" max="23" width="19.6640625" customWidth="1"/>
  </cols>
  <sheetData>
    <row r="1" spans="1:24" s="17" customFormat="1" ht="10.5" customHeight="1" x14ac:dyDescent="0.2"/>
    <row r="2" spans="1:24" s="17" customFormat="1" ht="10.5" customHeight="1" x14ac:dyDescent="0.2"/>
    <row r="3" spans="1:24" s="17" customFormat="1" ht="10.5" customHeight="1" x14ac:dyDescent="0.2"/>
    <row r="4" spans="1:24" s="17" customFormat="1" ht="10.5" customHeight="1" x14ac:dyDescent="0.2"/>
    <row r="5" spans="1:24" s="17" customFormat="1" ht="10.5" customHeight="1" x14ac:dyDescent="0.2"/>
    <row r="6" spans="1:24" s="17" customFormat="1" ht="10.5" customHeight="1" x14ac:dyDescent="0.2"/>
    <row r="7" spans="1:24" s="17" customFormat="1" ht="10.5" customHeight="1" thickBot="1" x14ac:dyDescent="0.25"/>
    <row r="8" spans="1:24" s="21" customFormat="1" ht="53.25" customHeight="1" thickBot="1" x14ac:dyDescent="0.25">
      <c r="B8" s="12" t="s">
        <v>0</v>
      </c>
      <c r="C8" s="60" t="s">
        <v>1</v>
      </c>
      <c r="D8" s="18"/>
      <c r="E8" s="18"/>
      <c r="F8" s="18"/>
      <c r="G8" s="18"/>
      <c r="H8" s="18"/>
      <c r="I8" s="18"/>
      <c r="J8" s="18"/>
      <c r="K8" s="19"/>
      <c r="L8" s="14" t="s">
        <v>30</v>
      </c>
      <c r="M8" s="20" t="s">
        <v>31</v>
      </c>
      <c r="N8" s="14" t="s">
        <v>2</v>
      </c>
      <c r="O8" s="10" t="s">
        <v>3</v>
      </c>
      <c r="P8" s="15" t="s">
        <v>4</v>
      </c>
      <c r="Q8" s="20"/>
      <c r="R8" s="15" t="s">
        <v>5</v>
      </c>
      <c r="S8" s="9" t="s">
        <v>6</v>
      </c>
      <c r="T8" s="47" t="s">
        <v>7</v>
      </c>
      <c r="U8" s="48"/>
      <c r="V8" s="48"/>
      <c r="W8" s="46"/>
      <c r="X8" s="14" t="s">
        <v>8</v>
      </c>
    </row>
    <row r="9" spans="1:24" s="21" customFormat="1" ht="13.5" customHeight="1" x14ac:dyDescent="0.25">
      <c r="B9" s="13"/>
      <c r="C9" s="61" t="s">
        <v>9</v>
      </c>
      <c r="D9" s="22"/>
      <c r="E9" s="22"/>
      <c r="F9" s="22"/>
      <c r="G9" s="52"/>
      <c r="H9" s="51"/>
      <c r="I9" s="23"/>
      <c r="J9" s="23"/>
      <c r="K9" s="62"/>
      <c r="L9" s="11"/>
      <c r="M9" s="24"/>
      <c r="N9" s="11"/>
      <c r="O9" s="11"/>
      <c r="P9" s="25"/>
      <c r="Q9" s="26"/>
      <c r="R9" s="25"/>
      <c r="S9" s="45"/>
      <c r="T9" s="27" t="s">
        <v>10</v>
      </c>
      <c r="U9" s="27" t="s">
        <v>11</v>
      </c>
      <c r="V9" s="28" t="s">
        <v>12</v>
      </c>
      <c r="W9" s="10" t="s">
        <v>13</v>
      </c>
      <c r="X9" s="11"/>
    </row>
    <row r="10" spans="1:24" s="21" customFormat="1" ht="13.8" thickBot="1" x14ac:dyDescent="0.3">
      <c r="B10" s="29"/>
      <c r="C10" s="63" t="s">
        <v>14</v>
      </c>
      <c r="D10" s="64" t="s">
        <v>15</v>
      </c>
      <c r="E10" s="64" t="s">
        <v>16</v>
      </c>
      <c r="F10" s="64" t="s">
        <v>17</v>
      </c>
      <c r="G10" s="65" t="s">
        <v>18</v>
      </c>
      <c r="H10" s="66" t="s">
        <v>19</v>
      </c>
      <c r="I10" s="67" t="s">
        <v>20</v>
      </c>
      <c r="J10" s="67" t="s">
        <v>21</v>
      </c>
      <c r="K10" s="68" t="s">
        <v>22</v>
      </c>
      <c r="L10" s="30"/>
      <c r="M10" s="31"/>
      <c r="N10" s="30"/>
      <c r="O10" s="30"/>
      <c r="P10" s="32" t="s">
        <v>23</v>
      </c>
      <c r="Q10" s="33" t="s">
        <v>24</v>
      </c>
      <c r="R10" s="32"/>
      <c r="S10" s="34"/>
      <c r="T10" s="33"/>
      <c r="U10" s="33"/>
      <c r="V10" s="35" t="s">
        <v>25</v>
      </c>
      <c r="W10" s="30"/>
      <c r="X10" s="30"/>
    </row>
    <row r="11" spans="1:24" s="38" customFormat="1" ht="12.75" hidden="1" customHeight="1" x14ac:dyDescent="0.3">
      <c r="B11" s="36" t="s">
        <v>38</v>
      </c>
      <c r="C11" s="73" t="s">
        <v>39</v>
      </c>
      <c r="D11" s="73" t="s">
        <v>40</v>
      </c>
      <c r="E11" s="74" t="s">
        <v>41</v>
      </c>
      <c r="F11" s="75" t="s">
        <v>42</v>
      </c>
      <c r="G11" s="73" t="s">
        <v>43</v>
      </c>
      <c r="H11" s="73" t="s">
        <v>44</v>
      </c>
      <c r="I11" s="75" t="s">
        <v>45</v>
      </c>
      <c r="J11" s="75" t="s">
        <v>46</v>
      </c>
      <c r="K11" s="75"/>
      <c r="L11" s="37" t="s">
        <v>47</v>
      </c>
      <c r="M11" s="37" t="s">
        <v>48</v>
      </c>
      <c r="N11" s="37" t="s">
        <v>63</v>
      </c>
      <c r="O11" s="77">
        <v>25000</v>
      </c>
      <c r="P11" s="76" t="s">
        <v>49</v>
      </c>
      <c r="Q11" s="76" t="s">
        <v>50</v>
      </c>
      <c r="R11" s="77">
        <v>20000</v>
      </c>
      <c r="S11" s="77" t="s">
        <v>51</v>
      </c>
      <c r="T11" s="77"/>
      <c r="U11" s="77"/>
      <c r="V11" s="77"/>
      <c r="W11" s="77">
        <f>SUM(T11:V11)</f>
        <v>0</v>
      </c>
      <c r="X11" s="59">
        <v>20000</v>
      </c>
    </row>
    <row r="12" spans="1:24" s="38" customFormat="1" ht="12.75" customHeight="1" thickBot="1" x14ac:dyDescent="0.35">
      <c r="B12" s="36" t="s">
        <v>52</v>
      </c>
      <c r="C12" s="73" t="s">
        <v>53</v>
      </c>
      <c r="D12" s="73" t="s">
        <v>65</v>
      </c>
      <c r="E12" s="74" t="s">
        <v>65</v>
      </c>
      <c r="F12" s="75" t="s">
        <v>65</v>
      </c>
      <c r="G12" s="73" t="s">
        <v>65</v>
      </c>
      <c r="H12" s="73" t="s">
        <v>54</v>
      </c>
      <c r="I12" s="75" t="s">
        <v>55</v>
      </c>
      <c r="J12" s="75" t="s">
        <v>65</v>
      </c>
      <c r="K12" s="75"/>
      <c r="L12" s="37" t="s">
        <v>56</v>
      </c>
      <c r="M12" s="37" t="s">
        <v>57</v>
      </c>
      <c r="N12" s="37" t="s">
        <v>58</v>
      </c>
      <c r="O12" s="77">
        <v>165000</v>
      </c>
      <c r="P12" s="76" t="s">
        <v>59</v>
      </c>
      <c r="Q12" s="76" t="s">
        <v>59</v>
      </c>
      <c r="R12" s="77">
        <v>60000</v>
      </c>
      <c r="S12" s="81" t="s">
        <v>64</v>
      </c>
      <c r="T12" s="77"/>
      <c r="U12" s="77"/>
      <c r="V12" s="77"/>
      <c r="W12" s="77">
        <f>SUM(T12:V12)</f>
        <v>0</v>
      </c>
      <c r="X12" s="59">
        <v>40000</v>
      </c>
    </row>
    <row r="13" spans="1:24" s="50" customFormat="1" x14ac:dyDescent="0.3">
      <c r="A13" s="4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  <c r="O13" s="71"/>
      <c r="P13" s="71"/>
      <c r="Q13" s="70"/>
      <c r="R13" s="72"/>
      <c r="S13" s="72"/>
      <c r="T13" s="72"/>
      <c r="U13" s="72"/>
      <c r="V13" s="69"/>
      <c r="W13" s="70"/>
      <c r="X13" s="69"/>
    </row>
    <row r="14" spans="1:24" s="39" customFormat="1" ht="10.199999999999999" x14ac:dyDescent="0.2"/>
    <row r="15" spans="1:24" s="39" customFormat="1" x14ac:dyDescent="0.3">
      <c r="A15" s="40" t="s">
        <v>60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T15" s="41"/>
      <c r="U15"/>
    </row>
    <row r="16" spans="1:24" s="39" customFormat="1" ht="10.199999999999999" x14ac:dyDescent="0.2">
      <c r="A16" s="40" t="s">
        <v>26</v>
      </c>
      <c r="B16" s="40"/>
      <c r="C16" s="40"/>
      <c r="D16" s="40"/>
      <c r="E16" s="40"/>
      <c r="F16" s="40"/>
      <c r="G16" s="40"/>
      <c r="H16" s="40"/>
      <c r="I16" s="40"/>
      <c r="J16" s="40"/>
      <c r="K16" s="42" t="s">
        <v>61</v>
      </c>
      <c r="L16" s="42"/>
      <c r="M16" s="42"/>
    </row>
    <row r="17" spans="1:23" s="39" customFormat="1" ht="10.199999999999999" x14ac:dyDescent="0.2">
      <c r="A17" s="40" t="s">
        <v>27</v>
      </c>
      <c r="B17" s="40"/>
      <c r="C17" s="40"/>
      <c r="D17" s="40"/>
      <c r="E17" s="40"/>
      <c r="F17" s="40"/>
      <c r="G17" s="40"/>
      <c r="H17" s="40"/>
      <c r="I17" s="40"/>
      <c r="J17" s="40"/>
      <c r="K17" s="42" t="s">
        <v>62</v>
      </c>
      <c r="L17" s="42"/>
      <c r="M17" s="42"/>
    </row>
    <row r="18" spans="1:23" s="39" customFormat="1" ht="10.199999999999999" x14ac:dyDescent="0.2"/>
    <row r="19" spans="1:23" s="39" customFormat="1" ht="10.199999999999999" x14ac:dyDescent="0.2"/>
    <row r="20" spans="1:23" s="39" customFormat="1" ht="10.199999999999999" x14ac:dyDescent="0.2">
      <c r="T20" s="43" t="s">
        <v>28</v>
      </c>
      <c r="U20" s="44" t="s">
        <v>38</v>
      </c>
      <c r="V20" s="43" t="s">
        <v>29</v>
      </c>
      <c r="W20" s="44" t="s">
        <v>38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Layout" zoomScaleNormal="90" workbookViewId="0">
      <selection activeCell="C24" sqref="C24"/>
    </sheetView>
  </sheetViews>
  <sheetFormatPr defaultRowHeight="14.4" x14ac:dyDescent="0.3"/>
  <cols>
    <col min="1" max="1" width="4.109375" style="56" customWidth="1"/>
    <col min="2" max="2" width="5.33203125" style="2" customWidth="1"/>
    <col min="3" max="3" width="22.109375" style="4" customWidth="1"/>
    <col min="4" max="4" width="37.5546875" style="6" customWidth="1"/>
    <col min="5" max="5" width="17.6640625" style="8" customWidth="1"/>
    <col min="6" max="6" width="12.109375" style="55" customWidth="1"/>
    <col min="7" max="7" width="19.109375" style="7" customWidth="1"/>
    <col min="8" max="8" width="12.33203125" customWidth="1"/>
    <col min="9" max="12" width="0" hidden="1" customWidth="1"/>
    <col min="13" max="13" width="13.44140625" style="7" customWidth="1"/>
  </cols>
  <sheetData>
    <row r="1" spans="1:13" ht="15.75" customHeight="1" thickBot="1" x14ac:dyDescent="0.35">
      <c r="B1" s="12" t="s">
        <v>0</v>
      </c>
      <c r="C1" s="12" t="s">
        <v>1</v>
      </c>
      <c r="D1" s="1" t="s">
        <v>32</v>
      </c>
      <c r="E1" s="82" t="s">
        <v>35</v>
      </c>
      <c r="F1" s="85" t="s">
        <v>37</v>
      </c>
      <c r="G1" s="82" t="s">
        <v>5</v>
      </c>
      <c r="H1" s="85" t="s">
        <v>6</v>
      </c>
      <c r="I1" s="47" t="s">
        <v>7</v>
      </c>
      <c r="J1" s="48"/>
      <c r="K1" s="48"/>
      <c r="L1" s="46"/>
      <c r="M1" s="82" t="s">
        <v>36</v>
      </c>
    </row>
    <row r="2" spans="1:13" ht="15" thickBot="1" x14ac:dyDescent="0.35">
      <c r="B2" s="13"/>
      <c r="C2" s="13"/>
      <c r="D2" s="1" t="s">
        <v>33</v>
      </c>
      <c r="E2" s="83"/>
      <c r="F2" s="86"/>
      <c r="G2" s="83"/>
      <c r="H2" s="86"/>
      <c r="I2" s="57" t="s">
        <v>10</v>
      </c>
      <c r="J2" s="57" t="s">
        <v>11</v>
      </c>
      <c r="K2" s="16" t="s">
        <v>12</v>
      </c>
      <c r="L2" s="11" t="s">
        <v>13</v>
      </c>
      <c r="M2" s="83"/>
    </row>
    <row r="3" spans="1:13" ht="15" thickBot="1" x14ac:dyDescent="0.35">
      <c r="B3" s="29"/>
      <c r="C3" s="29"/>
      <c r="D3" s="1" t="s">
        <v>34</v>
      </c>
      <c r="E3" s="84"/>
      <c r="F3" s="87"/>
      <c r="G3" s="84"/>
      <c r="H3" s="87"/>
      <c r="I3" s="58"/>
      <c r="J3" s="58"/>
      <c r="K3" s="35" t="s">
        <v>25</v>
      </c>
      <c r="L3" s="30"/>
      <c r="M3" s="84"/>
    </row>
    <row r="4" spans="1:13" ht="72" hidden="1" x14ac:dyDescent="0.3">
      <c r="A4" s="78"/>
      <c r="B4" s="88" t="str">
        <f ca="1">IF(OFFSET(List1!B$11,'Příloha č. 1'!A3,0)&gt;0,OFFSET(List1!B$11,'Příloha č. 1'!A3,0),"")</f>
        <v>1</v>
      </c>
      <c r="C4" s="3" t="str">
        <f ca="1">IF(B4="","",CONCATENATE(OFFSET(List1!C$11,'Příloha č. 1'!A3,0),"
",OFFSET(List1!D$11,'Příloha č. 1'!A3,0),"
",OFFSET(List1!E$11,'Příloha č. 1'!A3,0),"
",OFFSET(List1!F$11,'Příloha č. 1'!A3,0)))</f>
        <v>Sdružení válečných veteránů ČR
Sokolská 486/33
Praha
12000</v>
      </c>
      <c r="D4" s="79" t="str">
        <f ca="1">IF(B4="","",OFFSET(List1!L$11,'Příloha č. 1'!A3,0))</f>
        <v>Činnost spojená s přípravou,  organizováním a realizací akcí Krajské organizace SDRUŽENÍ VÁLEČNÝCH VETERÁNŮ  Olomouckého kraje</v>
      </c>
      <c r="E4" s="94">
        <f ca="1">IF(B4="","",OFFSET(List1!O$11,'Příloha č. 1'!A3,0))</f>
        <v>25000</v>
      </c>
      <c r="F4" s="54" t="str">
        <f ca="1">IF(B4="","",OFFSET(List1!P$11,'Příloha č. 1'!A3,0))</f>
        <v>1/2019</v>
      </c>
      <c r="G4" s="90">
        <f ca="1">IF(B4="","",OFFSET(List1!R$11,'Příloha č. 1'!A3,0))</f>
        <v>20000</v>
      </c>
      <c r="H4" s="95" t="str">
        <f ca="1">IF(B4="","",OFFSET(List1!S$11,'Příloha č. 1'!A3,0))</f>
        <v>15.01.2020</v>
      </c>
      <c r="I4" s="88">
        <f ca="1">IF(B4="","",OFFSET(List1!T$11,'Příloha č. 1'!A3,0))</f>
        <v>0</v>
      </c>
      <c r="J4" s="88">
        <f ca="1">IF(B4="","",OFFSET(List1!U$11,'Příloha č. 1'!A3,0))</f>
        <v>0</v>
      </c>
      <c r="K4" s="88">
        <f ca="1">IF(B4="","",OFFSET(List1!V$11,'Příloha č. 1'!A3,0))</f>
        <v>0</v>
      </c>
      <c r="L4" s="88">
        <f ca="1">IF(B4="","",OFFSET(List1!W$11,'Příloha č. 1'!A3,0))</f>
        <v>0</v>
      </c>
      <c r="M4" s="90">
        <f ca="1">IF(B4="","",OFFSET(List1!X$11,'Příloha č. 1'!A3,0))</f>
        <v>20000</v>
      </c>
    </row>
    <row r="5" spans="1:13" ht="75" hidden="1" customHeight="1" x14ac:dyDescent="0.3">
      <c r="A5" s="78"/>
      <c r="B5" s="89"/>
      <c r="C5" s="3" t="str">
        <f ca="1">IF(B4="","",CONCATENATE("Okres ",OFFSET(List1!G$11,'Příloha č. 1'!A3,0),"
","Právní forma","
",OFFSET(List1!H$11,'Příloha č. 1'!A3,0),"
","IČO ",OFFSET(List1!I$11,'Příloha č. 1'!A3,0),"
 ","B.Ú. ",OFFSET(List1!J$11,'Příloha č. 1'!A3,0)))</f>
        <v>Okres Olomouc
Právní forma
Spolek
IČO 45251801
 B.Ú. 1815627001/5500</v>
      </c>
      <c r="D5" s="5" t="str">
        <f ca="1">IF(B4="","",OFFSET(List1!M$11,'Příloha č. 1'!A3,0))</f>
        <v>Činnost spojená s přípravou,  organizováním a realizací akcí Krajské organizace SDRUŽENÍ VÁLEČNÝCH VETERÁNŮ  Olomouckého kraje  a činnost spojenou s administrativní částí sdružení.</v>
      </c>
      <c r="E5" s="92"/>
      <c r="F5" s="53"/>
      <c r="G5" s="91"/>
      <c r="H5" s="93"/>
      <c r="I5" s="89"/>
      <c r="J5" s="89"/>
      <c r="K5" s="89"/>
      <c r="L5" s="89"/>
      <c r="M5" s="91"/>
    </row>
    <row r="6" spans="1:13" ht="43.2" hidden="1" x14ac:dyDescent="0.3">
      <c r="A6" s="78">
        <f>ROW()/3-1</f>
        <v>1</v>
      </c>
      <c r="B6" s="89"/>
      <c r="C6" s="3" t="str">
        <f ca="1">IF(B4="","",CONCATENATE("Zástupce","
",OFFSET(List1!K$11,'Příloha č. 1'!A3,0)))</f>
        <v xml:space="preserve">Zástupce
</v>
      </c>
      <c r="D6" s="80" t="str">
        <f ca="1">IF(B4="","",CONCATENATE("Dotace bude použita na:","
",OFFSET(List1!N$11,'Příloha č. 1'!A3,0)))</f>
        <v>Dotace bude použita na:
výdaje spojené s činností a organizací akcí sdružení</v>
      </c>
      <c r="E6" s="92"/>
      <c r="F6" s="54" t="str">
        <f ca="1">IF(B4="","",OFFSET(List1!Q$11,'Příloha č. 1'!A3,0))</f>
        <v>12/2019</v>
      </c>
      <c r="G6" s="91"/>
      <c r="H6" s="93"/>
      <c r="I6" s="89"/>
      <c r="J6" s="89"/>
      <c r="K6" s="89"/>
      <c r="L6" s="89"/>
      <c r="M6" s="91"/>
    </row>
    <row r="7" spans="1:13" ht="57.6" x14ac:dyDescent="0.3">
      <c r="A7" s="78"/>
      <c r="B7" s="89">
        <v>1</v>
      </c>
      <c r="C7" s="3" t="str">
        <f ca="1">IF(B7="","",CONCATENATE(OFFSET(List1!C$11,'Příloha č. 1'!A6,0),"
",OFFSET(List1!D$11,'Příloha č. 1'!A6,0),"
",OFFSET(List1!E$11,'Příloha č. 1'!A6,0),"
",OFFSET(List1!F$11,'Příloha č. 1'!A6,0)))</f>
        <v>Městys Brodek u Přerova
- anonymizováno
- anonymizováno
- anonymizováno</v>
      </c>
      <c r="D7" s="79" t="str">
        <f ca="1">IF(B7="","",OFFSET(List1!L$11,'Příloha č. 1'!A6,0))</f>
        <v>Den s IZS v Brodku u Přerova - 10.ročník</v>
      </c>
      <c r="E7" s="92">
        <f ca="1">IF(B7="","",OFFSET(List1!O$11,'Příloha č. 1'!A6,0))</f>
        <v>165000</v>
      </c>
      <c r="F7" s="54" t="str">
        <f ca="1">IF(B7="","",OFFSET(List1!P$11,'Příloha č. 1'!A6,0))</f>
        <v>4/2019</v>
      </c>
      <c r="G7" s="91">
        <f ca="1">IF(B7="","",OFFSET(List1!R$11,'Příloha č. 1'!A6,0))</f>
        <v>60000</v>
      </c>
      <c r="H7" s="93" t="str">
        <f ca="1">IF(B7="","",OFFSET(List1!S$11,'Příloha č. 1'!A6,0))</f>
        <v>30.06.2019</v>
      </c>
      <c r="I7" s="89">
        <f ca="1">IF(B7="","",OFFSET(List1!T$11,'Příloha č. 1'!A6,0))</f>
        <v>0</v>
      </c>
      <c r="J7" s="89">
        <f ca="1">IF(B7="","",OFFSET(List1!U$11,'Příloha č. 1'!A6,0))</f>
        <v>0</v>
      </c>
      <c r="K7" s="89">
        <f ca="1">IF(B7="","",OFFSET(List1!V$11,'Příloha č. 1'!A6,0))</f>
        <v>0</v>
      </c>
      <c r="L7" s="89">
        <f ca="1">IF(B7="","",OFFSET(List1!W$11,'Příloha č. 1'!A6,0))</f>
        <v>0</v>
      </c>
      <c r="M7" s="91">
        <f ca="1">IF(B7="","",OFFSET(List1!X$11,'Příloha č. 1'!A6,0))</f>
        <v>40000</v>
      </c>
    </row>
    <row r="8" spans="1:13" ht="86.4" x14ac:dyDescent="0.3">
      <c r="A8" s="78"/>
      <c r="B8" s="89"/>
      <c r="C8" s="3" t="str">
        <f ca="1">IF(B7="","",CONCATENATE("Okres ",OFFSET(List1!G$11,'Příloha č. 1'!A6,0),"
","Právní forma","
",OFFSET(List1!H$11,'Příloha č. 1'!A6,0),"
","IČO ",OFFSET(List1!I$11,'Příloha č. 1'!A6,0),"
 ","B.Ú. ",OFFSET(List1!J$11,'Příloha č. 1'!A6,0)))</f>
        <v>Okres - anonymizováno
Právní forma
Obec, městská část hlavního města Prahy
IČO 00301078
 B.Ú. - anonymizováno</v>
      </c>
      <c r="D8" s="5" t="str">
        <f ca="1">IF(B7="","",OFFSET(List1!M$11,'Příloha č. 1'!A6,0))</f>
        <v>V Brodku u Přerova každoročně v měsíci dubnu pořádáme setkání záchranných složek IZS.</v>
      </c>
      <c r="E8" s="92"/>
      <c r="F8" s="53"/>
      <c r="G8" s="91"/>
      <c r="H8" s="93"/>
      <c r="I8" s="89"/>
      <c r="J8" s="89"/>
      <c r="K8" s="89"/>
      <c r="L8" s="89"/>
      <c r="M8" s="91"/>
    </row>
    <row r="9" spans="1:13" ht="66" customHeight="1" x14ac:dyDescent="0.3">
      <c r="A9" s="78">
        <f>ROW()/3-1</f>
        <v>2</v>
      </c>
      <c r="B9" s="89"/>
      <c r="C9" s="3" t="str">
        <f ca="1">IF(B7="","",CONCATENATE("Zástupce","
",OFFSET(List1!K$11,'Příloha č. 1'!A6,0)))</f>
        <v xml:space="preserve">Zástupce
</v>
      </c>
      <c r="D9" s="5" t="str">
        <f ca="1">IF(B7="","",CONCATENATE("Dotace bude použita na:",OFFSET(List1!N$11,'Příloha č. 1'!A6,0)))</f>
        <v>Dotace bude použita na:simulátor přetočení vozidla na střechu a simulátor nárazu vozidla, zajištění moderátora akce a DJ, pronájem mobilních WC (TOITOI)</v>
      </c>
      <c r="E9" s="92"/>
      <c r="F9" s="54" t="str">
        <f ca="1">IF(B7="","",OFFSET(List1!Q$11,'Příloha č. 1'!A6,0))</f>
        <v>4/2019</v>
      </c>
      <c r="G9" s="91"/>
      <c r="H9" s="93"/>
      <c r="I9" s="89"/>
      <c r="J9" s="89"/>
      <c r="K9" s="89"/>
      <c r="L9" s="89"/>
      <c r="M9" s="91"/>
    </row>
    <row r="10" spans="1:13" x14ac:dyDescent="0.3">
      <c r="A10" s="78"/>
      <c r="B10" s="89" t="str">
        <f ca="1">IF(OFFSET(List1!B$11,'Příloha č. 1'!A9,0)&gt;0,OFFSET(List1!B$11,'Příloha č. 1'!A9,0),"")</f>
        <v/>
      </c>
      <c r="C10" s="3" t="str">
        <f ca="1">IF(B10="","",CONCATENATE(OFFSET(List1!C$11,'Příloha č. 1'!A9,0),"
",OFFSET(List1!D$11,'Příloha č. 1'!A9,0),"
",OFFSET(List1!E$11,'Příloha č. 1'!A9,0),"
",OFFSET(List1!F$11,'Příloha č. 1'!A9,0)))</f>
        <v/>
      </c>
      <c r="D10" s="79" t="str">
        <f ca="1">IF(B10="","",OFFSET(List1!L$11,'Příloha č. 1'!A9,0))</f>
        <v/>
      </c>
      <c r="E10" s="92" t="str">
        <f ca="1">IF(B10="","",OFFSET(List1!O$11,'Příloha č. 1'!A9,0))</f>
        <v/>
      </c>
      <c r="F10" s="54" t="str">
        <f ca="1">IF(B10="","",OFFSET(List1!P$11,'Příloha č. 1'!A9,0))</f>
        <v/>
      </c>
      <c r="G10" s="91" t="str">
        <f ca="1">IF(B10="","",OFFSET(List1!R$11,'Příloha č. 1'!A9,0))</f>
        <v/>
      </c>
      <c r="H10" s="93" t="str">
        <f ca="1">IF(B10="","",OFFSET(List1!S$11,'Příloha č. 1'!A9,0))</f>
        <v/>
      </c>
      <c r="I10" s="89" t="str">
        <f ca="1">IF(B10="","",OFFSET(List1!T$11,'Příloha č. 1'!A9,0))</f>
        <v/>
      </c>
      <c r="J10" s="89" t="str">
        <f ca="1">IF(B10="","",OFFSET(List1!U$11,'Příloha č. 1'!A9,0))</f>
        <v/>
      </c>
      <c r="K10" s="89" t="str">
        <f ca="1">IF(B10="","",OFFSET(List1!V$11,'Příloha č. 1'!A9,0))</f>
        <v/>
      </c>
      <c r="L10" s="89" t="str">
        <f ca="1">IF(B10="","",OFFSET(List1!W$11,'Příloha č. 1'!A9,0))</f>
        <v/>
      </c>
      <c r="M10" s="91" t="str">
        <f ca="1">IF(B10="","",OFFSET(List1!X$11,'Příloha č. 1'!A9,0))</f>
        <v/>
      </c>
    </row>
    <row r="11" spans="1:13" x14ac:dyDescent="0.3">
      <c r="A11" s="78"/>
      <c r="B11" s="89"/>
      <c r="C11" s="3" t="str">
        <f ca="1">IF(B10="","",CONCATENATE("Okres ",OFFSET(List1!G$11,'Příloha č. 1'!A9,0),"
","Právní forma","
",OFFSET(List1!H$11,'Příloha č. 1'!A9,0),"
","IČO ",OFFSET(List1!I$11,'Příloha č. 1'!A9,0),"
 ","B.Ú. ",OFFSET(List1!J$11,'Příloha č. 1'!A9,0)))</f>
        <v/>
      </c>
      <c r="D11" s="5" t="str">
        <f ca="1">IF(B10="","",OFFSET(List1!M$11,'Příloha č. 1'!A9,0))</f>
        <v/>
      </c>
      <c r="E11" s="92"/>
      <c r="F11" s="53"/>
      <c r="G11" s="91"/>
      <c r="H11" s="93"/>
      <c r="I11" s="89"/>
      <c r="J11" s="89"/>
      <c r="K11" s="89"/>
      <c r="L11" s="89"/>
      <c r="M11" s="91"/>
    </row>
    <row r="12" spans="1:13" x14ac:dyDescent="0.3">
      <c r="A12" s="78">
        <f>ROW()/3-1</f>
        <v>3</v>
      </c>
      <c r="B12" s="89"/>
      <c r="C12" s="3" t="str">
        <f ca="1">IF(B10="","",CONCATENATE("Zástupce","
",OFFSET(List1!K$11,'Příloha č. 1'!A9,0)))</f>
        <v/>
      </c>
      <c r="D12" s="5" t="str">
        <f ca="1">IF(B10="","",CONCATENATE("Dotace bude použita na:",OFFSET(List1!N$11,'Příloha č. 1'!A9,0)))</f>
        <v/>
      </c>
      <c r="E12" s="92"/>
      <c r="F12" s="54" t="str">
        <f ca="1">IF(B10="","",OFFSET(List1!Q$11,'Příloha č. 1'!A9,0))</f>
        <v/>
      </c>
      <c r="G12" s="91"/>
      <c r="H12" s="93"/>
      <c r="I12" s="89"/>
      <c r="J12" s="89"/>
      <c r="K12" s="89"/>
      <c r="L12" s="89"/>
      <c r="M12" s="91"/>
    </row>
  </sheetData>
  <mergeCells count="32">
    <mergeCell ref="L7:L9"/>
    <mergeCell ref="M7:M9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B4:B6"/>
    <mergeCell ref="E4:E6"/>
    <mergeCell ref="G4:G6"/>
    <mergeCell ref="H4:H6"/>
    <mergeCell ref="I4:I6"/>
    <mergeCell ref="J4:J6"/>
    <mergeCell ref="E1:E3"/>
    <mergeCell ref="F1:F3"/>
    <mergeCell ref="G1:G3"/>
    <mergeCell ref="H1:H3"/>
    <mergeCell ref="M1:M3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L6">
    <cfRule type="notContainsBlanks" dxfId="12" priority="43" stopIfTrue="1">
      <formula>LEN(TRIM(G4))&gt;0</formula>
    </cfRule>
  </conditionalFormatting>
  <conditionalFormatting sqref="M4:M6">
    <cfRule type="notContainsBlanks" dxfId="11" priority="23" stopIfTrue="1">
      <formula>LEN(TRIM(M4))&gt;0</formula>
    </cfRule>
  </conditionalFormatting>
  <conditionalFormatting sqref="F9 F12">
    <cfRule type="notContainsBlanks" dxfId="10" priority="9" stopIfTrue="1">
      <formula>LEN(TRIM(F9))&gt;0</formula>
    </cfRule>
  </conditionalFormatting>
  <conditionalFormatting sqref="D9 D12">
    <cfRule type="notContainsBlanks" dxfId="9" priority="8" stopIfTrue="1">
      <formula>LEN(TRIM(D9))&gt;0</formula>
    </cfRule>
  </conditionalFormatting>
  <conditionalFormatting sqref="D8 D11">
    <cfRule type="notContainsBlanks" dxfId="8" priority="7" stopIfTrue="1">
      <formula>LEN(TRIM(D8))&gt;0</formula>
    </cfRule>
  </conditionalFormatting>
  <conditionalFormatting sqref="C9 C12">
    <cfRule type="notContainsBlanks" dxfId="7" priority="6" stopIfTrue="1">
      <formula>LEN(TRIM(C9))&gt;0</formula>
    </cfRule>
  </conditionalFormatting>
  <conditionalFormatting sqref="B7:B12">
    <cfRule type="notContainsBlanks" dxfId="6" priority="11" stopIfTrue="1">
      <formula>LEN(TRIM(B7))&gt;0</formula>
    </cfRule>
  </conditionalFormatting>
  <conditionalFormatting sqref="D7 D10">
    <cfRule type="notContainsBlanks" dxfId="5" priority="5" stopIfTrue="1">
      <formula>LEN(TRIM(D7))&gt;0</formula>
    </cfRule>
  </conditionalFormatting>
  <conditionalFormatting sqref="C7 C10">
    <cfRule type="notContainsBlanks" dxfId="4" priority="4" stopIfTrue="1">
      <formula>LEN(TRIM(C7))&gt;0</formula>
    </cfRule>
  </conditionalFormatting>
  <conditionalFormatting sqref="E7:E12">
    <cfRule type="notContainsBlanks" dxfId="3" priority="3" stopIfTrue="1">
      <formula>LEN(TRIM(E7))&gt;0</formula>
    </cfRule>
  </conditionalFormatting>
  <conditionalFormatting sqref="F7 F10">
    <cfRule type="notContainsBlanks" dxfId="2" priority="2" stopIfTrue="1">
      <formula>LEN(TRIM(F7))&gt;0</formula>
    </cfRule>
  </conditionalFormatting>
  <conditionalFormatting sqref="G7:L12">
    <cfRule type="notContainsBlanks" dxfId="1" priority="10" stopIfTrue="1">
      <formula>LEN(TRIM(G7))&gt;0</formula>
    </cfRule>
  </conditionalFormatting>
  <conditionalFormatting sqref="M7:M12">
    <cfRule type="notContainsBlanks" dxfId="0" priority="1" stopIfTrue="1">
      <formula>LEN(TRIM(M7))&gt;0</formula>
    </cfRule>
  </conditionalFormatting>
  <pageMargins left="0.70866141732283472" right="0.70866141732283472" top="0.78740157480314965" bottom="0.78740157480314965" header="0.31496062992125984" footer="0.31496062992125984"/>
  <pageSetup paperSize="9" scale="91" firstPageNumber="3" fitToHeight="0" orientation="landscape" useFirstPageNumber="1" r:id="rId1"/>
  <headerFooter alignWithMargins="0">
    <oddFooter>&amp;L&amp;"-,Kurzíva"Zastupitelstvo Olomouckého kraje 25. 2. 2019                           
41. – Individuální dotace v oblasti krizového řízení
Příloha č. 1 - Tabulka žadatelů&amp;R&amp;"-,Kurzíva"
Strana &amp;P (celkem 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Příloha č. 1</vt:lpstr>
      <vt:lpstr>DZACATEK</vt:lpstr>
      <vt:lpstr>FZACATEK</vt:lpstr>
      <vt:lpstr>LZACATEK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Calábková Lucie</dc:creator>
  <cp:lastModifiedBy>Calábková Lucie</cp:lastModifiedBy>
  <cp:lastPrinted>2019-02-18T10:18:58Z</cp:lastPrinted>
  <dcterms:created xsi:type="dcterms:W3CDTF">2016-08-30T11:35:03Z</dcterms:created>
  <dcterms:modified xsi:type="dcterms:W3CDTF">2019-02-18T11:01:54Z</dcterms:modified>
</cp:coreProperties>
</file>