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PR\ROK a ZOK\ZOK 2018\2018-04-23\Projekty spolufinancované z EF a NF\"/>
    </mc:Choice>
  </mc:AlternateContent>
  <bookViews>
    <workbookView xWindow="0" yWindow="0" windowWidth="25200" windowHeight="11850"/>
  </bookViews>
  <sheets>
    <sheet name="List1" sheetId="1" r:id="rId1"/>
    <sheet name="List2" sheetId="2" r:id="rId2"/>
    <sheet name="List3" sheetId="3" r:id="rId3"/>
  </sheets>
  <definedNames>
    <definedName name="_xlnm.Print_Titles" localSheetId="0">List1!$3:$6</definedName>
    <definedName name="_xlnm.Print_Area" localSheetId="0">List1!$A$1:$K$40</definedName>
  </definedNames>
  <calcPr calcId="162913"/>
</workbook>
</file>

<file path=xl/calcChain.xml><?xml version="1.0" encoding="utf-8"?>
<calcChain xmlns="http://schemas.openxmlformats.org/spreadsheetml/2006/main">
  <c r="H21" i="1" l="1"/>
  <c r="G21" i="1"/>
  <c r="F21" i="1"/>
  <c r="E21" i="1"/>
  <c r="I21" i="1"/>
  <c r="D21" i="1"/>
  <c r="H38" i="1" l="1"/>
  <c r="J38" i="1"/>
  <c r="E10" i="1" l="1"/>
  <c r="F10" i="1"/>
  <c r="G10" i="1"/>
  <c r="H10" i="1"/>
  <c r="I10" i="1"/>
  <c r="J10" i="1"/>
  <c r="D10" i="1"/>
  <c r="E36" i="1" l="1"/>
  <c r="F36" i="1"/>
  <c r="G36" i="1"/>
  <c r="H36" i="1"/>
  <c r="I36" i="1"/>
  <c r="J36" i="1"/>
  <c r="D36" i="1"/>
  <c r="J16" i="1" l="1"/>
  <c r="H16" i="1"/>
  <c r="G16" i="1"/>
  <c r="G38" i="1" s="1"/>
  <c r="F16" i="1"/>
  <c r="F38" i="1" s="1"/>
  <c r="E16" i="1"/>
  <c r="E38" i="1" s="1"/>
  <c r="D16" i="1"/>
  <c r="D38" i="1" s="1"/>
  <c r="I15" i="1"/>
  <c r="I14" i="1"/>
  <c r="I13" i="1"/>
  <c r="I16" i="1" l="1"/>
  <c r="I38" i="1" s="1"/>
</calcChain>
</file>

<file path=xl/sharedStrings.xml><?xml version="1.0" encoding="utf-8"?>
<sst xmlns="http://schemas.openxmlformats.org/spreadsheetml/2006/main" count="99" uniqueCount="69">
  <si>
    <t>Název projektu</t>
  </si>
  <si>
    <t>Č.</t>
  </si>
  <si>
    <t>Celkové náklady projektu</t>
  </si>
  <si>
    <t>Celkové uznatelné náklady</t>
  </si>
  <si>
    <t>Celkové náklady OK</t>
  </si>
  <si>
    <t xml:space="preserve">Dotace 
</t>
  </si>
  <si>
    <t xml:space="preserve">Podíl OK
</t>
  </si>
  <si>
    <t xml:space="preserve">Celkem </t>
  </si>
  <si>
    <t>Celkové náklady PO</t>
  </si>
  <si>
    <t>Neuznatelné náklady                        (hradí OK/PO)</t>
  </si>
  <si>
    <t>sl. 6 + 7</t>
  </si>
  <si>
    <t>sl. 5 + 8</t>
  </si>
  <si>
    <t>sl. 7 + 8</t>
  </si>
  <si>
    <t>sl. 7+ 8</t>
  </si>
  <si>
    <t>Realizátor</t>
  </si>
  <si>
    <t>Vysvětlivky:  OK - Olomoucký kraj, PO - příspěvková organizace Olomouckého kraje</t>
  </si>
  <si>
    <t>Celkem za projekty v Kč</t>
  </si>
  <si>
    <t>Podané žádosti a realizované projekty</t>
  </si>
  <si>
    <t>PO</t>
  </si>
  <si>
    <t>Projekty podané do národního dotačního programu Centra odborné přípravy Ministerstva zemědělství ČR</t>
  </si>
  <si>
    <t>Usnesení ROK/ZOK</t>
  </si>
  <si>
    <t>Celkem</t>
  </si>
  <si>
    <r>
      <t xml:space="preserve">Společnou přípravou na česko-polský trh práce </t>
    </r>
    <r>
      <rPr>
        <sz val="12"/>
        <rFont val="Arial"/>
        <family val="2"/>
        <charset val="238"/>
      </rPr>
      <t>(Hotelová škola Vincenze Priessnitze a Obchodní akademie Jeseník)</t>
    </r>
  </si>
  <si>
    <t>Projekt podaný do Operačního programu  Interreg V-A Česká republika - Polsko</t>
  </si>
  <si>
    <t>Projekty podané do Operačního programu zaměstnanost</t>
  </si>
  <si>
    <r>
      <t xml:space="preserve">Pomoz mi, ať to zvládnu sám </t>
    </r>
    <r>
      <rPr>
        <sz val="12"/>
        <rFont val="Arial"/>
        <family val="2"/>
        <charset val="238"/>
      </rPr>
      <t>(Domov Štíty - Jedlí, příspěvková organizace)</t>
    </r>
  </si>
  <si>
    <r>
      <t xml:space="preserve">Zhodnocení a sjednocení procesů rozvoje kvality poskytování sociálních služeb v organizaci Centrum Dominika Kokory, p. o. </t>
    </r>
    <r>
      <rPr>
        <sz val="12"/>
        <rFont val="Arial"/>
        <family val="2"/>
        <charset val="238"/>
      </rPr>
      <t>(Centrum Dominika Kokory, příspěvková organizace)</t>
    </r>
  </si>
  <si>
    <r>
      <t xml:space="preserve">Zavádění komplexního terapeutického modelu v Domově na Záměčku Rokytnice </t>
    </r>
    <r>
      <rPr>
        <sz val="12"/>
        <rFont val="Arial"/>
        <family val="2"/>
        <charset val="238"/>
      </rPr>
      <t>(Domov na Záměčku Rokytnice, příspěvková organizace)</t>
    </r>
  </si>
  <si>
    <r>
      <t xml:space="preserve">Aktivizace v POHODĚ </t>
    </r>
    <r>
      <rPr>
        <sz val="12"/>
        <rFont val="Arial"/>
        <family val="2"/>
        <charset val="238"/>
      </rPr>
      <t>(Domov seniorů POHODA Chválkovice, příspěvková organizace)</t>
    </r>
  </si>
  <si>
    <r>
      <t xml:space="preserve">Inovace SW a zavedení nových metod při práci s lidmi s mentálním či vícenásobným postižením </t>
    </r>
    <r>
      <rPr>
        <sz val="12"/>
        <rFont val="Arial"/>
        <family val="2"/>
        <charset val="238"/>
      </rPr>
      <t>(Klíč - centrum sociálních služeb, příspěvková organizace)</t>
    </r>
  </si>
  <si>
    <r>
      <t xml:space="preserve">Standardizace služeb SSP Olomouc </t>
    </r>
    <r>
      <rPr>
        <sz val="12"/>
        <rFont val="Arial"/>
        <family val="2"/>
        <charset val="238"/>
      </rPr>
      <t>(Středisko sociální prevence Olomouc, příspěvková organizace)</t>
    </r>
  </si>
  <si>
    <r>
      <t>Rozvoj kvality pečovatelské služby a rozšíření nabídky poskytovaných služeb pro sociální začleňování klientů (</t>
    </r>
    <r>
      <rPr>
        <sz val="12"/>
        <rFont val="Arial"/>
        <family val="2"/>
        <charset val="238"/>
      </rPr>
      <t>Sociální služby pro seniory Šumperk, příspěvková organizace)</t>
    </r>
  </si>
  <si>
    <r>
      <t xml:space="preserve">Pečujeme jinak </t>
    </r>
    <r>
      <rPr>
        <sz val="12"/>
        <rFont val="Arial"/>
        <family val="2"/>
        <charset val="238"/>
      </rPr>
      <t>(Domov pro seniory Tovačov, příspěvková organizace)</t>
    </r>
  </si>
  <si>
    <r>
      <t xml:space="preserve">Podpora standardizace a optimalizace v Domově Hrubá Voda </t>
    </r>
    <r>
      <rPr>
        <sz val="12"/>
        <rFont val="Arial"/>
        <family val="2"/>
        <charset val="238"/>
      </rPr>
      <t>(Domov Hrubá Voda, příspěvková organizace)</t>
    </r>
  </si>
  <si>
    <r>
      <t xml:space="preserve">Paprsek zlepšení kvality standardů v našem domově </t>
    </r>
    <r>
      <rPr>
        <sz val="12"/>
        <rFont val="Arial"/>
        <family val="2"/>
        <charset val="238"/>
      </rPr>
      <t>(Domov Paprsek Olšany, příspěvková organizace)</t>
    </r>
  </si>
  <si>
    <t>UZ/18/72/2015</t>
  </si>
  <si>
    <t>Celkem EUR (kurz 25 Kč/EUR)</t>
  </si>
  <si>
    <t>Celkem (25 Kč/EUR)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</si>
  <si>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</si>
  <si>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</si>
  <si>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</si>
  <si>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</si>
  <si>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</si>
  <si>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</si>
  <si>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</si>
  <si>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</si>
  <si>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</si>
  <si>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</si>
  <si>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</si>
  <si>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</si>
  <si>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</si>
  <si>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</si>
  <si>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</si>
  <si>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17.</t>
  </si>
  <si>
    <t>UZ/8/69/2017</t>
  </si>
  <si>
    <t>Projekt podaný do Integrovaného regionálního operačního programu v rámci Komunitně vedeného místního rozvoje (CLLD)</t>
  </si>
  <si>
    <r>
      <t>Pracoviště Heřmanice - Modernizace strojního vybavení odborného výcviku zemedělských oborů</t>
    </r>
    <r>
      <rPr>
        <sz val="12"/>
        <rFont val="Arial"/>
        <family val="2"/>
        <charset val="238"/>
      </rPr>
      <t xml:space="preserve"> (původní název: Modernizace technologického vybavení zemědělských oborů)</t>
    </r>
    <r>
      <rPr>
        <b/>
        <sz val="12"/>
        <rFont val="Arial"/>
        <family val="2"/>
        <charset val="238"/>
      </rPr>
      <t xml:space="preserve">                                               </t>
    </r>
    <r>
      <rPr>
        <sz val="12"/>
        <rFont val="Arial"/>
        <family val="2"/>
        <charset val="238"/>
      </rPr>
      <t>(Střední škola gastronomie a farmářství Jeseník)</t>
    </r>
  </si>
  <si>
    <r>
      <t xml:space="preserve">Centrum odborné přípravy 2018 </t>
    </r>
    <r>
      <rPr>
        <sz val="12"/>
        <rFont val="Arial"/>
        <family val="2"/>
        <charset val="238"/>
      </rPr>
      <t>(COP 2018) (Střední lesnická škola, Jurikova 588, Hranice)</t>
    </r>
  </si>
  <si>
    <t>UR/35/17/2018</t>
  </si>
  <si>
    <r>
      <t xml:space="preserve">Centrum odborné přípravy </t>
    </r>
    <r>
      <rPr>
        <sz val="12"/>
        <rFont val="Arial"/>
        <family val="2"/>
        <charset val="238"/>
      </rPr>
      <t>(COP2018 - Nákup učebních pomůcek) (Střední škola zemědělská, Osmek 47, Přerov)</t>
    </r>
  </si>
  <si>
    <r>
      <t xml:space="preserve">COP21 </t>
    </r>
    <r>
      <rPr>
        <sz val="12"/>
        <rFont val="Arial"/>
        <family val="2"/>
        <charset val="238"/>
      </rPr>
      <t>(COP2018)</t>
    </r>
    <r>
      <rPr>
        <b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(Střední škola zemědělská a zahradnická, U Hradiska 4,Olomouc)</t>
    </r>
  </si>
  <si>
    <r>
      <t xml:space="preserve">Zefektivnění služeb Klíče - centra sociálních služeb, p.o. </t>
    </r>
    <r>
      <rPr>
        <sz val="12"/>
        <rFont val="Arial"/>
        <family val="2"/>
        <charset val="238"/>
      </rPr>
      <t>(Klíč - centrum sociálních služeb, příspěvková organizace)</t>
    </r>
  </si>
  <si>
    <r>
      <t xml:space="preserve">Zavedení asistivních technologií do práce s lidmi s mentálním či vícenásobným postižením v Klíči - CSS, p.o. </t>
    </r>
    <r>
      <rPr>
        <sz val="12"/>
        <rFont val="Arial"/>
        <family val="2"/>
        <charset val="238"/>
      </rPr>
      <t>(Klíč - centrum sociálních služeb, příspěvková organizace)</t>
    </r>
  </si>
  <si>
    <t>OK</t>
  </si>
  <si>
    <t>UR/37/20/2018</t>
  </si>
  <si>
    <t>Česko-polská Hřebenovka - východní část</t>
  </si>
  <si>
    <t>UR/16/41/2017</t>
  </si>
  <si>
    <t>15.</t>
  </si>
  <si>
    <t>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</si>
</sst>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č&quot;"/>
    <numFmt numFmtId="165" formatCode="#,##0.00\ [$EUR]"/>
    <numFmt numFmtId="166" formatCode="#,##0.00\ [$EUR];[Red]\-#,##0.00\ [$EUR]"/>
  </numFmts>
  <fonts count="1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9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5" borderId="0" xfId="0" applyFont="1" applyFill="1" applyAlignment="1">
      <alignment vertical="center"/>
    </xf>
    <xf numFmtId="4" fontId="0" fillId="0" borderId="0" xfId="0" applyNumberFormat="1"/>
    <xf numFmtId="164" fontId="2" fillId="4" borderId="11" xfId="0" applyNumberFormat="1" applyFont="1" applyFill="1" applyBorder="1" applyAlignment="1">
      <alignment vertical="center"/>
    </xf>
    <xf numFmtId="0" fontId="0" fillId="5" borderId="0" xfId="0" applyFill="1"/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4" fontId="2" fillId="4" borderId="11" xfId="0" applyNumberFormat="1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left" vertical="center" wrapText="1"/>
    </xf>
    <xf numFmtId="164" fontId="5" fillId="5" borderId="13" xfId="0" applyNumberFormat="1" applyFont="1" applyFill="1" applyBorder="1" applyAlignment="1">
      <alignment horizontal="right" vertical="center"/>
    </xf>
    <xf numFmtId="164" fontId="5" fillId="5" borderId="26" xfId="0" applyNumberFormat="1" applyFont="1" applyFill="1" applyBorder="1" applyAlignment="1">
      <alignment horizontal="right" vertical="center"/>
    </xf>
    <xf numFmtId="164" fontId="2" fillId="4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2" fillId="4" borderId="12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164" fontId="2" fillId="4" borderId="35" xfId="0" applyNumberFormat="1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165" fontId="5" fillId="0" borderId="39" xfId="0" applyNumberFormat="1" applyFont="1" applyFill="1" applyBorder="1" applyAlignment="1">
      <alignment horizontal="right" vertical="center" wrapText="1"/>
    </xf>
    <xf numFmtId="166" fontId="5" fillId="0" borderId="39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right" vertical="center" wrapText="1"/>
    </xf>
    <xf numFmtId="0" fontId="5" fillId="0" borderId="37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53"/>
  <sheetViews>
    <sheetView tabSelected="1" view="pageBreakPreview" zoomScale="80" zoomScaleNormal="80" zoomScaleSheetLayoutView="80" zoomScalePageLayoutView="75" workbookViewId="0">
      <pane ySplit="6" topLeftCell="A13" activePane="bottomLeft" state="frozen"/>
      <selection pane="bottomLeft" activeCell="D21" sqref="D21"/>
    </sheetView>
  </sheetViews>
  <sheetFormatPr defaultRowHeight="12.75" x14ac:dyDescent="0.2"/>
  <cols>
    <col min="1" max="1" width="5.7109375" style="8" customWidth="1"/>
    <col min="2" max="2" width="64.7109375" style="2" customWidth="1"/>
    <col min="3" max="3" width="14.7109375" style="22" customWidth="1"/>
    <col min="4" max="4" width="22.28515625" customWidth="1"/>
    <col min="5" max="5" width="22.140625" customWidth="1"/>
    <col min="6" max="6" width="21" customWidth="1"/>
    <col min="7" max="7" width="20.42578125" customWidth="1"/>
    <col min="8" max="8" width="20.85546875" style="11" customWidth="1"/>
    <col min="9" max="9" width="21.85546875" customWidth="1"/>
    <col min="10" max="10" width="19.7109375" customWidth="1"/>
    <col min="11" max="11" width="21.42578125" style="1" customWidth="1"/>
  </cols>
  <sheetData>
    <row r="1" spans="1:110" ht="20.25" customHeight="1" x14ac:dyDescent="0.25">
      <c r="A1" s="50" t="s">
        <v>17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0" ht="15.75" customHeight="1" thickBot="1" x14ac:dyDescent="0.25">
      <c r="I2" s="6"/>
      <c r="J2" s="6"/>
    </row>
    <row r="3" spans="1:110" s="1" customFormat="1" ht="32.65" customHeight="1" x14ac:dyDescent="0.2">
      <c r="A3" s="63" t="s">
        <v>1</v>
      </c>
      <c r="B3" s="52" t="s">
        <v>0</v>
      </c>
      <c r="C3" s="65" t="s">
        <v>14</v>
      </c>
      <c r="D3" s="54" t="s">
        <v>2</v>
      </c>
      <c r="E3" s="54" t="s">
        <v>3</v>
      </c>
      <c r="F3" s="54" t="s">
        <v>5</v>
      </c>
      <c r="G3" s="54" t="s">
        <v>6</v>
      </c>
      <c r="H3" s="56" t="s">
        <v>9</v>
      </c>
      <c r="I3" s="54" t="s">
        <v>4</v>
      </c>
      <c r="J3" s="54" t="s">
        <v>8</v>
      </c>
      <c r="K3" s="59" t="s">
        <v>20</v>
      </c>
    </row>
    <row r="4" spans="1:110" s="1" customFormat="1" ht="18.600000000000001" customHeight="1" x14ac:dyDescent="0.2">
      <c r="A4" s="64"/>
      <c r="B4" s="53"/>
      <c r="C4" s="66"/>
      <c r="D4" s="55"/>
      <c r="E4" s="55"/>
      <c r="F4" s="55"/>
      <c r="G4" s="55"/>
      <c r="H4" s="57"/>
      <c r="I4" s="55"/>
      <c r="J4" s="55"/>
      <c r="K4" s="60"/>
    </row>
    <row r="5" spans="1:110" s="1" customFormat="1" ht="17.25" customHeight="1" thickBot="1" x14ac:dyDescent="0.25">
      <c r="A5" s="15"/>
      <c r="B5" s="14"/>
      <c r="C5" s="67"/>
      <c r="D5" s="5" t="s">
        <v>11</v>
      </c>
      <c r="E5" s="5" t="s">
        <v>10</v>
      </c>
      <c r="F5" s="62"/>
      <c r="G5" s="62"/>
      <c r="H5" s="58"/>
      <c r="I5" s="5" t="s">
        <v>12</v>
      </c>
      <c r="J5" s="5" t="s">
        <v>13</v>
      </c>
      <c r="K5" s="61"/>
    </row>
    <row r="6" spans="1:110" s="1" customFormat="1" ht="21.4" customHeight="1" thickTop="1" thickBot="1" x14ac:dyDescent="0.25">
      <c r="A6" s="16">
        <v>1</v>
      </c>
      <c r="B6" s="17">
        <v>2</v>
      </c>
      <c r="C6" s="24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8">
        <v>10</v>
      </c>
      <c r="K6" s="19">
        <v>11</v>
      </c>
    </row>
    <row r="7" spans="1:110" s="1" customFormat="1" ht="21.4" customHeight="1" thickBot="1" x14ac:dyDescent="0.25">
      <c r="A7" s="47"/>
      <c r="B7" s="48"/>
      <c r="C7" s="48"/>
      <c r="D7" s="48"/>
      <c r="E7" s="48"/>
      <c r="F7" s="48"/>
      <c r="G7" s="48"/>
      <c r="H7" s="48"/>
      <c r="I7" s="48"/>
      <c r="J7" s="48"/>
      <c r="K7" s="49"/>
    </row>
    <row r="8" spans="1:110" s="10" customFormat="1" ht="39.75" customHeight="1" thickBot="1" x14ac:dyDescent="0.25">
      <c r="A8" s="72" t="s">
        <v>55</v>
      </c>
      <c r="B8" s="73"/>
      <c r="C8" s="73"/>
      <c r="D8" s="73"/>
      <c r="E8" s="73"/>
      <c r="F8" s="73"/>
      <c r="G8" s="73"/>
      <c r="H8" s="73"/>
      <c r="I8" s="73"/>
      <c r="J8" s="73"/>
      <c r="K8" s="74"/>
    </row>
    <row r="9" spans="1:110" s="4" customFormat="1" ht="71.25" customHeight="1" thickBot="1" x14ac:dyDescent="0.25">
      <c r="A9" s="31" t="s">
        <v>38</v>
      </c>
      <c r="B9" s="34" t="s">
        <v>56</v>
      </c>
      <c r="C9" s="35" t="s">
        <v>18</v>
      </c>
      <c r="D9" s="36">
        <v>4550000</v>
      </c>
      <c r="E9" s="36">
        <v>4500000</v>
      </c>
      <c r="F9" s="36">
        <v>4275000</v>
      </c>
      <c r="G9" s="36">
        <v>225000</v>
      </c>
      <c r="H9" s="36">
        <v>50000</v>
      </c>
      <c r="I9" s="36">
        <v>225000</v>
      </c>
      <c r="J9" s="36">
        <v>50000</v>
      </c>
      <c r="K9" s="37" t="s">
        <v>54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</row>
    <row r="10" spans="1:110" s="4" customFormat="1" ht="21.75" customHeight="1" thickBot="1" x14ac:dyDescent="0.25">
      <c r="A10" s="69" t="s">
        <v>7</v>
      </c>
      <c r="B10" s="71"/>
      <c r="C10" s="23"/>
      <c r="D10" s="12">
        <f>SUM(D9)</f>
        <v>4550000</v>
      </c>
      <c r="E10" s="12">
        <f t="shared" ref="E10:J10" si="0">SUM(E9)</f>
        <v>4500000</v>
      </c>
      <c r="F10" s="12">
        <f t="shared" si="0"/>
        <v>4275000</v>
      </c>
      <c r="G10" s="12">
        <f t="shared" si="0"/>
        <v>225000</v>
      </c>
      <c r="H10" s="12">
        <f t="shared" si="0"/>
        <v>50000</v>
      </c>
      <c r="I10" s="12">
        <f t="shared" si="0"/>
        <v>225000</v>
      </c>
      <c r="J10" s="12">
        <f t="shared" si="0"/>
        <v>50000</v>
      </c>
      <c r="K10" s="4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</row>
    <row r="11" spans="1:110" s="4" customFormat="1" ht="16.5" customHeight="1" thickBot="1" x14ac:dyDescent="0.25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6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</row>
    <row r="12" spans="1:110" s="10" customFormat="1" ht="39.75" customHeight="1" thickBot="1" x14ac:dyDescent="0.25">
      <c r="A12" s="72" t="s">
        <v>19</v>
      </c>
      <c r="B12" s="73"/>
      <c r="C12" s="73"/>
      <c r="D12" s="73"/>
      <c r="E12" s="73"/>
      <c r="F12" s="73"/>
      <c r="G12" s="73"/>
      <c r="H12" s="73"/>
      <c r="I12" s="73"/>
      <c r="J12" s="73"/>
      <c r="K12" s="74"/>
    </row>
    <row r="13" spans="1:110" s="4" customFormat="1" ht="71.25" customHeight="1" x14ac:dyDescent="0.2">
      <c r="A13" s="31" t="s">
        <v>39</v>
      </c>
      <c r="B13" s="34" t="s">
        <v>57</v>
      </c>
      <c r="C13" s="35" t="s">
        <v>18</v>
      </c>
      <c r="D13" s="36">
        <v>1851110</v>
      </c>
      <c r="E13" s="36">
        <v>1851110</v>
      </c>
      <c r="F13" s="36">
        <v>1665999</v>
      </c>
      <c r="G13" s="36">
        <v>185111</v>
      </c>
      <c r="H13" s="36">
        <v>0</v>
      </c>
      <c r="I13" s="36">
        <f>G13</f>
        <v>185111</v>
      </c>
      <c r="J13" s="36">
        <v>0</v>
      </c>
      <c r="K13" s="37" t="s">
        <v>58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</row>
    <row r="14" spans="1:110" s="10" customFormat="1" ht="57.75" customHeight="1" x14ac:dyDescent="0.2">
      <c r="A14" s="38" t="s">
        <v>40</v>
      </c>
      <c r="B14" s="33" t="s">
        <v>59</v>
      </c>
      <c r="C14" s="32" t="s">
        <v>18</v>
      </c>
      <c r="D14" s="30">
        <v>1840000</v>
      </c>
      <c r="E14" s="30">
        <v>1840000</v>
      </c>
      <c r="F14" s="30">
        <v>1656000</v>
      </c>
      <c r="G14" s="30">
        <v>184000</v>
      </c>
      <c r="H14" s="30">
        <v>0</v>
      </c>
      <c r="I14" s="30">
        <f>G14</f>
        <v>184000</v>
      </c>
      <c r="J14" s="30">
        <v>0</v>
      </c>
      <c r="K14" s="37" t="s">
        <v>58</v>
      </c>
    </row>
    <row r="15" spans="1:110" s="10" customFormat="1" ht="48" customHeight="1" thickBot="1" x14ac:dyDescent="0.25">
      <c r="A15" s="39" t="s">
        <v>41</v>
      </c>
      <c r="B15" s="40" t="s">
        <v>60</v>
      </c>
      <c r="C15" s="29" t="s">
        <v>18</v>
      </c>
      <c r="D15" s="41">
        <v>1844444</v>
      </c>
      <c r="E15" s="41">
        <v>1844444</v>
      </c>
      <c r="F15" s="41">
        <v>1660000</v>
      </c>
      <c r="G15" s="41">
        <v>184444</v>
      </c>
      <c r="H15" s="41">
        <v>0</v>
      </c>
      <c r="I15" s="41">
        <f>G15+H15</f>
        <v>184444</v>
      </c>
      <c r="J15" s="42">
        <v>0</v>
      </c>
      <c r="K15" s="37" t="s">
        <v>58</v>
      </c>
    </row>
    <row r="16" spans="1:110" s="4" customFormat="1" ht="21.75" customHeight="1" thickBot="1" x14ac:dyDescent="0.25">
      <c r="A16" s="69" t="s">
        <v>7</v>
      </c>
      <c r="B16" s="71"/>
      <c r="C16" s="23"/>
      <c r="D16" s="12">
        <f t="shared" ref="D16:J16" si="1">SUM(D13:D15)</f>
        <v>5535554</v>
      </c>
      <c r="E16" s="12">
        <f t="shared" si="1"/>
        <v>5535554</v>
      </c>
      <c r="F16" s="12">
        <f t="shared" si="1"/>
        <v>4981999</v>
      </c>
      <c r="G16" s="12">
        <f t="shared" si="1"/>
        <v>553555</v>
      </c>
      <c r="H16" s="12">
        <f t="shared" si="1"/>
        <v>0</v>
      </c>
      <c r="I16" s="12">
        <f t="shared" si="1"/>
        <v>553555</v>
      </c>
      <c r="J16" s="12">
        <f t="shared" si="1"/>
        <v>0</v>
      </c>
      <c r="K16" s="4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</row>
    <row r="17" spans="1:110" s="4" customFormat="1" ht="27.75" customHeight="1" thickBot="1" x14ac:dyDescent="0.25">
      <c r="A17" s="72"/>
      <c r="B17" s="73"/>
      <c r="C17" s="73"/>
      <c r="D17" s="73"/>
      <c r="E17" s="73"/>
      <c r="F17" s="73"/>
      <c r="G17" s="73"/>
      <c r="H17" s="73"/>
      <c r="I17" s="73"/>
      <c r="J17" s="73"/>
      <c r="K17" s="74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</row>
    <row r="18" spans="1:110" s="4" customFormat="1" ht="27.75" customHeight="1" thickBot="1" x14ac:dyDescent="0.25">
      <c r="A18" s="75" t="s">
        <v>23</v>
      </c>
      <c r="B18" s="76"/>
      <c r="C18" s="76"/>
      <c r="D18" s="76"/>
      <c r="E18" s="76"/>
      <c r="F18" s="76"/>
      <c r="G18" s="76"/>
      <c r="H18" s="76"/>
      <c r="I18" s="76"/>
      <c r="J18" s="76"/>
      <c r="K18" s="77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</row>
    <row r="19" spans="1:110" s="4" customFormat="1" ht="27.75" customHeight="1" x14ac:dyDescent="0.2">
      <c r="A19" s="82" t="s">
        <v>42</v>
      </c>
      <c r="B19" s="83" t="s">
        <v>65</v>
      </c>
      <c r="C19" s="90" t="s">
        <v>63</v>
      </c>
      <c r="D19" s="91">
        <v>63300</v>
      </c>
      <c r="E19" s="91">
        <v>63300</v>
      </c>
      <c r="F19" s="91">
        <v>56960</v>
      </c>
      <c r="G19" s="91">
        <v>6340</v>
      </c>
      <c r="H19" s="91">
        <v>0</v>
      </c>
      <c r="I19" s="91">
        <v>6340</v>
      </c>
      <c r="J19" s="91">
        <v>0</v>
      </c>
      <c r="K19" s="92" t="s">
        <v>66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</row>
    <row r="20" spans="1:110" s="3" customFormat="1" ht="71.25" customHeight="1" thickBot="1" x14ac:dyDescent="0.25">
      <c r="A20" s="84" t="s">
        <v>43</v>
      </c>
      <c r="B20" s="85" t="s">
        <v>22</v>
      </c>
      <c r="C20" s="86" t="s">
        <v>18</v>
      </c>
      <c r="D20" s="88">
        <v>302605.95</v>
      </c>
      <c r="E20" s="88">
        <v>302605.95</v>
      </c>
      <c r="F20" s="88">
        <v>272345.34999999998</v>
      </c>
      <c r="G20" s="89">
        <v>30260.6</v>
      </c>
      <c r="H20" s="88">
        <v>0</v>
      </c>
      <c r="I20" s="88">
        <v>30260.6</v>
      </c>
      <c r="J20" s="88">
        <v>0</v>
      </c>
      <c r="K20" s="87" t="s">
        <v>64</v>
      </c>
    </row>
    <row r="21" spans="1:110" s="4" customFormat="1" ht="34.5" customHeight="1" thickBot="1" x14ac:dyDescent="0.25">
      <c r="A21" s="78" t="s">
        <v>37</v>
      </c>
      <c r="B21" s="79" t="s">
        <v>36</v>
      </c>
      <c r="C21" s="80"/>
      <c r="D21" s="81">
        <f>SUM(D19:D20)*25</f>
        <v>9147648.75</v>
      </c>
      <c r="E21" s="81">
        <f>SUM(E19:E20)*25</f>
        <v>9147648.75</v>
      </c>
      <c r="F21" s="81">
        <f>SUM(F19:F20)*25</f>
        <v>8232633.7499999991</v>
      </c>
      <c r="G21" s="81">
        <f>SUM(G19:G20)*25</f>
        <v>915015</v>
      </c>
      <c r="H21" s="81">
        <f>SUM(H19:H20)*25</f>
        <v>0</v>
      </c>
      <c r="I21" s="81">
        <f>SUM(I19:I20)*25</f>
        <v>915015</v>
      </c>
      <c r="J21" s="81">
        <v>0</v>
      </c>
      <c r="K21" s="80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</row>
    <row r="22" spans="1:110" s="4" customFormat="1" ht="27.75" customHeight="1" thickBot="1" x14ac:dyDescent="0.25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74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</row>
    <row r="23" spans="1:110" s="4" customFormat="1" ht="27.75" customHeight="1" thickBot="1" x14ac:dyDescent="0.25">
      <c r="A23" s="72" t="s">
        <v>24</v>
      </c>
      <c r="B23" s="73"/>
      <c r="C23" s="73"/>
      <c r="D23" s="73"/>
      <c r="E23" s="73"/>
      <c r="F23" s="73"/>
      <c r="G23" s="73"/>
      <c r="H23" s="73"/>
      <c r="I23" s="73"/>
      <c r="J23" s="73"/>
      <c r="K23" s="74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</row>
    <row r="24" spans="1:110" s="4" customFormat="1" ht="71.25" customHeight="1" thickBot="1" x14ac:dyDescent="0.25">
      <c r="A24" s="31" t="s">
        <v>44</v>
      </c>
      <c r="B24" s="34" t="s">
        <v>25</v>
      </c>
      <c r="C24" s="35" t="s">
        <v>18</v>
      </c>
      <c r="D24" s="36">
        <v>1217453</v>
      </c>
      <c r="E24" s="36">
        <v>1217453</v>
      </c>
      <c r="F24" s="36">
        <v>1034835.05</v>
      </c>
      <c r="G24" s="36">
        <v>182617.95</v>
      </c>
      <c r="H24" s="36">
        <v>0</v>
      </c>
      <c r="I24" s="36">
        <v>182617.95</v>
      </c>
      <c r="J24" s="36">
        <v>0</v>
      </c>
      <c r="K24" s="37" t="s">
        <v>35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</row>
    <row r="25" spans="1:110" s="4" customFormat="1" ht="71.25" customHeight="1" thickBot="1" x14ac:dyDescent="0.25">
      <c r="A25" s="31" t="s">
        <v>45</v>
      </c>
      <c r="B25" s="34" t="s">
        <v>26</v>
      </c>
      <c r="C25" s="35" t="s">
        <v>18</v>
      </c>
      <c r="D25" s="36">
        <v>1033935</v>
      </c>
      <c r="E25" s="36">
        <v>1033935</v>
      </c>
      <c r="F25" s="36">
        <v>878844.75</v>
      </c>
      <c r="G25" s="36">
        <v>155090.25</v>
      </c>
      <c r="H25" s="36">
        <v>0</v>
      </c>
      <c r="I25" s="36">
        <v>155090.25</v>
      </c>
      <c r="J25" s="36">
        <v>0</v>
      </c>
      <c r="K25" s="37" t="s">
        <v>35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</row>
    <row r="26" spans="1:110" s="4" customFormat="1" ht="71.25" customHeight="1" thickBot="1" x14ac:dyDescent="0.25">
      <c r="A26" s="31" t="s">
        <v>46</v>
      </c>
      <c r="B26" s="34" t="s">
        <v>27</v>
      </c>
      <c r="C26" s="35" t="s">
        <v>18</v>
      </c>
      <c r="D26" s="36">
        <v>1551030</v>
      </c>
      <c r="E26" s="36">
        <v>1551030</v>
      </c>
      <c r="F26" s="36">
        <v>1318375.5</v>
      </c>
      <c r="G26" s="36">
        <v>232654.5</v>
      </c>
      <c r="H26" s="36">
        <v>0</v>
      </c>
      <c r="I26" s="36">
        <v>232654.5</v>
      </c>
      <c r="J26" s="36">
        <v>0</v>
      </c>
      <c r="K26" s="37" t="s">
        <v>35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</row>
    <row r="27" spans="1:110" s="4" customFormat="1" ht="71.25" customHeight="1" thickBot="1" x14ac:dyDescent="0.25">
      <c r="A27" s="31" t="s">
        <v>47</v>
      </c>
      <c r="B27" s="34" t="s">
        <v>28</v>
      </c>
      <c r="C27" s="35" t="s">
        <v>18</v>
      </c>
      <c r="D27" s="36">
        <v>1486375</v>
      </c>
      <c r="E27" s="36">
        <v>1486375</v>
      </c>
      <c r="F27" s="36">
        <v>1263418.75</v>
      </c>
      <c r="G27" s="36">
        <v>222956.25</v>
      </c>
      <c r="H27" s="36">
        <v>0</v>
      </c>
      <c r="I27" s="36">
        <v>222956.25</v>
      </c>
      <c r="J27" s="36">
        <v>0</v>
      </c>
      <c r="K27" s="37" t="s">
        <v>35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</row>
    <row r="28" spans="1:110" s="4" customFormat="1" ht="71.25" customHeight="1" thickBot="1" x14ac:dyDescent="0.25">
      <c r="A28" s="31" t="s">
        <v>48</v>
      </c>
      <c r="B28" s="34" t="s">
        <v>29</v>
      </c>
      <c r="C28" s="35" t="s">
        <v>18</v>
      </c>
      <c r="D28" s="36">
        <v>3284310</v>
      </c>
      <c r="E28" s="36">
        <v>3284310</v>
      </c>
      <c r="F28" s="36">
        <v>2791663.5</v>
      </c>
      <c r="G28" s="36">
        <v>492646.5</v>
      </c>
      <c r="H28" s="36">
        <v>0</v>
      </c>
      <c r="I28" s="36">
        <v>492646.5</v>
      </c>
      <c r="J28" s="36">
        <v>0</v>
      </c>
      <c r="K28" s="37" t="s">
        <v>35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</row>
    <row r="29" spans="1:110" s="4" customFormat="1" ht="71.25" customHeight="1" thickBot="1" x14ac:dyDescent="0.25">
      <c r="A29" s="31" t="s">
        <v>49</v>
      </c>
      <c r="B29" s="34" t="s">
        <v>30</v>
      </c>
      <c r="C29" s="35" t="s">
        <v>18</v>
      </c>
      <c r="D29" s="36">
        <v>2155650</v>
      </c>
      <c r="E29" s="36">
        <v>2155650</v>
      </c>
      <c r="F29" s="36">
        <v>1832302.5</v>
      </c>
      <c r="G29" s="36">
        <v>323347.5</v>
      </c>
      <c r="H29" s="36">
        <v>0</v>
      </c>
      <c r="I29" s="36">
        <v>323347.5</v>
      </c>
      <c r="J29" s="36">
        <v>0</v>
      </c>
      <c r="K29" s="37" t="s">
        <v>35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</row>
    <row r="30" spans="1:110" s="4" customFormat="1" ht="71.25" customHeight="1" thickBot="1" x14ac:dyDescent="0.25">
      <c r="A30" s="31" t="s">
        <v>50</v>
      </c>
      <c r="B30" s="34" t="s">
        <v>31</v>
      </c>
      <c r="C30" s="35" t="s">
        <v>18</v>
      </c>
      <c r="D30" s="36">
        <v>940890</v>
      </c>
      <c r="E30" s="36">
        <v>940890</v>
      </c>
      <c r="F30" s="36">
        <v>799756.5</v>
      </c>
      <c r="G30" s="36">
        <v>141133.5</v>
      </c>
      <c r="H30" s="36">
        <v>0</v>
      </c>
      <c r="I30" s="36">
        <v>141133.5</v>
      </c>
      <c r="J30" s="36">
        <v>0</v>
      </c>
      <c r="K30" s="37" t="s">
        <v>35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</row>
    <row r="31" spans="1:110" s="4" customFormat="1" ht="71.25" customHeight="1" thickBot="1" x14ac:dyDescent="0.25">
      <c r="A31" s="31" t="s">
        <v>51</v>
      </c>
      <c r="B31" s="34" t="s">
        <v>32</v>
      </c>
      <c r="C31" s="35" t="s">
        <v>18</v>
      </c>
      <c r="D31" s="36">
        <v>2821300</v>
      </c>
      <c r="E31" s="36">
        <v>2821300</v>
      </c>
      <c r="F31" s="36">
        <v>2398105</v>
      </c>
      <c r="G31" s="36">
        <v>423195</v>
      </c>
      <c r="H31" s="36">
        <v>0</v>
      </c>
      <c r="I31" s="36">
        <v>423195</v>
      </c>
      <c r="J31" s="36">
        <v>0</v>
      </c>
      <c r="K31" s="37" t="s">
        <v>35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</row>
    <row r="32" spans="1:110" s="4" customFormat="1" ht="71.25" customHeight="1" thickBot="1" x14ac:dyDescent="0.25">
      <c r="A32" s="31" t="s">
        <v>67</v>
      </c>
      <c r="B32" s="34" t="s">
        <v>33</v>
      </c>
      <c r="C32" s="35" t="s">
        <v>18</v>
      </c>
      <c r="D32" s="36">
        <v>1121610</v>
      </c>
      <c r="E32" s="36">
        <v>1121610</v>
      </c>
      <c r="F32" s="36">
        <v>953368.5</v>
      </c>
      <c r="G32" s="36">
        <v>168241.5</v>
      </c>
      <c r="H32" s="36">
        <v>0</v>
      </c>
      <c r="I32" s="36">
        <v>168241.5</v>
      </c>
      <c r="J32" s="36">
        <v>0</v>
      </c>
      <c r="K32" s="37" t="s">
        <v>35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</row>
    <row r="33" spans="1:110" s="4" customFormat="1" ht="71.25" customHeight="1" thickBot="1" x14ac:dyDescent="0.25">
      <c r="A33" s="31" t="s">
        <v>52</v>
      </c>
      <c r="B33" s="34" t="s">
        <v>34</v>
      </c>
      <c r="C33" s="35" t="s">
        <v>18</v>
      </c>
      <c r="D33" s="36">
        <v>2289800</v>
      </c>
      <c r="E33" s="36">
        <v>2289800</v>
      </c>
      <c r="F33" s="36">
        <v>1946330</v>
      </c>
      <c r="G33" s="36">
        <v>343470</v>
      </c>
      <c r="H33" s="36">
        <v>0</v>
      </c>
      <c r="I33" s="36">
        <v>343470</v>
      </c>
      <c r="J33" s="36">
        <v>0</v>
      </c>
      <c r="K33" s="37" t="s">
        <v>35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</row>
    <row r="34" spans="1:110" s="4" customFormat="1" ht="71.25" customHeight="1" thickBot="1" x14ac:dyDescent="0.25">
      <c r="A34" s="31" t="s">
        <v>53</v>
      </c>
      <c r="B34" s="34" t="s">
        <v>62</v>
      </c>
      <c r="C34" s="35" t="s">
        <v>18</v>
      </c>
      <c r="D34" s="36">
        <v>2094138.75</v>
      </c>
      <c r="E34" s="36">
        <v>2094138.75</v>
      </c>
      <c r="F34" s="36">
        <v>1780017.93</v>
      </c>
      <c r="G34" s="36">
        <v>314120.82</v>
      </c>
      <c r="H34" s="36">
        <v>0</v>
      </c>
      <c r="I34" s="36">
        <v>314120.82</v>
      </c>
      <c r="J34" s="36">
        <v>0</v>
      </c>
      <c r="K34" s="37" t="s">
        <v>35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</row>
    <row r="35" spans="1:110" s="4" customFormat="1" ht="71.25" customHeight="1" thickBot="1" x14ac:dyDescent="0.25">
      <c r="A35" s="31" t="s">
        <v>68</v>
      </c>
      <c r="B35" s="34" t="s">
        <v>61</v>
      </c>
      <c r="C35" s="35" t="s">
        <v>18</v>
      </c>
      <c r="D35" s="36">
        <v>1625750</v>
      </c>
      <c r="E35" s="36">
        <v>1625750</v>
      </c>
      <c r="F35" s="36">
        <v>1381887.5</v>
      </c>
      <c r="G35" s="36">
        <v>243862.5</v>
      </c>
      <c r="H35" s="36">
        <v>0</v>
      </c>
      <c r="I35" s="36">
        <v>243862.5</v>
      </c>
      <c r="J35" s="36">
        <v>0</v>
      </c>
      <c r="K35" s="37" t="s">
        <v>35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</row>
    <row r="36" spans="1:110" s="4" customFormat="1" ht="21.75" customHeight="1" thickBot="1" x14ac:dyDescent="0.25">
      <c r="A36" s="69" t="s">
        <v>21</v>
      </c>
      <c r="B36" s="71"/>
      <c r="C36" s="23"/>
      <c r="D36" s="12">
        <f>SUM(D24:D35)</f>
        <v>21622241.75</v>
      </c>
      <c r="E36" s="12">
        <f t="shared" ref="E36:J36" si="2">SUM(E24:E35)</f>
        <v>21622241.75</v>
      </c>
      <c r="F36" s="12">
        <f t="shared" si="2"/>
        <v>18378905.48</v>
      </c>
      <c r="G36" s="12">
        <f t="shared" si="2"/>
        <v>3243336.27</v>
      </c>
      <c r="H36" s="12">
        <f t="shared" si="2"/>
        <v>0</v>
      </c>
      <c r="I36" s="12">
        <f t="shared" si="2"/>
        <v>3243336.27</v>
      </c>
      <c r="J36" s="12">
        <f t="shared" si="2"/>
        <v>0</v>
      </c>
      <c r="K36" s="4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</row>
    <row r="37" spans="1:110" s="10" customFormat="1" ht="39.75" customHeight="1" thickBot="1" x14ac:dyDescent="0.25">
      <c r="A37" s="72"/>
      <c r="B37" s="73"/>
      <c r="C37" s="73"/>
      <c r="D37" s="73"/>
      <c r="E37" s="73"/>
      <c r="F37" s="73"/>
      <c r="G37" s="73"/>
      <c r="H37" s="73"/>
      <c r="I37" s="73"/>
      <c r="J37" s="73"/>
      <c r="K37" s="74"/>
    </row>
    <row r="38" spans="1:110" s="4" customFormat="1" ht="34.5" customHeight="1" thickBot="1" x14ac:dyDescent="0.25">
      <c r="A38" s="69" t="s">
        <v>16</v>
      </c>
      <c r="B38" s="70"/>
      <c r="C38" s="71"/>
      <c r="D38" s="12">
        <f>SUM(D10+D16+D21+D36)</f>
        <v>40855444.5</v>
      </c>
      <c r="E38" s="12">
        <f t="shared" ref="E38:J38" si="3">SUM(E10+E16+E21+E36)</f>
        <v>40805444.5</v>
      </c>
      <c r="F38" s="12">
        <f t="shared" si="3"/>
        <v>35868538.230000004</v>
      </c>
      <c r="G38" s="12">
        <f t="shared" si="3"/>
        <v>4936906.2699999996</v>
      </c>
      <c r="H38" s="12">
        <f t="shared" si="3"/>
        <v>50000</v>
      </c>
      <c r="I38" s="12">
        <f t="shared" si="3"/>
        <v>4936906.2699999996</v>
      </c>
      <c r="J38" s="12">
        <f t="shared" si="3"/>
        <v>50000</v>
      </c>
      <c r="K38" s="28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</row>
    <row r="39" spans="1:110" x14ac:dyDescent="0.2">
      <c r="A39" s="9"/>
    </row>
    <row r="40" spans="1:110" s="20" customFormat="1" ht="15" x14ac:dyDescent="0.25">
      <c r="A40" s="68" t="s">
        <v>15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1:110" x14ac:dyDescent="0.2">
      <c r="B41" s="7"/>
      <c r="C41" s="21"/>
    </row>
    <row r="42" spans="1:110" x14ac:dyDescent="0.2">
      <c r="B42" s="7"/>
      <c r="C42" s="21"/>
      <c r="G42" s="27"/>
    </row>
    <row r="43" spans="1:110" x14ac:dyDescent="0.2">
      <c r="F43" s="27"/>
    </row>
    <row r="48" spans="1:110" x14ac:dyDescent="0.2">
      <c r="F48" s="27"/>
    </row>
    <row r="50" spans="2:7" x14ac:dyDescent="0.2">
      <c r="B50" s="26"/>
      <c r="C50" s="25"/>
    </row>
    <row r="53" spans="2:7" x14ac:dyDescent="0.2">
      <c r="G53" s="13"/>
    </row>
  </sheetData>
  <mergeCells count="25">
    <mergeCell ref="A40:K40"/>
    <mergeCell ref="A38:C38"/>
    <mergeCell ref="A8:K8"/>
    <mergeCell ref="A12:K12"/>
    <mergeCell ref="A16:B16"/>
    <mergeCell ref="A37:K37"/>
    <mergeCell ref="A36:B36"/>
    <mergeCell ref="A17:K17"/>
    <mergeCell ref="A18:K18"/>
    <mergeCell ref="A23:K23"/>
    <mergeCell ref="A22:K22"/>
    <mergeCell ref="A21:B21"/>
    <mergeCell ref="A10:B10"/>
    <mergeCell ref="A1:K1"/>
    <mergeCell ref="B3:B4"/>
    <mergeCell ref="D3:D4"/>
    <mergeCell ref="E3:E4"/>
    <mergeCell ref="H3:H5"/>
    <mergeCell ref="K3:K5"/>
    <mergeCell ref="F3:F5"/>
    <mergeCell ref="G3:G5"/>
    <mergeCell ref="A3:A4"/>
    <mergeCell ref="I3:I4"/>
    <mergeCell ref="J3:J4"/>
    <mergeCell ref="C3:C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2" firstPageNumber="2" fitToHeight="0" orientation="landscape" useFirstPageNumber="1" r:id="rId1"/>
  <headerFooter scaleWithDoc="0" alignWithMargins="0">
    <oddHeader>&amp;LPříloha č.1</oddHeader>
    <oddFooter>&amp;L&amp;"Arial,Kurzíva"Zastupitelstvo Olomouckého kraje 23. 4. 2018
27.- Projekty spolufinancované z evropských a národních fondů ke schválení financování
Příloha č. 1 . Podané žádosti a realizované projekty&amp;R&amp;"Arial,Kurzíva"Strana &amp;P (celkem 3)</oddFooter>
  </headerFooter>
  <rowBreaks count="1" manualBreakCount="1">
    <brk id="25" max="10" man="1"/>
  </rowBreaks>
  <colBreaks count="1" manualBreakCount="1">
    <brk id="3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7" sqref="I37"/>
    </sheetView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Poles</dc:creator>
  <cp:lastModifiedBy>Poles Pavel</cp:lastModifiedBy>
  <cp:lastPrinted>2018-04-04T07:38:59Z</cp:lastPrinted>
  <dcterms:created xsi:type="dcterms:W3CDTF">2010-05-05T13:52:59Z</dcterms:created>
  <dcterms:modified xsi:type="dcterms:W3CDTF">2018-04-04T07:40:01Z</dcterms:modified>
</cp:coreProperties>
</file>