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\Zastupitelstvo\ZOK 23.4.2018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1'!$A$1:$E$747</definedName>
    <definedName name="_xlnm.Print_Area" localSheetId="1">'Příloha č. 2'!$A$1:$E$402</definedName>
  </definedNames>
  <calcPr calcId="162913"/>
</workbook>
</file>

<file path=xl/calcChain.xml><?xml version="1.0" encoding="utf-8"?>
<calcChain xmlns="http://schemas.openxmlformats.org/spreadsheetml/2006/main">
  <c r="B45" i="5" l="1"/>
  <c r="C44" i="5"/>
  <c r="C43" i="5"/>
  <c r="C45" i="5" s="1"/>
  <c r="B38" i="5"/>
  <c r="B40" i="5" s="1"/>
  <c r="B49" i="5" s="1"/>
  <c r="C36" i="5"/>
  <c r="C35" i="5"/>
  <c r="C30" i="5"/>
  <c r="C29" i="5"/>
  <c r="C28" i="5"/>
  <c r="C27" i="5"/>
  <c r="C38" i="5" s="1"/>
  <c r="C40" i="5" s="1"/>
  <c r="C49" i="5" s="1"/>
  <c r="B24" i="5"/>
  <c r="B48" i="5" s="1"/>
  <c r="B22" i="5"/>
  <c r="C20" i="5"/>
  <c r="C19" i="5"/>
  <c r="C12" i="5"/>
  <c r="C8" i="5"/>
  <c r="C22" i="5" s="1"/>
  <c r="C24" i="5" s="1"/>
  <c r="C48" i="5" s="1"/>
  <c r="E400" i="4"/>
  <c r="E392" i="4"/>
  <c r="E383" i="4"/>
  <c r="E374" i="4"/>
  <c r="E363" i="4"/>
  <c r="E354" i="4"/>
  <c r="E355" i="4" s="1"/>
  <c r="E350" i="4"/>
  <c r="E351" i="4" s="1"/>
  <c r="E343" i="4"/>
  <c r="E339" i="4"/>
  <c r="E331" i="4"/>
  <c r="E327" i="4"/>
  <c r="E322" i="4"/>
  <c r="E318" i="4"/>
  <c r="E310" i="4"/>
  <c r="E293" i="4"/>
  <c r="E284" i="4"/>
  <c r="E273" i="4"/>
  <c r="E248" i="4"/>
  <c r="E232" i="4"/>
  <c r="E224" i="4"/>
  <c r="E215" i="4"/>
  <c r="E203" i="4"/>
  <c r="E193" i="4"/>
  <c r="E184" i="4"/>
  <c r="E163" i="4"/>
  <c r="E164" i="4" s="1"/>
  <c r="E156" i="4"/>
  <c r="E111" i="4"/>
  <c r="E104" i="4"/>
  <c r="E91" i="4"/>
  <c r="E84" i="4"/>
  <c r="E77" i="4"/>
  <c r="E69" i="4"/>
  <c r="E49" i="4"/>
  <c r="E42" i="4"/>
  <c r="E25" i="4"/>
  <c r="E18" i="4"/>
  <c r="E746" i="1"/>
  <c r="E722" i="1"/>
  <c r="E699" i="1"/>
  <c r="E695" i="1"/>
  <c r="E666" i="1"/>
  <c r="E643" i="1"/>
  <c r="E615" i="1"/>
  <c r="E596" i="1"/>
  <c r="E589" i="1"/>
  <c r="E567" i="1"/>
  <c r="E560" i="1"/>
  <c r="E538" i="1"/>
  <c r="E527" i="1"/>
  <c r="E505" i="1"/>
  <c r="E495" i="1"/>
  <c r="E496" i="1" s="1"/>
  <c r="E475" i="1"/>
  <c r="E467" i="1"/>
  <c r="E449" i="1"/>
  <c r="E442" i="1"/>
  <c r="E434" i="1"/>
  <c r="E435" i="1" s="1"/>
  <c r="E415" i="1"/>
  <c r="E408" i="1"/>
  <c r="E387" i="1"/>
  <c r="E388" i="1" s="1"/>
  <c r="E381" i="1"/>
  <c r="E380" i="1"/>
  <c r="E359" i="1"/>
  <c r="E352" i="1"/>
  <c r="E333" i="1"/>
  <c r="E332" i="1"/>
  <c r="E326" i="1"/>
  <c r="E319" i="1"/>
  <c r="E299" i="1"/>
  <c r="E292" i="1"/>
  <c r="E274" i="1"/>
  <c r="E266" i="1"/>
  <c r="E247" i="1"/>
  <c r="E243" i="1"/>
  <c r="E236" i="1"/>
  <c r="E215" i="1"/>
  <c r="E214" i="1"/>
  <c r="E216" i="1" s="1"/>
  <c r="E205" i="1"/>
  <c r="E182" i="1"/>
  <c r="E175" i="1"/>
  <c r="E154" i="1"/>
  <c r="E146" i="1"/>
  <c r="E127" i="1"/>
  <c r="E120" i="1"/>
  <c r="E97" i="1"/>
  <c r="E80" i="1"/>
  <c r="E74" i="1"/>
  <c r="E75" i="1" s="1"/>
  <c r="E68" i="1"/>
  <c r="E37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168+1210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170+290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5+837 poj k+rez
39+42 poj š
57+47 poj k
58+83 poj š
83+380 dary ples oth
93+60 poj š
112+38 poj z
132+4 poj z
133+226 poj š
169+1022
200+16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54+3000 s+z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120+3448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8+37903 (celkem 114503)
37+286
49+4661
55+9
56+152
82+1799
87+675
91+298
92+83350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113+124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124+1878
127+424
128+426
129+796
130+841
131+820
166+1380
171+618
177+893
178+2849
179+31519
180+48948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199-400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79+22 (celkem 127+1ve výd)
59+7410 (PO3483+rez3927)
60+19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5+737 poj rez (+k+100)
6+5008 š do rez
7+6777 (celkem 52674)
33-181
28+11000
36+11421
37+286
46+16 (celkem 8432)
48+7916 (celkem 10917)
79-1 FV soc
59+7410 (PO3483+rez3927)
60+19
84+6
83+380 dary ples oth
120+3448 depozita mzdy
112+38 poj z
132+4 poj z
168+1210
169+1022
180+116 (celkem 48948)
199-400
200+16
201+93068 (celkem 257149)
</t>
        </r>
      </text>
    </comment>
    <comment ref="C28" authorId="0" shapeId="0">
      <text>
        <r>
          <rPr>
            <sz val="8"/>
            <color indexed="81"/>
            <rFont val="Tahoma"/>
            <family val="2"/>
            <charset val="238"/>
          </rPr>
          <t>Navrátilová Lenka:
201+164081 (celkem 257149)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57+47 poj k
58+83 poj š
59+7410 (PO3483+rez3927)
60+19
61+13542
63+506
93+60 poj š
113+124
133+226 poj š
134+20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35+1118752
54+3000 s+z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120+150 Fond SP
</t>
        </r>
        <r>
          <rPr>
            <sz val="10"/>
            <color indexed="81"/>
            <rFont val="Arial"/>
            <family val="2"/>
            <charset val="238"/>
          </rPr>
          <t xml:space="preserve">
</t>
        </r>
      </text>
    </comment>
    <comment ref="C34" authorId="0" shapeId="0">
      <text>
        <r>
          <rPr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167+19 416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49+4661
55+9
56+152
82+1799
87+675
91+298
92+83350
124+1878
127+424
128+426
129+796
130+841
131+820
166+1380
171+618
177+893
178+2849
179+31519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7+10174 (celkem 52674)
14+11162
15+19405
62+2367
64+8
94+13
96-1
135+835
136+15
137+12
138+10
139+3
170+290
181+483
182+4
183+3202
184+8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79+128 (celkem 22+105=127+1ve výd)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
7+52674
8+76600 (celkem 114503)
9+6131
10+1514
11+1056
12+11422
13+85800
28+11000
36+11421
38+3237
46+16 (celkem 8432)
48+7916 (celkem 10917)
79+105 (celkem 127+1ve výd)
61+13542
62+2367
63+506
64+8
94+13
96-1
134+20
135+835
136+15
137+12
138+10
139+3
167+19 416
181+483
182+4
183+3202
184+8
201+257149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180+48832 (celkem 48948)</t>
        </r>
      </text>
    </comment>
  </commentList>
</comments>
</file>

<file path=xl/sharedStrings.xml><?xml version="1.0" encoding="utf-8"?>
<sst xmlns="http://schemas.openxmlformats.org/spreadsheetml/2006/main" count="992" uniqueCount="176">
  <si>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</si>
  <si>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</si>
  <si>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</si>
  <si>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</si>
  <si>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</si>
  <si>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</si>
  <si>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</si>
  <si>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</si>
  <si>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</si>
  <si>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</si>
  <si>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</si>
  <si>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</si>
  <si>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</si>
  <si>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</si>
  <si>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</si>
  <si>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</si>
  <si>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</si>
  <si>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</si>
  <si>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</si>
  <si>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</si>
  <si>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</si>
  <si>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</si>
  <si>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</si>
  <si>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</si>
  <si>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</si>
  <si>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</si>
  <si>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</si>
  <si>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</si>
  <si>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</si>
  <si>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</si>
  <si>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</si>
  <si>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</si>
  <si>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</si>
  <si>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172/18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</si>
  <si>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</si>
  <si>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</si>
  <si>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2018 poskytnutá na základě dopisu Ministerstva školství, mládeže a tělovýchovy ČR č.j.: MŠMT-6669/2018 ze dne 21.3.2018 jako 2. úprava rozpočtu přímých výdajů regionálního školství územních samosprávných celků na rok 2018.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</si>
  <si>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</si>
  <si>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</si>
  <si>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</si>
  <si>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</si>
  <si>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</si>
  <si>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</si>
  <si>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</si>
  <si>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</si>
  <si>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</si>
  <si>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173/18</t>
  </si>
  <si>
    <t>důvod: neinvestiční dotace ze státního rozpočtu ČR na rok 2018 poskytnutá na základě rozhodnutí Ministerstva školství, mládeže a tělovýchovy ČR č.j.: MŠMT 6727-12/2018  ze dne 3.4.2018 v celkové výši 88 298 000,- Kč pro soukromé školy a školská zařízení Olomouckého kraje na 2. čtvrtletí roku 2018.</t>
  </si>
  <si>
    <t xml:space="preserve"> -Rozpočtová změna 174/18</t>
  </si>
  <si>
    <t>důvod: neinvestiční dotace ze státního rozpočtu ČR na rok 2018 poskytnutá na základě rozhodnutí Ministerstva školství, mládeže a tělovýchovy ČR č.j.: 518618 ze dne 26.3.2018 v celkové výši 1 647 934,- Kč na rozvojový program "Hodnocení žáků a škol podle výsledků v soutěžích v roce 2016/2017 - Excelence středních škol 2017“.</t>
  </si>
  <si>
    <t>5336 - Neinvestiční dotace zřízeným PO</t>
  </si>
  <si>
    <t>seskupení položek</t>
  </si>
  <si>
    <t>53 - Neinvestiční transfery veřejnopráv. subj.</t>
  </si>
  <si>
    <t>52 - Neinvestiční transfery soukromopr. subj.</t>
  </si>
  <si>
    <t xml:space="preserve"> -Rozpočtová změna 175/18</t>
  </si>
  <si>
    <t>důvod: neinvestiční dotace ze státního rozpočtu ČR na rok 2018 poskytnutá na základě rozhodnutí Ministerstva školství, mládeže a tělovýchovy ČR č.j.: 5111/2018 ze dne 28.2.2018 v celkové výši 418 237,- Kč na program "Podpora mládeže na krajské úrovni“.</t>
  </si>
  <si>
    <t xml:space="preserve"> -Rozpočtová změna 176/18</t>
  </si>
  <si>
    <t>důvod: neinvestiční dotace ze státního rozpočtu ČR na rok 2018 poskytnutá na základě rozhodnutí Ministerstva školství, mládeže a tělovýchovy ČR č.j.: 1670-9/2018-10 ze dne 22.3.2018 v celkové výši 140 330,- Kč na program "Podpora vzdělávacích aktivit národnostních menšin v roce 2018“.</t>
  </si>
  <si>
    <t xml:space="preserve"> -Rozpočtová změna 177/18</t>
  </si>
  <si>
    <t>důvod: neinvestiční dotace ze státního rozpočtu ČR na rok 2018 poskytnutá na základě avíza Ministerstva školství, mládeže a tělovýchovy ČR č.j.: MŠMT-34139/2016-50 ze dne 3.4.2018 v celkové výši 892 570,- Kč na projekty využívající zjednodušené vykazování nákladů pro příspěvkové organizace Olomouckého kraje v rámci Operačního programu Výzkum, vývoj a vzdělávání.</t>
  </si>
  <si>
    <t xml:space="preserve"> -Rozpočtová změna 178/18</t>
  </si>
  <si>
    <t>druh rozpočtové změny: zapojení prostředků do rozpočtu</t>
  </si>
  <si>
    <t>poskytovatel: Ministerstvo práce a sociálních věcí</t>
  </si>
  <si>
    <t>důvod: odbor strategického rozvoje kraje požádal ekonomický odbor dne 27.3.2018 o provedení rozpočtové změny. Důvodem navrhované změny je zapojení finančních prostředků do rozpočtu odboru strategického rozvoje kraje v celkové výši 2 848 860,- Kč. Finanční prostředky byly poukázány na účet Olomouckého kraje jako neinvestiční dotace z Ministerstva práce a sociálních věcí na financování projektu "Technická pasportizace, strategie ICT a vzdělávání" v rámci Operačního programu Zaměstnanost.</t>
  </si>
  <si>
    <t>Odbor strategického rozvoje kraje</t>
  </si>
  <si>
    <t>ORJ - 64</t>
  </si>
  <si>
    <t>4116 - Ostatní neinv. přij. transf. ze SR</t>
  </si>
  <si>
    <t>51 - Neinvestiční nákupy a související výdaje</t>
  </si>
  <si>
    <t xml:space="preserve"> -Rozpočtová změna 179/18</t>
  </si>
  <si>
    <t>důvod: odbor strategického rozvoje kraje požádal ekonomický odbor dne 3.4.2018 o provedení rozpočtové změny. Důvodem navrhované změny je zapojení finančních prostředků do rozpočtu odboru strategického rozvoje kraje v celkové výši 31 518 842,55 Kč. Finanční prostředky byly poukázány na účet Olomouckého kraje jako investiční a neinvestiční dotace z Ministerstva školství, mládeže a tělovýchovy na financování projektu "Rovný přístup ke vzdělávání s ohledem na lepší uplatnitelnost na trhu práce (IKAP Olomoucký kraj)" v rámci Operačního programu Výzkum, vývoj a vzdělávání.</t>
  </si>
  <si>
    <t>4216 - Ostatní invest. přijaté transfery ze SR</t>
  </si>
  <si>
    <t>63 - Investiční transfery</t>
  </si>
  <si>
    <t xml:space="preserve"> -Rozpočtová změna 180/18</t>
  </si>
  <si>
    <t>poskytovatel: Ministerstvo pro místní rozvoj ČR</t>
  </si>
  <si>
    <t>důvod: odbor investic požádal ekonomický odbor dne 9.4.2018 o provedení rozpočtové změny. Důvodem navrhované změny je zapojení finančních prostředků do rozpočtu Olomouckého kraje v celkové výši 48 948 328,25 Kč. Finanční prostředky byly poukázány na účet Olomouckého kraje jako investiční dotace z Ministerstva pro místní rozvoj ČR na financování projektu "II/446 Uničov - Strukov " v rámci Integrovaného regionálního operačního programu.</t>
  </si>
  <si>
    <t>Odbor investic</t>
  </si>
  <si>
    <t>ORJ - 50</t>
  </si>
  <si>
    <t>Odbor ekonomický</t>
  </si>
  <si>
    <t>ORJ - 07</t>
  </si>
  <si>
    <t>59 - Ostatní neinvestiční výdaje</t>
  </si>
  <si>
    <t>8114 - Uhraz. splátky krát. přij. půjč. prostř.</t>
  </si>
  <si>
    <t xml:space="preserve"> -Rozpočtová změna 181/18</t>
  </si>
  <si>
    <t>8113 - Krátkodobé přijaté půjčené prostředky</t>
  </si>
  <si>
    <t>Odbor dopravy a silničního hospodářství</t>
  </si>
  <si>
    <t>ORJ - 12</t>
  </si>
  <si>
    <t>6351 - Investiční transfery zřízeným PO</t>
  </si>
  <si>
    <t xml:space="preserve"> -Rozpočtová změna 182/18</t>
  </si>
  <si>
    <t xml:space="preserve">důvod: odbor ekonomický požádal dne 4.4.2018 o provedení rozpočtové změny. Důvodem navrhované změny je zapojení finančních prostředků do rozpočtu Olomouckého kraje ve výši 4 410,46 Kč. Jedná se o zapojení finančních prostředků z revolvingového úvěru u Komerční banky, a.s., na financování projektu v oblasti školství "Realizace depozitáře pro Vědeckou knihovnu v Olomouci", na základě usnesení Rady Olomouckého kraje č. UR/37/35/2018 ze dne 12.3.2018. </t>
  </si>
  <si>
    <t xml:space="preserve"> -Rozpočtová změna 183/18</t>
  </si>
  <si>
    <t>ORJ - 52</t>
  </si>
  <si>
    <t>61 - Investiční nákupy a související výdaje</t>
  </si>
  <si>
    <t xml:space="preserve"> -Rozpočtová změna 184/18</t>
  </si>
  <si>
    <t xml:space="preserve"> -Rozpočtová změna 185/18</t>
  </si>
  <si>
    <t>druh rozpočtové změny: vnitřní rozpočtová změna - přesun mezi jednotlivými položkami, paragrafy a odbory ekonomickým a investic</t>
  </si>
  <si>
    <t>důvod: odbor investic požádal ekonomický odbor dne 9.4.2018 o provedení rozpočtové změny. Důvodem navrhované změny je převedení finančních prostředků z odboru ekonomického na odbor investic v celkové výši 24 938,10 Kč. Finanční prostředky budou použity na předfinancování  projektu v oblasti kultury "Realizace depozitáře pro Vědeckou knihovnu v Olomouci" a budou hrazeny z rezervy na investice Olomouckého kraje.</t>
  </si>
  <si>
    <t xml:space="preserve"> -Rozpočtová změna 186/18</t>
  </si>
  <si>
    <t>druh rozpočtové změny: vnitřní rozpočtová změna - přesun mezi jednotlivými položkami, paragrafy a odbory ekonomickým a sociálních věcí</t>
  </si>
  <si>
    <t>důvod: odbor sociálních věcí požádal ekonomický odbor dne 26.3.2018 o provedení rozpočtové změny. Důvodem navrhované změny je převedení finančních prostředků z odboru ekonomického na odbor sociálních věcí ve výši 480 280,-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duben 2018.</t>
  </si>
  <si>
    <t>Odbor sociálních věcí</t>
  </si>
  <si>
    <t>ORJ - 11</t>
  </si>
  <si>
    <t xml:space="preserve"> -Rozpočtová změna 187/18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</si>
  <si>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</si>
  <si>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26.3.2018 o provedení rozpočtové změny. Důvodem navrhované změny je převedení finančních prostředků z odboru ekonomického na odbor sociálních věcí ve výši 77 520,- Kč a na odbor zdravotnictví ve výši 161 120,-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únor 2018.</t>
  </si>
  <si>
    <t>5336 - Neinvestiční transfery zřízeným PO</t>
  </si>
  <si>
    <t>Odbor zdravotnictví</t>
  </si>
  <si>
    <t>ORJ - 14</t>
  </si>
  <si>
    <t xml:space="preserve"> -Rozpočtová změna 188/18</t>
  </si>
  <si>
    <t>druh rozpočtové změny: vnitřní rozpočtová změna - přesun mezi jednotlivými položkami, paragrafy a odbory ekonomickým a kontroly</t>
  </si>
  <si>
    <t>důvod: odbor kontroly požádal ekonomický odbor dne 9.4.2018 o provedení rozpočtové změny. Důvodem navrhované změny je převedení finančních prostředků z odboru ekonomického na odbor kontroly ve výši 17 228,- Kč. Finanční prostředky budou použity na úhradu soudních nákladů ve prospěch společnosti multigate a.s., na základě rozsudku Krajského soudu v Brně, a budou hrazeny z rezervy Olomouckého kraje.</t>
  </si>
  <si>
    <t>Odbor kontroly</t>
  </si>
  <si>
    <t>ORJ - 20</t>
  </si>
  <si>
    <t xml:space="preserve"> -Rozpočtová změna 189/18</t>
  </si>
  <si>
    <t>druh rozpočtové změny: vnitřní rozpočtová změna - přesun mezi jednotlivými položkami, paragrafy a odbory ekonomickým a kancelář hejtmana</t>
  </si>
  <si>
    <t>Odbor kancelář hejtmana</t>
  </si>
  <si>
    <t>ORJ - 18</t>
  </si>
  <si>
    <t>54 - Neinvestiční transfery obyvatelstvu</t>
  </si>
  <si>
    <t xml:space="preserve"> -Rozpočtová změna 190/18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</si>
  <si>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</si>
  <si>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9.4.2018 o provedení rozpočtové změny. Důvodem navrhované změny je převedení finančních prostředků z odboru ekonomického na odbor sportu, kultury a památkové péče v celkové výši 39 370 000,- Kč. Finanční prostředky budou použity na poskytnutí individuálních dotací v oblasti sportu a kultury, materiál je součástí programu jednání Zastupitelstva Olomouckého kraje dne 23.4.2018 (bod 15.), prostředky budou čerpány z rezervy Olomouckého kraje na individuální dotace.</t>
  </si>
  <si>
    <t>Odbor sportu, kultury a památkové péče</t>
  </si>
  <si>
    <t>ORJ - 13</t>
  </si>
  <si>
    <t xml:space="preserve"> -Rozpočtová změna 191/18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</si>
  <si>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</si>
  <si>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4.4.2018 o provedení rozpočtové změny. Důvodem navrhované změny je převedení finančních prostředků z rozpočtu odboru podpory řízení příspěvkových organizací na odbor ekonomický ve výši 412 608,- Kč. Finanční prostředky nebudou použity na spolufinancování projektu v rámci IROP "Pořízení CNC strojů, konvenčních obráběcích strojů a vybudování multifunkční výukové učebny" příspěvkové organizace Olomouckého kraje v oblasti školství Střední odborná škola a Střední odborné učiliště strojírenské a stavební, Jeseník, materiál byl stažen z programu jednání Rady Olomouckého kraje dne 26.3.2018 (bod 10.2).</t>
  </si>
  <si>
    <t>Odbor podpory řízení příspěvkových organizací</t>
  </si>
  <si>
    <t>ORJ - 19</t>
  </si>
  <si>
    <t xml:space="preserve"> -Rozpočtová změna 192/18</t>
  </si>
  <si>
    <t>druh rozpočtové změny: vnitřní rozpočtová změna - přesun mezi jednotlivými položkami, paragrafy a odbory zastupitelé a kancelář hejtmana</t>
  </si>
  <si>
    <t>důvod: odbor kancelář hejtmana požádal ekonomický odbor dne 5.4.2018 o provedení rozpočtové změny. Důvodem navrhované změny je převedení finančních prostředků z odboru kancelář hejtmana - zastupitelé na odbor kancelář hejtmana ve výši 3 010,- Kč. Finanční prostředky budou použity na úhradu poplatků OSA v rámci realizace akce "IX. Reprezentační ples Olomouckého kraje".</t>
  </si>
  <si>
    <t>Zastupitelé</t>
  </si>
  <si>
    <t>ORJ - 01</t>
  </si>
  <si>
    <t>50 - Výdaje na platy, ost. platby za pr. práci a poj.</t>
  </si>
  <si>
    <t xml:space="preserve"> -Rozpočtová změna 193/18</t>
  </si>
  <si>
    <t>druh rozpočtové změny: vnitřní rozpočtová změna - přesun mezi jednotlivými položkami, paragrafy v rámci odboru kanceláře ředitele</t>
  </si>
  <si>
    <t>důvod: odbor kancelář ředitele požádal ekonomický odbor dne 23.3.2018 o provedení rozpočtové změny. Důvodem navrhované změny je přesun finančních prostředků v rámci odboru kanceláře ředitele ve výši 100 000,- Kč. Finanční prostředky budou použity na úhradu ovládání chlazení do rozvaděče DT2 pro systém měření a regulace technologických celků v budově KÚOK.</t>
  </si>
  <si>
    <t>Odbor kancelář ředitele</t>
  </si>
  <si>
    <t>ORJ - 03</t>
  </si>
  <si>
    <t xml:space="preserve"> -Rozpočtová změna 194/18</t>
  </si>
  <si>
    <t>druh rozpočtové změny: vnitřní rozpočtová změna - přesun mezi jednotlivými položkami, paragrafy v rámci odboru sociálních věcí</t>
  </si>
  <si>
    <t>důvod: odbor sociálních věcí požádal ekonomický odbor dne 6.4.2017 o provedení rozpočtové změny. Důvodem navrhované změny je přesun finančních prostředků v rámci odboru sociálních věcí v celkové výši 1 103 000,- Kč. Finanční prostředky budou použity na poskytnutí dotací z "Dotačního programu pro sociální oblast" v dotačním titulu "Podpora prevence kriminality", materiál je součástí programu jednání Zastupitelstva Olomouckého kraje dne 23.4.2018 (bod 21.).</t>
  </si>
  <si>
    <t xml:space="preserve"> -Rozpočtová změna 195/18</t>
  </si>
  <si>
    <t>druh rozpočtové změny: vnitřní rozpočtová změna - přesun mezi jednotlivými položkami, paragrafy v rámci odboru podpory řízení příspěvkových organizací</t>
  </si>
  <si>
    <t>5331 - Neinvestiční příspěvky zřízeným PO</t>
  </si>
  <si>
    <t xml:space="preserve"> -Rozpočtová změna 196/18</t>
  </si>
  <si>
    <t xml:space="preserve"> -Rozpočtová změna 197/18</t>
  </si>
  <si>
    <t>důvod: odbor podpory řízení příspěvkových organizací požádal ekonomický odbor dne 6.4.2018 o provedení rozpočtové změny. Důvodem navrhované změny je přesun finančních prostředků v rámci odboru podpory řízení příspěvkových organizací v celkové výši 510 000,- Kč. Finanční prostředky budou použity na předfinancování a kofinancování projektu "Centra odborné přípravy (COP 2018 - Nákup učebních pomůcek)" příspěvkové organizace Olomouckého kraje v oblasti školství Střední škola zemědělská, Přerov, na základě usnesení Rady Olomouckého kraje č. UR/35/17/2018 ze dne 19.2.2018.</t>
  </si>
  <si>
    <t xml:space="preserve"> -Rozpočtová změna 198/18</t>
  </si>
  <si>
    <t>druh rozpočtové změny: vnitřní rozpočtová změna - přesun mezi jednotlivými položkami, paragrafy v rámci odboru investic</t>
  </si>
  <si>
    <t>důvod: odbor investic požádal ekonomický odbor dne 29.3.2018 o provedení rozpočtové změny. Důvodem navrhované změny je přesun finančních prostředků v rámci odboru investic ve výši 512,- Kč. Finanční prostředky budou použity na financování investiční akce v oblasti sociální "Centrum polytechnické výchovy (Střední škola polytechnická, Olomouc, Rooseveltova 79)".</t>
  </si>
  <si>
    <t xml:space="preserve"> -Rozpočtová změna 199/18</t>
  </si>
  <si>
    <t>druh rozpočtové změny: snížení prostředků rozpočtu</t>
  </si>
  <si>
    <t>důvod: odbor kancelář hejtmana požádal ekonomický odbor dne 6.4.2018 o provedení rozpočtové změny. Důvodem navrhované změny je snížení finančních prostředků rozpočtu Olomouckého kraje ve výši 400 000,- Kč.  Finanční prostředky byly ve schváleném rozpočtu Olomouckého kraje zapojeny jako splátka půjčených prostředků od Jeseníky - Sdružení cestovního ruchu, Šumperk. Usnesením Zastupitelstva Olomouckého kraje č. UZ/9/53/2018 ze dne 26.2.2018 bylo schváleno uzavření dohody o ukončení smlouvy o půjčce, proto budou sníženy příjmy odboru kancelář hejtmana, ve výdajích budou prostředky sníženy v rezervě Olomouckého kraje.</t>
  </si>
  <si>
    <t>2420 - Splátky půjčených prostředků od ops</t>
  </si>
  <si>
    <t xml:space="preserve"> -Rozpočtová změna 200/18</t>
  </si>
  <si>
    <t>důvod: odbor kancelář hejtmana požádal ekonomický odbor dne 9.4.2018 o provedení rozpočtové změny. Důvodem navrhované změny je zapojení finančních prostředků do rozpočtu Olomouckého kraje ve výši 15 760,- Kč.  Finanční prostředky byly vloženy na účet Olomouckého kraje jako příjem za prodej vstupenek v rámci realizace akce "IX. Reprezentační ples Olomouckého kraje".</t>
  </si>
  <si>
    <t>2329 - Ostatní nedaňové příjmy j. n.</t>
  </si>
  <si>
    <t xml:space="preserve"> -Rozpočtová změna 201/18</t>
  </si>
  <si>
    <t xml:space="preserve">důvod: odbor ekonomický požádal dne 9.4.2018 o provedení rozpočtové změny. Důvodem navrhované změny je zapojení finančních prostředků do rozpočtu Olomouckého kraje v celkové výši 257 148 632,- Kč.  Finanční prostředky budou zapojeny jako část použitelného zůstatku na bankovních účtech Olomouckého kraje za rok 2017 a budou zapojeny do rozpočtů jednotlivých odborů Olomouckého kraje roku 2018, materiál je součástí programu jednání Zastupitelstva Olomouckého kraje dne 23.4.2018 (bod 5.1.).
</t>
  </si>
  <si>
    <t>8115 - Změna stavu krátkod. prostř. na BÚ</t>
  </si>
  <si>
    <t>Odbor životního prostředí a zemědělství</t>
  </si>
  <si>
    <t>ORJ - 09</t>
  </si>
  <si>
    <t>56 - Neinvestiční půjčené prostředky</t>
  </si>
  <si>
    <t>ORJ - 08</t>
  </si>
  <si>
    <t>Dotace do oblasti školství</t>
  </si>
  <si>
    <t>Dotace do oblasti sociální</t>
  </si>
  <si>
    <t>Dotace pro Krajský úřad</t>
  </si>
  <si>
    <t>Depozita</t>
  </si>
  <si>
    <t>OP VVV, OPŽP, OPZ, OPPS, NF, OPTP, IROP</t>
  </si>
  <si>
    <t>Zapojení finančního vypořádání</t>
  </si>
  <si>
    <t>OP VVV, OPŽP, OPZ, OPPS, NF, OPTP</t>
  </si>
  <si>
    <t xml:space="preserve">důvod: odbor dopravy a silničního hospodářství požádal ekonomický dne 5.4.2018 o provedení rozpočtové změny. Důvodem navrhované změny je zapojení finančních prostředků do rozpočtu Olomouckého kraje ve výši 483 066,76 Kč. Jedná se o zapojení finančních prostředků z revolvingového úvěru u Komerční banky, a.s., na financování projektu v oblasti dopravy "MÚK Unčovice II/449 křiž. II/366", na základě usnesení Rady Olomouckého kraje č. UR/39/54/2018 ze dne 16.4.2018 (bod 15.2). </t>
  </si>
  <si>
    <t xml:space="preserve">důvod: odbor investic  požádal ekonomický odbor dne 27.3.2018 o provedení rozpočtové změny. Důvodem navrhované změny je zapojení finančních prostředků do rozpočtu Olomouckého kraje v celkové výši 3 202 485,60 Kč a převedení finančních prostředků z odboru ekonomického na odbor investic ve výši 341 835,- Kč. Jedná se o zapojení finančních prostředků z revolvingového úvěru u Komerční banky, a.s., na financování projektu v oblasti kultury "Muzeum Komenského v Přerově - rekonstrukce budovy", na základě usnesení Rady Olomouckého kraje č. UR/39/54/2018 ze dne 16.4.2018 (bod 15.2.). </t>
  </si>
  <si>
    <t xml:space="preserve">důvod: odbor investic  požádal ekonomický odbor dne 9.4.2018 o provedení rozpočtové změny. Důvodem navrhované změny je zapojení finančních prostředků do rozpočtu Olomouckého kraje ve výši 7 744,- Kč. Jedná se o zapojení finančních prostředků z revolvingového úvěru u Komerční banky, a.s., na financování projektu v oblasti školství "Realizace energeticky úsporných opatření - OU a praktická škola Lipová-lázně", na základě usnesení Rady Olomouckého kraje č. UR/39/54/2018 ze dne 16.4.2018 (bod 15.2.). </t>
  </si>
  <si>
    <t>důvod: odbor kancelář hejtmana požádal ekonomický odbor dne 6.4.2018 o provedení rozpočtové změny. Důvodem navrhované změny je převedení finančních prostředků z odboru ekonomického na odbor kancelář hejtmana v celkové výši 9 205 079,- Kč. Finanční prostředky budou použity na poskytnutí individuálních dotací a návratných finančních výpomocí v oblasti cestovního ruchu, na základě usnesení Rady Olomouckého kraje č. UR/39/7/2018 a UR/39/8/2018 ze dne 16.4.2018 (bod 1.7. a 1.8.) a Zastupitelstva Olomouckého kraje dne 23.4.2018 (bod 35. a 40.), prostředky budou čerpány z rezervy Olomouckého kraje na individuální dotace a návratné finanční výpomoci.</t>
  </si>
  <si>
    <t>důvod: odbor podpory řízení příspěvkových organizací požádal ekonomický odbor dne 3.4.2018 o provedení rozpočtové změny. Důvodem navrhované změny je přesun finančních prostředků v rámci odboru podpory řízení příspěvkových organizací v celkové výši 354 552,- Kč. Finanční prostředky budou použity na poskytnutí příspěvku na provoz a příspěvku na provoz - mzdové náklady pro příspěvkovou organizaci v oblasti kultury Vlastivědné muzeum v Olomouci, prostředky budou převedeny z rezervy odboru podpory řízení příspěvkových organizací, na základě usnesení Rady Olomouckého kraje č. UR/39/33/2018 ze dne 16.4.2018 (bod 7.1).</t>
  </si>
  <si>
    <t>důvod: odbor podpory řízení příspěvkových organizací požádal ekonomický odbor dne 6.4.2018 o provedení rozpočtové změny. Důvodem navrhované změny je přesun finančních prostředků v rámci odboru podpory řízení příspěvkových organizací ve výši      30 000,- Kč. Finanční prostředky budou použity na realizaci personální analýzy provozních zaměstnanců příspěvkových organizací, prostředky budou převedeny z rezervy odboru podpory řízení příspěvkových organizací, na základě usnesení Rady Olomouckého kraje č. UR/39/33/2018 ze dne 16.4.2018 (bod 7.1).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</si>
</sst>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5" fillId="0" borderId="0" xfId="0" applyFont="1"/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7" xfId="0" applyFont="1" applyFill="1" applyBorder="1"/>
    <xf numFmtId="4" fontId="14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15" fillId="0" borderId="0" xfId="0" applyFont="1" applyFill="1"/>
    <xf numFmtId="0" fontId="0" fillId="0" borderId="0" xfId="0" applyFill="1"/>
    <xf numFmtId="0" fontId="9" fillId="0" borderId="0" xfId="0" applyFont="1"/>
    <xf numFmtId="0" fontId="17" fillId="0" borderId="0" xfId="0" applyFont="1" applyBorder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2" fillId="0" borderId="0" xfId="0" applyFont="1"/>
    <xf numFmtId="5" fontId="17" fillId="0" borderId="0" xfId="0" applyNumberFormat="1" applyFont="1" applyAlignment="1">
      <alignment horizontal="right"/>
    </xf>
    <xf numFmtId="0" fontId="14" fillId="0" borderId="6" xfId="0" applyFont="1" applyBorder="1" applyAlignment="1">
      <alignment horizontal="center"/>
    </xf>
    <xf numFmtId="0" fontId="0" fillId="0" borderId="0" xfId="0" applyFont="1" applyFill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/>
    <xf numFmtId="0" fontId="20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4" fillId="0" borderId="6" xfId="0" applyFont="1" applyFill="1" applyBorder="1" applyAlignment="1"/>
    <xf numFmtId="4" fontId="14" fillId="0" borderId="6" xfId="0" applyNumberFormat="1" applyFont="1" applyBorder="1" applyAlignment="1">
      <alignment wrapText="1"/>
    </xf>
    <xf numFmtId="0" fontId="20" fillId="0" borderId="6" xfId="0" applyFont="1" applyBorder="1" applyAlignment="1">
      <alignment horizontal="left"/>
    </xf>
    <xf numFmtId="0" fontId="21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23" fillId="0" borderId="0" xfId="0" applyFont="1" applyFill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4" fontId="17" fillId="0" borderId="0" xfId="0" applyNumberFormat="1" applyFont="1" applyFill="1" applyBorder="1" applyAlignment="1"/>
    <xf numFmtId="166" fontId="0" fillId="0" borderId="6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/>
    <xf numFmtId="0" fontId="19" fillId="0" borderId="0" xfId="0" applyFont="1" applyAlignment="1">
      <alignment horizontal="right"/>
    </xf>
    <xf numFmtId="16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18" fillId="0" borderId="0" xfId="0" applyFont="1"/>
    <xf numFmtId="164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24" fillId="0" borderId="0" xfId="0" applyFont="1" applyFill="1"/>
    <xf numFmtId="0" fontId="14" fillId="0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0" fontId="16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7" fillId="0" borderId="10" xfId="0" applyFont="1" applyFill="1" applyBorder="1"/>
    <xf numFmtId="4" fontId="17" fillId="0" borderId="6" xfId="0" applyNumberFormat="1" applyFont="1" applyFill="1" applyBorder="1"/>
    <xf numFmtId="164" fontId="0" fillId="0" borderId="0" xfId="0" applyNumberFormat="1" applyBorder="1" applyAlignment="1">
      <alignment horizontal="center"/>
    </xf>
    <xf numFmtId="49" fontId="16" fillId="0" borderId="0" xfId="0" applyNumberFormat="1" applyFont="1" applyFill="1" applyAlignment="1">
      <alignment horizontal="justify" vertical="center" wrapText="1"/>
    </xf>
    <xf numFmtId="0" fontId="20" fillId="0" borderId="9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4" fontId="14" fillId="0" borderId="6" xfId="0" applyNumberFormat="1" applyFont="1" applyFill="1" applyBorder="1" applyAlignment="1"/>
    <xf numFmtId="165" fontId="0" fillId="0" borderId="6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" fontId="14" fillId="0" borderId="6" xfId="0" applyNumberFormat="1" applyFont="1" applyFill="1" applyBorder="1"/>
    <xf numFmtId="0" fontId="17" fillId="0" borderId="10" xfId="0" applyFont="1" applyBorder="1"/>
    <xf numFmtId="4" fontId="17" fillId="0" borderId="6" xfId="0" applyNumberFormat="1" applyFont="1" applyBorder="1"/>
    <xf numFmtId="0" fontId="0" fillId="0" borderId="0" xfId="0" applyFont="1"/>
    <xf numFmtId="0" fontId="24" fillId="0" borderId="0" xfId="0" applyFont="1"/>
    <xf numFmtId="0" fontId="14" fillId="0" borderId="7" xfId="0" applyFont="1" applyBorder="1" applyAlignment="1">
      <alignment horizontal="center"/>
    </xf>
    <xf numFmtId="4" fontId="14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" fontId="14" fillId="0" borderId="6" xfId="0" applyNumberFormat="1" applyFont="1" applyBorder="1" applyAlignment="1"/>
    <xf numFmtId="4" fontId="14" fillId="0" borderId="6" xfId="0" applyNumberFormat="1" applyFont="1" applyFill="1" applyBorder="1" applyAlignment="1">
      <alignment wrapText="1"/>
    </xf>
    <xf numFmtId="4" fontId="14" fillId="0" borderId="8" xfId="0" applyNumberFormat="1" applyFont="1" applyBorder="1" applyAlignment="1">
      <alignment horizontal="right" wrapText="1"/>
    </xf>
    <xf numFmtId="0" fontId="24" fillId="0" borderId="0" xfId="0" applyFont="1" applyBorder="1"/>
    <xf numFmtId="0" fontId="5" fillId="0" borderId="0" xfId="0" applyFont="1" applyBorder="1"/>
    <xf numFmtId="0" fontId="21" fillId="0" borderId="0" xfId="0" applyFont="1" applyBorder="1"/>
    <xf numFmtId="2" fontId="17" fillId="0" borderId="0" xfId="0" applyNumberFormat="1" applyFont="1" applyBorder="1" applyAlignment="1"/>
    <xf numFmtId="0" fontId="5" fillId="0" borderId="0" xfId="1" applyFill="1"/>
    <xf numFmtId="0" fontId="14" fillId="0" borderId="6" xfId="0" applyFont="1" applyFill="1" applyBorder="1" applyAlignment="1">
      <alignment horizontal="center" wrapText="1"/>
    </xf>
    <xf numFmtId="0" fontId="14" fillId="0" borderId="6" xfId="0" applyFont="1" applyBorder="1"/>
    <xf numFmtId="0" fontId="20" fillId="0" borderId="12" xfId="0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4" name="Text Box 378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5" name="Text Box 379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6" name="Text Box 380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7" name="Text Box 381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8" name="Text Box 382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9" name="Text Box 383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0" name="Text Box 384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1" name="Text Box 385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2" name="Text Box 386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3" name="Text Box 387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4" name="Text Box 388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5" name="Text Box 389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6" name="Text Box 390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7" name="Text Box 391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8" name="Text Box 392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9" name="Text Box 393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0" name="Text Box 394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1" name="Text Box 395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2" name="Text Box 396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3" name="Text Box 397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4" name="Text Box 398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" name="Text Box 25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" name="Text Box 25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" name="Text Box 25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" name="Text Box 25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" name="Text Box 25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" name="Text Box 25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" name="Text Box 25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" name="Text Box 25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" name="Text Box 25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" name="Text Box 25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" name="Text Box 25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" name="Text Box 25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" name="Text Box 25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" name="Text Box 25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" name="Text Box 26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" name="Text Box 26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" name="Text Box 26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" name="Text Box 26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" name="Text Box 26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" name="Text Box 26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" name="Text Box 26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" name="Text Box 26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" name="Text Box 26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" name="Text Box 26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" name="Text Box 26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" name="Text Box 26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" name="Text Box 26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" name="Text Box 26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" name="Text Box 26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" name="Text Box 26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" name="Text Box 26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" name="Text Box 26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" name="Text Box 26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" name="Text Box 26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" name="Text Box 26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" name="Text Box 26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" name="Text Box 26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" name="Text Box 26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" name="Text Box 26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" name="Text Box 26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" name="Text Box 26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" name="Text Box 26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" name="Text Box 26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" name="Text Box 26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" name="Text Box 26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" name="Text Box 26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" name="Text Box 26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" name="Text Box 26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" name="Text Box 26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" name="Text Box 26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" name="Text Box 26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" name="Text Box 26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" name="Text Box 26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" name="Text Box 26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" name="Text Box 26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" name="Text Box 26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" name="Text Box 26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" name="Text Box 26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" name="Text Box 26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" name="Text Box 26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" name="Text Box 26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" name="Text Box 26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" name="Text Box 26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" name="Text Box 26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" name="Text Box 26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" name="Text Box 26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" name="Text Box 26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" name="Text Box 26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" name="Text Box 26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" name="Text Box 26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" name="Text Box 26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" name="Text Box 26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" name="Text Box 27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" name="Text Box 27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" name="Text Box 27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" name="Text Box 27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" name="Text Box 27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" name="Text Box 27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" name="Text Box 27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" name="Text Box 27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" name="Text Box 27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" name="Text Box 27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" name="Text Box 27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" name="Text Box 27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" name="Text Box 27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" name="Text Box 27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" name="Text Box 27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" name="Text Box 27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" name="Text Box 27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" name="Text Box 27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" name="Text Box 27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" name="Text Box 27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" name="Text Box 27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" name="Text Box 27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" name="Text Box 27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" name="Text Box 27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" name="Text Box 27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" name="Text Box 27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" name="Text Box 27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" name="Text Box 27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" name="Text Box 27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" name="Text Box 27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" name="Text Box 27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" name="Text Box 27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" name="Text Box 27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" name="Text Box 27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" name="Text Box 27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" name="Text Box 27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" name="Text Box 27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" name="Text Box 27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" name="Text Box 27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" name="Text Box 27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" name="Text Box 27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" name="Text Box 27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" name="Text Box 27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" name="Text Box 27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" name="Text Box 27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" name="Text Box 27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" name="Text Box 27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" name="Text Box 27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" name="Text Box 27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" name="Text Box 27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" name="Text Box 27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" name="Text Box 27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" name="Text Box 27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" name="Text Box 27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" name="Text Box 27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" name="Text Box 27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" name="Text Box 27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" name="Text Box 27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" name="Text Box 27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" name="Text Box 27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" name="Text Box 27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" name="Text Box 27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" name="Text Box 27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" name="Text Box 27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" name="Text Box 27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" name="Text Box 27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" name="Text Box 27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" name="Text Box 27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" name="Text Box 27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" name="Text Box 27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" name="Text Box 27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" name="Text Box 27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" name="Text Box 27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" name="Text Box 27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" name="Text Box 27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" name="Text Box 27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" name="Text Box 27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" name="Text Box 27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" name="Text Box 27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" name="Text Box 27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" name="Text Box 27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" name="Text Box 27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" name="Text Box 27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" name="Text Box 27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" name="Text Box 27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" name="Text Box 27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" name="Text Box 27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" name="Text Box 27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" name="Text Box 27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" name="Text Box 27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" name="Text Box 27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" name="Text Box 27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" name="Text Box 27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" name="Text Box 27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" name="Text Box 27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" name="Text Box 27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" name="Text Box 27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" name="Text Box 27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" name="Text Box 27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" name="Text Box 27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" name="Text Box 28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" name="Text Box 28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" name="Text Box 28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" name="Text Box 28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" name="Text Box 28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" name="Text Box 28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" name="Text Box 28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" name="Text Box 28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" name="Text Box 28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" name="Text Box 28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" name="Text Box 28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" name="Text Box 28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" name="Text Box 28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" name="Text Box 28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" name="Text Box 28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" name="Text Box 28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" name="Text Box 28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" name="Text Box 28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" name="Text Box 28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" name="Text Box 28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" name="Text Box 28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" name="Text Box 28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" name="Text Box 28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" name="Text Box 28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" name="Text Box 28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" name="Text Box 28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" name="Text Box 28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" name="Text Box 28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" name="Text Box 28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" name="Text Box 28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" name="Text Box 28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" name="Text Box 28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" name="Text Box 28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" name="Text Box 28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" name="Text Box 28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" name="Text Box 28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" name="Text Box 28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" name="Text Box 28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" name="Text Box 28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" name="Text Box 28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" name="Text Box 28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" name="Text Box 28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" name="Text Box 28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" name="Text Box 28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" name="Text Box 28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" name="Text Box 28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" name="Text Box 28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" name="Text Box 28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" name="Text Box 28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" name="Text Box 28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" name="Text Box 28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" name="Text Box 28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" name="Text Box 28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" name="Text Box 28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" name="Text Box 28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" name="Text Box 28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" name="Text Box 28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" name="Text Box 28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" name="Text Box 28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" name="Text Box 28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" name="Text Box 28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" name="Text Box 28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" name="Text Box 28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" name="Text Box 28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" name="Text Box 28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" name="Text Box 28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" name="Text Box 28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" name="Text Box 28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" name="Text Box 28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" name="Text Box 28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" name="Text Box 28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" name="Text Box 28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" name="Text Box 28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" name="Text Box 28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" name="Text Box 28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" name="Text Box 28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" name="Text Box 28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" name="Text Box 28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" name="Text Box 28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" name="Text Box 28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" name="Text Box 28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" name="Text Box 28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" name="Text Box 28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" name="Text Box 28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" name="Text Box 28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" name="Text Box 28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" name="Text Box 28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" name="Text Box 28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" name="Text Box 28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" name="Text Box 28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" name="Text Box 28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" name="Text Box 28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" name="Text Box 28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" name="Text Box 28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" name="Text Box 28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" name="Text Box 28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" name="Text Box 28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" name="Text Box 28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" name="Text Box 28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" name="Text Box 28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" name="Text Box 29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" name="Text Box 29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" name="Text Box 29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" name="Text Box 29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" name="Text Box 29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" name="Text Box 29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" name="Text Box 29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" name="Text Box 29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" name="Text Box 29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" name="Text Box 29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" name="Text Box 29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" name="Text Box 29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" name="Text Box 29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" name="Text Box 29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" name="Text Box 29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" name="Text Box 29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" name="Text Box 29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" name="Text Box 29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" name="Text Box 29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" name="Text Box 29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" name="Text Box 29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" name="Text Box 29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" name="Text Box 29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" name="Text Box 29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" name="Text Box 29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" name="Text Box 29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" name="Text Box 29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" name="Text Box 29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" name="Text Box 29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" name="Text Box 29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" name="Text Box 29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" name="Text Box 29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" name="Text Box 29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" name="Text Box 29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" name="Text Box 29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" name="Text Box 29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" name="Text Box 29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" name="Text Box 29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" name="Text Box 29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" name="Text Box 29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" name="Text Box 29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" name="Text Box 29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" name="Text Box 29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" name="Text Box 29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" name="Text Box 29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" name="Text Box 29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" name="Text Box 29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" name="Text Box 29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" name="Text Box 29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" name="Text Box 29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" name="Text Box 29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" name="Text Box 29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" name="Text Box 29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" name="Text Box 29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" name="Text Box 29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" name="Text Box 29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" name="Text Box 29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" name="Text Box 29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" name="Text Box 29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" name="Text Box 29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" name="Text Box 29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" name="Text Box 29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" name="Text Box 29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" name="Text Box 29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" name="Text Box 29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" name="Text Box 29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" name="Text Box 29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" name="Text Box 29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" name="Text Box 29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" name="Text Box 29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" name="Text Box 29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" name="Text Box 29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" name="Text Box 29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" name="Text Box 29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" name="Text Box 29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" name="Text Box 29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" name="Text Box 29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" name="Text Box 29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" name="Text Box 29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" name="Text Box 29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" name="Text Box 29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" name="Text Box 29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" name="Text Box 29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" name="Text Box 29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" name="Text Box 29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" name="Text Box 29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" name="Text Box 29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" name="Text Box 29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" name="Text Box 29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" name="Text Box 29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" name="Text Box 29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" name="Text Box 29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" name="Text Box 29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" name="Text Box 29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" name="Text Box 29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" name="Text Box 29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" name="Text Box 29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" name="Text Box 29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" name="Text Box 29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" name="Text Box 29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" name="Text Box 30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" name="Text Box 30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" name="Text Box 30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" name="Text Box 30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" name="Text Box 30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" name="Text Box 30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" name="Text Box 30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" name="Text Box 30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" name="Text Box 30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" name="Text Box 30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" name="Text Box 30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" name="Text Box 30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" name="Text Box 30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" name="Text Box 30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" name="Text Box 30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" name="Text Box 30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" name="Text Box 30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" name="Text Box 30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" name="Text Box 30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" name="Text Box 30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" name="Text Box 30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" name="Text Box 30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" name="Text Box 30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" name="Text Box 30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" name="Text Box 30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" name="Text Box 30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" name="Text Box 30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" name="Text Box 30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" name="Text Box 30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" name="Text Box 30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" name="Text Box 30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" name="Text Box 30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" name="Text Box 30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" name="Text Box 30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" name="Text Box 30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" name="Text Box 30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" name="Text Box 30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" name="Text Box 30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" name="Text Box 30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" name="Text Box 30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" name="Text Box 30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" name="Text Box 30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" name="Text Box 30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" name="Text Box 30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" name="Text Box 30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" name="Text Box 30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" name="Text Box 30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" name="Text Box 30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" name="Text Box 30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" name="Text Box 30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" name="Text Box 30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" name="Text Box 30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" name="Text Box 30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" name="Text Box 30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" name="Text Box 30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" name="Text Box 30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" name="Text Box 30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" name="Text Box 30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" name="Text Box 30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" name="Text Box 30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" name="Text Box 30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" name="Text Box 30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" name="Text Box 30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" name="Text Box 30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" name="Text Box 30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" name="Text Box 30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" name="Text Box 30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" name="Text Box 30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" name="Text Box 30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" name="Text Box 30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" name="Text Box 30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" name="Text Box 30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" name="Text Box 30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" name="Text Box 30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" name="Text Box 30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" name="Text Box 30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" name="Text Box 30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" name="Text Box 30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" name="Text Box 30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" name="Text Box 30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" name="Text Box 30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" name="Text Box 30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" name="Text Box 30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" name="Text Box 30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" name="Text Box 30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" name="Text Box 30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" name="Text Box 30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" name="Text Box 30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" name="Text Box 30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" name="Text Box 30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" name="Text Box 30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" name="Text Box 30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" name="Text Box 30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" name="Text Box 30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" name="Text Box 30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" name="Text Box 30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" name="Text Box 30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" name="Text Box 30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" name="Text Box 30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" name="Text Box 30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" name="Text Box 31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" name="Text Box 31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" name="Text Box 31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" name="Text Box 31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" name="Text Box 31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" name="Text Box 31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" name="Text Box 31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" name="Text Box 31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" name="Text Box 31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" name="Text Box 31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" name="Text Box 31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" name="Text Box 31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" name="Text Box 31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" name="Text Box 31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" name="Text Box 31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" name="Text Box 31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" name="Text Box 31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" name="Text Box 31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" name="Text Box 31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" name="Text Box 31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" name="Text Box 31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" name="Text Box 31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" name="Text Box 31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" name="Text Box 31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" name="Text Box 31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" name="Text Box 31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" name="Text Box 31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" name="Text Box 31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" name="Text Box 31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" name="Text Box 31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" name="Text Box 31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" name="Text Box 31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" name="Text Box 31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" name="Text Box 31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" name="Text Box 31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" name="Text Box 31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" name="Text Box 31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" name="Text Box 31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" name="Text Box 31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" name="Text Box 31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" name="Text Box 31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" name="Text Box 31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" name="Text Box 31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" name="Text Box 31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" name="Text Box 31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" name="Text Box 31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" name="Text Box 31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" name="Text Box 31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" name="Text Box 31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" name="Text Box 31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" name="Text Box 31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" name="Text Box 31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" name="Text Box 31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" name="Text Box 31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" name="Text Box 31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" name="Text Box 31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" name="Text Box 31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" name="Text Box 31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" name="Text Box 31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" name="Text Box 31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" name="Text Box 31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" name="Text Box 31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" name="Text Box 31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" name="Text Box 31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" name="Text Box 31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" name="Text Box 31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" name="Text Box 31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" name="Text Box 31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" name="Text Box 31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" name="Text Box 31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" name="Text Box 31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" name="Text Box 31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" name="Text Box 31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" name="Text Box 31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" name="Text Box 31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" name="Text Box 31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" name="Text Box 31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" name="Text Box 31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" name="Text Box 31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" name="Text Box 31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" name="Text Box 31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" name="Text Box 31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" name="Text Box 31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" name="Text Box 31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" name="Text Box 31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" name="Text Box 31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" name="Text Box 31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" name="Text Box 31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" name="Text Box 31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" name="Text Box 31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" name="Text Box 31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" name="Text Box 31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" name="Text Box 31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" name="Text Box 31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" name="Text Box 31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" name="Text Box 31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" name="Text Box 31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" name="Text Box 31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" name="Text Box 31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" name="Text Box 31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" name="Text Box 32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" name="Text Box 32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" name="Text Box 32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" name="Text Box 32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" name="Text Box 32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" name="Text Box 32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" name="Text Box 32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" name="Text Box 32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" name="Text Box 32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" name="Text Box 32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" name="Text Box 32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" name="Text Box 32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" name="Text Box 32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" name="Text Box 32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" name="Text Box 32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" name="Text Box 32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" name="Text Box 32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" name="Text Box 32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" name="Text Box 32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" name="Text Box 32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" name="Text Box 32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" name="Text Box 32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" name="Text Box 32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" name="Text Box 32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" name="Text Box 32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" name="Text Box 32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" name="Text Box 32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" name="Text Box 32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" name="Text Box 32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" name="Text Box 32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" name="Text Box 32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" name="Text Box 32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" name="Text Box 32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" name="Text Box 32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" name="Text Box 32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" name="Text Box 32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" name="Text Box 32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" name="Text Box 32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" name="Text Box 32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" name="Text Box 32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" name="Text Box 32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" name="Text Box 32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" name="Text Box 32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" name="Text Box 32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" name="Text Box 32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" name="Text Box 32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" name="Text Box 32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" name="Text Box 32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" name="Text Box 32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" name="Text Box 32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" name="Text Box 32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" name="Text Box 32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" name="Text Box 32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" name="Text Box 32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" name="Text Box 32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" name="Text Box 32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" name="Text Box 32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" name="Text Box 32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" name="Text Box 32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" name="Text Box 32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" name="Text Box 32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" name="Text Box 32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" name="Text Box 32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" name="Text Box 32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" name="Text Box 32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" name="Text Box 32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" name="Text Box 32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" name="Text Box 32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" name="Text Box 32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" name="Text Box 32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" name="Text Box 32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" name="Text Box 32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" name="Text Box 32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" name="Text Box 32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" name="Text Box 32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" name="Text Box 32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" name="Text Box 32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" name="Text Box 32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" name="Text Box 32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" name="Text Box 32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" name="Text Box 32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" name="Text Box 32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" name="Text Box 32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" name="Text Box 32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" name="Text Box 32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" name="Text Box 32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" name="Text Box 32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" name="Text Box 32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" name="Text Box 32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" name="Text Box 32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" name="Text Box 32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" name="Text Box 32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" name="Text Box 32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" name="Text Box 32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" name="Text Box 32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" name="Text Box 32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" name="Text Box 32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" name="Text Box 32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" name="Text Box 32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" name="Text Box 32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" name="Text Box 33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" name="Text Box 33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" name="Text Box 33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" name="Text Box 33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" name="Text Box 33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" name="Text Box 33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" name="Text Box 33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" name="Text Box 33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" name="Text Box 33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" name="Text Box 33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" name="Text Box 33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" name="Text Box 33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" name="Text Box 33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" name="Text Box 33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" name="Text Box 33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" name="Text Box 33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" name="Text Box 33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" name="Text Box 33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" name="Text Box 33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" name="Text Box 33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" name="Text Box 33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" name="Text Box 33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" name="Text Box 33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" name="Text Box 33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" name="Text Box 33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" name="Text Box 33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" name="Text Box 33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" name="Text Box 33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" name="Text Box 33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" name="Text Box 33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" name="Text Box 33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" name="Text Box 33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" name="Text Box 33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" name="Text Box 33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" name="Text Box 33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" name="Text Box 33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" name="Text Box 33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" name="Text Box 33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" name="Text Box 33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" name="Text Box 33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" name="Text Box 33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" name="Text Box 33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" name="Text Box 33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" name="Text Box 33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" name="Text Box 33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" name="Text Box 33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" name="Text Box 33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" name="Text Box 33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" name="Text Box 33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" name="Text Box 33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" name="Text Box 33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" name="Text Box 33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" name="Text Box 33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" name="Text Box 33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" name="Text Box 33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" name="Text Box 33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" name="Text Box 33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" name="Text Box 33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" name="Text Box 33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" name="Text Box 33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" name="Text Box 33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" name="Text Box 33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" name="Text Box 33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" name="Text Box 33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" name="Text Box 33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" name="Text Box 33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" name="Text Box 33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" name="Text Box 33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" name="Text Box 33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" name="Text Box 33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" name="Text Box 33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" name="Text Box 33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" name="Text Box 33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" name="Text Box 33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" name="Text Box 33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" name="Text Box 33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" name="Text Box 33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" name="Text Box 33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" name="Text Box 33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" name="Text Box 33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" name="Text Box 33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" name="Text Box 33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" name="Text Box 33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" name="Text Box 33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" name="Text Box 33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" name="Text Box 33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" name="Text Box 33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" name="Text Box 33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" name="Text Box 33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" name="Text Box 33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" name="Text Box 33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" name="Text Box 33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" name="Text Box 33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" name="Text Box 33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" name="Text Box 33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" name="Text Box 33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" name="Text Box 33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" name="Text Box 33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" name="Text Box 33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" name="Text Box 33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" name="Text Box 34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" name="Text Box 34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" name="Text Box 34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" name="Text Box 34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" name="Text Box 34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" name="Text Box 34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" name="Text Box 34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" name="Text Box 34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" name="Text Box 34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" name="Text Box 34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" name="Text Box 34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" name="Text Box 34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" name="Text Box 34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" name="Text Box 34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" name="Text Box 34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" name="Text Box 34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" name="Text Box 34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4" name="Text Box 34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5" name="Text Box 34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6" name="Text Box 34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7" name="Text Box 34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8" name="Text Box 34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9" name="Text Box 34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0" name="Text Box 34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1" name="Text Box 34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2" name="Text Box 34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3" name="Text Box 34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4" name="Text Box 34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5" name="Text Box 34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6" name="Text Box 34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7" name="Text Box 34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8" name="Text Box 34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9" name="Text Box 34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0" name="Text Box 34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1" name="Text Box 34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2" name="Text Box 34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3" name="Text Box 34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4" name="Text Box 34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5" name="Text Box 34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6" name="Text Box 34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7" name="Text Box 34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8" name="Text Box 34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9" name="Text Box 34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0" name="Text Box 34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1" name="Text Box 34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2" name="Text Box 34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3" name="Text Box 34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4" name="Text Box 34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5" name="Text Box 34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6" name="Text Box 34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7" name="Text Box 34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8" name="Text Box 34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9" name="Text Box 34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0" name="Text Box 34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1" name="Text Box 34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2" name="Text Box 34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3" name="Text Box 34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4" name="Text Box 34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5" name="Text Box 34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6" name="Text Box 34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7" name="Text Box 34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8" name="Text Box 34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9" name="Text Box 34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0" name="Text Box 34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1" name="Text Box 34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2" name="Text Box 34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3" name="Text Box 34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4" name="Text Box 34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5" name="Text Box 34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6" name="Text Box 34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7" name="Text Box 34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8" name="Text Box 34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9" name="Text Box 34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0" name="Text Box 34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1" name="Text Box 34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2" name="Text Box 34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3" name="Text Box 34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4" name="Text Box 34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5" name="Text Box 34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6" name="Text Box 34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7" name="Text Box 34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8" name="Text Box 34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9" name="Text Box 34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0" name="Text Box 34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1" name="Text Box 34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2" name="Text Box 34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3" name="Text Box 34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4" name="Text Box 34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5" name="Text Box 34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6" name="Text Box 34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7" name="Text Box 34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8" name="Text Box 34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9" name="Text Box 34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0" name="Text Box 34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1" name="Text Box 34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2" name="Text Box 34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3" name="Text Box 34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4" name="Text Box 34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5" name="Text Box 34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6" name="Text Box 34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7" name="Text Box 35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8" name="Text Box 35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9" name="Text Box 35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0" name="Text Box 35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1" name="Text Box 35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2" name="Text Box 35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3" name="Text Box 35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4" name="Text Box 35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5" name="Text Box 35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6" name="Text Box 35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7" name="Text Box 35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8" name="Text Box 35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9" name="Text Box 35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0" name="Text Box 35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1" name="Text Box 35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2" name="Text Box 35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3" name="Text Box 35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4" name="Text Box 35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5" name="Text Box 35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6" name="Text Box 35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7" name="Text Box 35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8" name="Text Box 35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9" name="Text Box 35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0" name="Text Box 35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1" name="Text Box 35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2" name="Text Box 35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3" name="Text Box 35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4" name="Text Box 35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5" name="Text Box 35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6" name="Text Box 35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7" name="Text Box 35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8" name="Text Box 35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9" name="Text Box 35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0" name="Text Box 35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1" name="Text Box 35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2" name="Text Box 35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3" name="Text Box 35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4" name="Text Box 35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5" name="Text Box 35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6" name="Text Box 35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7" name="Text Box 35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8" name="Text Box 35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9" name="Text Box 35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0" name="Text Box 35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1" name="Text Box 35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2" name="Text Box 35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3" name="Text Box 35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4" name="Text Box 35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5" name="Text Box 35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6" name="Text Box 35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7" name="Text Box 35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8" name="Text Box 35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9" name="Text Box 35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0" name="Text Box 35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1" name="Text Box 35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2" name="Text Box 35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3" name="Text Box 35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4" name="Text Box 35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5" name="Text Box 35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6" name="Text Box 35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7" name="Text Box 35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8" name="Text Box 35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9" name="Text Box 35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0" name="Text Box 35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1" name="Text Box 35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2" name="Text Box 35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3" name="Text Box 35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4" name="Text Box 35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5" name="Text Box 35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6" name="Text Box 35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7" name="Text Box 35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8" name="Text Box 35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9" name="Text Box 35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0" name="Text Box 35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1" name="Text Box 35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2" name="Text Box 35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3" name="Text Box 35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4" name="Text Box 35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5" name="Text Box 35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6" name="Text Box 35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7" name="Text Box 35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8" name="Text Box 35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9" name="Text Box 35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0" name="Text Box 35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1" name="Text Box 35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2" name="Text Box 35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3" name="Text Box 35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4" name="Text Box 35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5" name="Text Box 35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6" name="Text Box 35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7" name="Text Box 35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8" name="Text Box 35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9" name="Text Box 35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0" name="Text Box 35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1" name="Text Box 35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2" name="Text Box 35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3" name="Text Box 35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4" name="Text Box 35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5" name="Text Box 35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6" name="Text Box 35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7" name="Text Box 36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8" name="Text Box 36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9" name="Text Box 36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0" name="Text Box 36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1" name="Text Box 36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2" name="Text Box 36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3" name="Text Box 36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4" name="Text Box 36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5" name="Text Box 36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6" name="Text Box 36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7" name="Text Box 36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8" name="Text Box 36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9" name="Text Box 36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0" name="Text Box 36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1" name="Text Box 36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2" name="Text Box 36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3" name="Text Box 36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4" name="Text Box 36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5" name="Text Box 36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6" name="Text Box 36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7" name="Text Box 36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8" name="Text Box 36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9" name="Text Box 36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0" name="Text Box 36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1" name="Text Box 36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2" name="Text Box 36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3" name="Text Box 36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4" name="Text Box 36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5" name="Text Box 36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6" name="Text Box 36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7" name="Text Box 36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8" name="Text Box 36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9" name="Text Box 36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0" name="Text Box 36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1" name="Text Box 36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2" name="Text Box 36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3" name="Text Box 36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4" name="Text Box 36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5" name="Text Box 36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6" name="Text Box 36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7" name="Text Box 36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8" name="Text Box 36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9" name="Text Box 36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0" name="Text Box 36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1" name="Text Box 36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2" name="Text Box 36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3" name="Text Box 36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4" name="Text Box 36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5" name="Text Box 36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6" name="Text Box 36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7" name="Text Box 36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8" name="Text Box 36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9" name="Text Box 36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0" name="Text Box 36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1" name="Text Box 36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2" name="Text Box 36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3" name="Text Box 36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4" name="Text Box 36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5" name="Text Box 36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6" name="Text Box 36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7" name="Text Box 36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8" name="Text Box 36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9" name="Text Box 36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0" name="Text Box 36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1" name="Text Box 36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2" name="Text Box 36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3" name="Text Box 36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4" name="Text Box 36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5" name="Text Box 36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6" name="Text Box 36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7" name="Text Box 36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8" name="Text Box 36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9" name="Text Box 36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0" name="Text Box 36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1" name="Text Box 36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2" name="Text Box 36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3" name="Text Box 36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4" name="Text Box 36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5" name="Text Box 36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6" name="Text Box 36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7" name="Text Box 36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8" name="Text Box 36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9" name="Text Box 36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0" name="Text Box 36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1" name="Text Box 36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2" name="Text Box 36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3" name="Text Box 36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4" name="Text Box 36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5" name="Text Box 36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6" name="Text Box 36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7" name="Text Box 36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8" name="Text Box 36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9" name="Text Box 36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0" name="Text Box 36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1" name="Text Box 36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2" name="Text Box 36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3" name="Text Box 36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4" name="Text Box 36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5" name="Text Box 36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6" name="Text Box 36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7" name="Text Box 37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8" name="Text Box 37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9" name="Text Box 37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0" name="Text Box 37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1" name="Text Box 37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2" name="Text Box 37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3" name="Text Box 37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4" name="Text Box 37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5" name="Text Box 37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6" name="Text Box 37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7" name="Text Box 37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8" name="Text Box 37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9" name="Text Box 37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0" name="Text Box 37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1" name="Text Box 37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2" name="Text Box 37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3" name="Text Box 37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4" name="Text Box 37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5" name="Text Box 37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6" name="Text Box 37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7" name="Text Box 37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8" name="Text Box 37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9" name="Text Box 37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0" name="Text Box 37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1" name="Text Box 37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2" name="Text Box 37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3" name="Text Box 37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4" name="Text Box 37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5" name="Text Box 37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6" name="Text Box 37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7" name="Text Box 37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8" name="Text Box 37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9" name="Text Box 37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0" name="Text Box 37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1" name="Text Box 37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2" name="Text Box 37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3" name="Text Box 37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4" name="Text Box 37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5" name="Text Box 37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6" name="Text Box 37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7" name="Text Box 37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8" name="Text Box 37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9" name="Text Box 37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0" name="Text Box 37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1" name="Text Box 37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2" name="Text Box 37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3" name="Text Box 37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4" name="Text Box 37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5" name="Text Box 37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6" name="Text Box 37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7" name="Text Box 37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8" name="Text Box 37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9" name="Text Box 37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0" name="Text Box 37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1" name="Text Box 37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2" name="Text Box 37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3" name="Text Box 37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4" name="Text Box 37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5" name="Text Box 37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6" name="Text Box 37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7" name="Text Box 37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8" name="Text Box 37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9" name="Text Box 37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0" name="Text Box 37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1" name="Text Box 37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2" name="Text Box 37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3" name="Text Box 37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4" name="Text Box 37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5" name="Text Box 37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6" name="Text Box 37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7" name="Text Box 37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8" name="Text Box 37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" name="Text Box 37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0" name="Text Box 37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1" name="Text Box 37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2" name="Text Box 37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3" name="Text Box 37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4" name="Text Box 37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5" name="Text Box 37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6" name="Text Box 37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7" name="Text Box 37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8" name="Text Box 37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9" name="Text Box 37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0" name="Text Box 37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1" name="Text Box 37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2" name="Text Box 37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3" name="Text Box 37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4" name="Text Box 37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5" name="Text Box 37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6" name="Text Box 37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7" name="Text Box 37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8" name="Text Box 37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9" name="Text Box 37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0" name="Text Box 37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1" name="Text Box 37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2" name="Text Box 37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3" name="Text Box 37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4" name="Text Box 37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5" name="Text Box 37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6" name="Text Box 37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7" name="Text Box 38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8" name="Text Box 38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9" name="Text Box 38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0" name="Text Box 38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1" name="Text Box 38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2" name="Text Box 38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3" name="Text Box 38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4" name="Text Box 38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5" name="Text Box 38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6" name="Text Box 38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7" name="Text Box 38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8" name="Text Box 38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9" name="Text Box 38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0" name="Text Box 38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1" name="Text Box 38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2" name="Text Box 38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3" name="Text Box 38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4" name="Text Box 38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5" name="Text Box 38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6" name="Text Box 38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7" name="Text Box 38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8" name="Text Box 38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9" name="Text Box 38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0" name="Text Box 38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1" name="Text Box 38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2" name="Text Box 38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3" name="Text Box 38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4" name="Text Box 38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5" name="Text Box 38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6" name="Text Box 38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7" name="Text Box 38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8" name="Text Box 38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9" name="Text Box 38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0" name="Text Box 38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1" name="Text Box 38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2" name="Text Box 38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3" name="Text Box 38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4" name="Text Box 38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5" name="Text Box 38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6" name="Text Box 38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7" name="Text Box 38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8" name="Text Box 38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9" name="Text Box 38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0" name="Text Box 38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1" name="Text Box 38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2" name="Text Box 38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3" name="Text Box 38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4" name="Text Box 38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5" name="Text Box 38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6" name="Text Box 38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7" name="Text Box 38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8" name="Text Box 38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9" name="Text Box 38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0" name="Text Box 38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1" name="Text Box 38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2" name="Text Box 38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3" name="Text Box 38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4" name="Text Box 38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5" name="Text Box 38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6" name="Text Box 38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7" name="Text Box 38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8" name="Text Box 38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9" name="Text Box 38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0" name="Text Box 38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1" name="Text Box 38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2" name="Text Box 38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3" name="Text Box 38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4" name="Text Box 38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5" name="Text Box 38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6" name="Text Box 38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7" name="Text Box 38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8" name="Text Box 38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9" name="Text Box 38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0" name="Text Box 38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1" name="Text Box 38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2" name="Text Box 38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3" name="Text Box 38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4" name="Text Box 38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5" name="Text Box 38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6" name="Text Box 38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7" name="Text Box 38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8" name="Text Box 38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9" name="Text Box 38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0" name="Text Box 38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1" name="Text Box 38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2" name="Text Box 38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3" name="Text Box 38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4" name="Text Box 38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5" name="Text Box 38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6" name="Text Box 38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7" name="Text Box 38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8" name="Text Box 38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9" name="Text Box 38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0" name="Text Box 38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1" name="Text Box 38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2" name="Text Box 38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3" name="Text Box 38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4" name="Text Box 38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5" name="Text Box 38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6" name="Text Box 38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7" name="Text Box 39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8" name="Text Box 39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9" name="Text Box 39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0" name="Text Box 39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1" name="Text Box 39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2" name="Text Box 39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3" name="Text Box 39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4" name="Text Box 39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5" name="Text Box 39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6" name="Text Box 39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7" name="Text Box 39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8" name="Text Box 39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9" name="Text Box 39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0" name="Text Box 39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1" name="Text Box 39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2" name="Text Box 39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3" name="Text Box 39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4" name="Text Box 39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5" name="Text Box 39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6" name="Text Box 39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7" name="Text Box 39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8" name="Text Box 39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9" name="Text Box 39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0" name="Text Box 39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1" name="Text Box 39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2" name="Text Box 39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3" name="Text Box 39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4" name="Text Box 39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5" name="Text Box 39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6" name="Text Box 39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7" name="Text Box 39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8" name="Text Box 39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9" name="Text Box 39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0" name="Text Box 39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1" name="Text Box 39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2" name="Text Box 39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3" name="Text Box 39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4" name="Text Box 39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5" name="Text Box 39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6" name="Text Box 39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7" name="Text Box 39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8" name="Text Box 39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9" name="Text Box 39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0" name="Text Box 39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1" name="Text Box 39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2" name="Text Box 39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3" name="Text Box 39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4" name="Text Box 39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5" name="Text Box 39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6" name="Text Box 39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7" name="Text Box 39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8" name="Text Box 39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9" name="Text Box 39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0" name="Text Box 39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1" name="Text Box 39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2" name="Text Box 39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3" name="Text Box 39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4" name="Text Box 39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5" name="Text Box 39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6" name="Text Box 39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7" name="Text Box 39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8" name="Text Box 39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9" name="Text Box 39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0" name="Text Box 39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1" name="Text Box 39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2" name="Text Box 39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3" name="Text Box 39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4" name="Text Box 39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5" name="Text Box 39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6" name="Text Box 39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7" name="Text Box 39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8" name="Text Box 39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9" name="Text Box 39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0" name="Text Box 39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1" name="Text Box 39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2" name="Text Box 39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3" name="Text Box 39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4" name="Text Box 39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5" name="Text Box 39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6" name="Text Box 39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7" name="Text Box 39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8" name="Text Box 39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9" name="Text Box 39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0" name="Text Box 39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1" name="Text Box 39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2" name="Text Box 39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3" name="Text Box 39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4" name="Text Box 39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5" name="Text Box 39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6" name="Text Box 39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7" name="Text Box 39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8" name="Text Box 39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9" name="Text Box 39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0" name="Text Box 39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1" name="Text Box 39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2" name="Text Box 39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3" name="Text Box 39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4" name="Text Box 39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5" name="Text Box 39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6" name="Text Box 39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7" name="Text Box 40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8" name="Text Box 40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9" name="Text Box 40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0" name="Text Box 40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1" name="Text Box 40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2" name="Text Box 40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3" name="Text Box 40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4" name="Text Box 40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5" name="Text Box 40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6" name="Text Box 40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7" name="Text Box 40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8" name="Text Box 40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9" name="Text Box 40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0" name="Text Box 40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1" name="Text Box 40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2" name="Text Box 40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3" name="Text Box 40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4" name="Text Box 40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5" name="Text Box 40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6" name="Text Box 40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7" name="Text Box 40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8" name="Text Box 40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9" name="Text Box 40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0" name="Text Box 40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1" name="Text Box 40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2" name="Text Box 40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3" name="Text Box 40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4" name="Text Box 40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5" name="Text Box 40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6" name="Text Box 40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7" name="Text Box 40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8" name="Text Box 40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9" name="Text Box 40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0" name="Text Box 40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1" name="Text Box 40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2" name="Text Box 40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3" name="Text Box 40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4" name="Text Box 40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5" name="Text Box 40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6" name="Text Box 40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7" name="Text Box 40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8" name="Text Box 40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9" name="Text Box 40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0" name="Text Box 40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1" name="Text Box 40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2" name="Text Box 40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3" name="Text Box 40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4" name="Text Box 40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5" name="Text Box 40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6" name="Text Box 40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7" name="Text Box 40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8" name="Text Box 40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9" name="Text Box 40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0" name="Text Box 40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1" name="Text Box 40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2" name="Text Box 40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3" name="Text Box 40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4" name="Text Box 40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5" name="Text Box 40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6" name="Text Box 40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7" name="Text Box 40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8" name="Text Box 40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9" name="Text Box 40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0" name="Text Box 40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1" name="Text Box 40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2" name="Text Box 40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3" name="Text Box 40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4" name="Text Box 40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5" name="Text Box 40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6" name="Text Box 40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7" name="Text Box 40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8" name="Text Box 40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9" name="Text Box 40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0" name="Text Box 40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1" name="Text Box 40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2" name="Text Box 40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3" name="Text Box 40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4" name="Text Box 40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5" name="Text Box 40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6" name="Text Box 40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7" name="Text Box 40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8" name="Text Box 40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9" name="Text Box 40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0" name="Text Box 40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1" name="Text Box 40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2" name="Text Box 40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3" name="Text Box 40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4" name="Text Box 40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5" name="Text Box 40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6" name="Text Box 40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7" name="Text Box 40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8" name="Text Box 40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9" name="Text Box 40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0" name="Text Box 40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1" name="Text Box 40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2" name="Text Box 40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3" name="Text Box 40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4" name="Text Box 40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5" name="Text Box 40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6" name="Text Box 40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7" name="Text Box 41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8" name="Text Box 41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9" name="Text Box 41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0" name="Text Box 41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1" name="Text Box 41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2" name="Text Box 41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3" name="Text Box 41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4" name="Text Box 41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5" name="Text Box 41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6" name="Text Box 41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7" name="Text Box 41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8" name="Text Box 41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9" name="Text Box 41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0" name="Text Box 41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1" name="Text Box 41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2" name="Text Box 41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3" name="Text Box 41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4" name="Text Box 41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5" name="Text Box 41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6" name="Text Box 41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7" name="Text Box 41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8" name="Text Box 41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9" name="Text Box 41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0" name="Text Box 41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1" name="Text Box 41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2" name="Text Box 41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3" name="Text Box 41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4" name="Text Box 41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5" name="Text Box 41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6" name="Text Box 41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7" name="Text Box 41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8" name="Text Box 41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9" name="Text Box 41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0" name="Text Box 41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1" name="Text Box 41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2" name="Text Box 41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3" name="Text Box 41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4" name="Text Box 41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5" name="Text Box 41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6" name="Text Box 41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7" name="Text Box 41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8" name="Text Box 41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9" name="Text Box 41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0" name="Text Box 41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1" name="Text Box 41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2" name="Text Box 41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3" name="Text Box 41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4" name="Text Box 41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5" name="Text Box 41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6" name="Text Box 41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7" name="Text Box 41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8" name="Text Box 41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9" name="Text Box 41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0" name="Text Box 41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1" name="Text Box 41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2" name="Text Box 41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3" name="Text Box 41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4" name="Text Box 41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5" name="Text Box 41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6" name="Text Box 41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7" name="Text Box 41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8" name="Text Box 41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9" name="Text Box 41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0" name="Text Box 41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1" name="Text Box 41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2" name="Text Box 41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3" name="Text Box 41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4" name="Text Box 41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5" name="Text Box 41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6" name="Text Box 41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7" name="Text Box 41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8" name="Text Box 41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9" name="Text Box 41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0" name="Text Box 41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1" name="Text Box 41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2" name="Text Box 41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3" name="Text Box 41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4" name="Text Box 41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5" name="Text Box 41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6" name="Text Box 41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7" name="Text Box 41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8" name="Text Box 41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9" name="Text Box 41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0" name="Text Box 41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1" name="Text Box 41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2" name="Text Box 41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3" name="Text Box 41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4" name="Text Box 41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5" name="Text Box 41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6" name="Text Box 41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7" name="Text Box 41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8" name="Text Box 41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9" name="Text Box 41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0" name="Text Box 41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1" name="Text Box 41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2" name="Text Box 41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3" name="Text Box 41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4" name="Text Box 41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5" name="Text Box 41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6" name="Text Box 41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7" name="Text Box 42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8" name="Text Box 42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9" name="Text Box 42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0" name="Text Box 42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1" name="Text Box 42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2" name="Text Box 42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3" name="Text Box 42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4" name="Text Box 42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5" name="Text Box 42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6" name="Text Box 42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7" name="Text Box 42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8" name="Text Box 42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9" name="Text Box 42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0" name="Text Box 42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1" name="Text Box 42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2" name="Text Box 42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3" name="Text Box 42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4" name="Text Box 42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5" name="Text Box 42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6" name="Text Box 42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7" name="Text Box 42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8" name="Text Box 42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9" name="Text Box 42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0" name="Text Box 42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1" name="Text Box 42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2" name="Text Box 42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3" name="Text Box 42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4" name="Text Box 42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5" name="Text Box 42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6" name="Text Box 42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7" name="Text Box 42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8" name="Text Box 42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9" name="Text Box 42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0" name="Text Box 42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1" name="Text Box 42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2" name="Text Box 42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3" name="Text Box 42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4" name="Text Box 42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5" name="Text Box 42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6" name="Text Box 42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7" name="Text Box 42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8" name="Text Box 42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9" name="Text Box 42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0" name="Text Box 42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1" name="Text Box 42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2" name="Text Box 42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3" name="Text Box 42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4" name="Text Box 42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5" name="Text Box 42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6" name="Text Box 42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7" name="Text Box 42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8" name="Text Box 42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9" name="Text Box 42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0" name="Text Box 42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1" name="Text Box 42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2" name="Text Box 42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3" name="Text Box 42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4" name="Text Box 42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5" name="Text Box 42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6" name="Text Box 42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7" name="Text Box 42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8" name="Text Box 42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9" name="Text Box 42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0" name="Text Box 42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1" name="Text Box 42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2" name="Text Box 42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3" name="Text Box 42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4" name="Text Box 42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5" name="Text Box 42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6" name="Text Box 42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7" name="Text Box 42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8" name="Text Box 42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9" name="Text Box 42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0" name="Text Box 42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1" name="Text Box 42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2" name="Text Box 42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3" name="Text Box 42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4" name="Text Box 42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5" name="Text Box 42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6" name="Text Box 42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7" name="Text Box 42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8" name="Text Box 42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9" name="Text Box 42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0" name="Text Box 42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1" name="Text Box 42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2" name="Text Box 42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3" name="Text Box 42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4" name="Text Box 42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5" name="Text Box 42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6" name="Text Box 42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7" name="Text Box 42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8" name="Text Box 42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9" name="Text Box 42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0" name="Text Box 42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1" name="Text Box 42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2" name="Text Box 42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3" name="Text Box 42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4" name="Text Box 42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5" name="Text Box 42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6" name="Text Box 42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7" name="Text Box 43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8" name="Text Box 43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9" name="Text Box 43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0" name="Text Box 43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1" name="Text Box 43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2" name="Text Box 43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3" name="Text Box 43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4" name="Text Box 43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5" name="Text Box 43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6" name="Text Box 43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7" name="Text Box 43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8" name="Text Box 43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9" name="Text Box 43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0" name="Text Box 43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1" name="Text Box 43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2" name="Text Box 43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3" name="Text Box 43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4" name="Text Box 43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5" name="Text Box 43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6" name="Text Box 43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7" name="Text Box 43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8" name="Text Box 43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9" name="Text Box 43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0" name="Text Box 43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1" name="Text Box 43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2" name="Text Box 43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3" name="Text Box 43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4" name="Text Box 43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5" name="Text Box 43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6" name="Text Box 43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7" name="Text Box 43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8" name="Text Box 43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9" name="Text Box 43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0" name="Text Box 43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1" name="Text Box 43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2" name="Text Box 43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3" name="Text Box 43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4" name="Text Box 43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5" name="Text Box 43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6" name="Text Box 43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7" name="Text Box 43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8" name="Text Box 43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9" name="Text Box 43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0" name="Text Box 43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1" name="Text Box 43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2" name="Text Box 43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3" name="Text Box 43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4" name="Text Box 43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5" name="Text Box 43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6" name="Text Box 43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7" name="Text Box 43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8" name="Text Box 43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9" name="Text Box 43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0" name="Text Box 43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1" name="Text Box 43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2" name="Text Box 43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3" name="Text Box 43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4" name="Text Box 43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5" name="Text Box 43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6" name="Text Box 43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7" name="Text Box 43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8" name="Text Box 43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9" name="Text Box 43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0" name="Text Box 43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1" name="Text Box 43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2" name="Text Box 43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3" name="Text Box 43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4" name="Text Box 43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5" name="Text Box 43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6" name="Text Box 43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7" name="Text Box 43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8" name="Text Box 43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9" name="Text Box 43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0" name="Text Box 43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1" name="Text Box 43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2" name="Text Box 43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3" name="Text Box 43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4" name="Text Box 43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5" name="Text Box 43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6" name="Text Box 43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7" name="Text Box 43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8" name="Text Box 43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9" name="Text Box 43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0" name="Text Box 43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1" name="Text Box 43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2" name="Text Box 43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3" name="Text Box 43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4" name="Text Box 43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5" name="Text Box 43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6" name="Text Box 43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7" name="Text Box 43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8" name="Text Box 43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9" name="Text Box 43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0" name="Text Box 43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1" name="Text Box 43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2" name="Text Box 43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3" name="Text Box 43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4" name="Text Box 43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5" name="Text Box 43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6" name="Text Box 43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7" name="Text Box 44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8" name="Text Box 44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9" name="Text Box 44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0" name="Text Box 44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1" name="Text Box 44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2" name="Text Box 44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3" name="Text Box 44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4" name="Text Box 44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5" name="Text Box 44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6" name="Text Box 44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7" name="Text Box 44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8" name="Text Box 44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9" name="Text Box 44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0" name="Text Box 44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1" name="Text Box 44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2" name="Text Box 44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3" name="Text Box 44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4" name="Text Box 44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5" name="Text Box 44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6" name="Text Box 44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7" name="Text Box 44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8" name="Text Box 44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9" name="Text Box 44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0" name="Text Box 44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1" name="Text Box 44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2" name="Text Box 44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3" name="Text Box 44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4" name="Text Box 44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5" name="Text Box 44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6" name="Text Box 44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7" name="Text Box 44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8" name="Text Box 44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9" name="Text Box 44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0" name="Text Box 44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1" name="Text Box 44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2" name="Text Box 44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3" name="Text Box 44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4" name="Text Box 44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5" name="Text Box 44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6" name="Text Box 44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7" name="Text Box 44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8" name="Text Box 44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9" name="Text Box 44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0" name="Text Box 44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1" name="Text Box 44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2" name="Text Box 44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3" name="Text Box 44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4" name="Text Box 44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5" name="Text Box 44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6" name="Text Box 44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7" name="Text Box 44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8" name="Text Box 44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9" name="Text Box 44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0" name="Text Box 44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1" name="Text Box 44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2" name="Text Box 44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3" name="Text Box 44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4" name="Text Box 44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5" name="Text Box 44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6" name="Text Box 44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7" name="Text Box 44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8" name="Text Box 44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9" name="Text Box 44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0" name="Text Box 44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1" name="Text Box 44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2" name="Text Box 44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3" name="Text Box 44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4" name="Text Box 44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5" name="Text Box 44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6" name="Text Box 44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7" name="Text Box 44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8" name="Text Box 44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9" name="Text Box 44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0" name="Text Box 44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1" name="Text Box 44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2" name="Text Box 44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3" name="Text Box 44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4" name="Text Box 44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5" name="Text Box 44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6" name="Text Box 44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7" name="Text Box 44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8" name="Text Box 44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9" name="Text Box 44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0" name="Text Box 44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1" name="Text Box 44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2" name="Text Box 44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3" name="Text Box 44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4" name="Text Box 44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5" name="Text Box 44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6" name="Text Box 44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7" name="Text Box 44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8" name="Text Box 44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9" name="Text Box 44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0" name="Text Box 44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1" name="Text Box 44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2" name="Text Box 44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3" name="Text Box 44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4" name="Text Box 44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5" name="Text Box 44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6" name="Text Box 44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7" name="Text Box 45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8" name="Text Box 45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9" name="Text Box 45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0" name="Text Box 45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1" name="Text Box 45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2" name="Text Box 45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3" name="Text Box 45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4" name="Text Box 45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5" name="Text Box 45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6" name="Text Box 45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7" name="Text Box 45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8" name="Text Box 45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9" name="Text Box 45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0" name="Text Box 45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1" name="Text Box 45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2" name="Text Box 45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3" name="Text Box 45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4" name="Text Box 45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5" name="Text Box 45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6" name="Text Box 45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7" name="Text Box 45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8" name="Text Box 45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9" name="Text Box 45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0" name="Text Box 45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1" name="Text Box 45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2" name="Text Box 45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3" name="Text Box 45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4" name="Text Box 45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5" name="Text Box 45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6" name="Text Box 45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7" name="Text Box 45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8" name="Text Box 45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9" name="Text Box 45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0" name="Text Box 45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1" name="Text Box 45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2" name="Text Box 45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3" name="Text Box 45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4" name="Text Box 45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5" name="Text Box 45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6" name="Text Box 45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7" name="Text Box 45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8" name="Text Box 45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9" name="Text Box 45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0" name="Text Box 45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1" name="Text Box 45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2" name="Text Box 45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3" name="Text Box 45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4" name="Text Box 45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5" name="Text Box 45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6" name="Text Box 45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7" name="Text Box 45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8" name="Text Box 45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9" name="Text Box 45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0" name="Text Box 45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1" name="Text Box 45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2" name="Text Box 45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3" name="Text Box 45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4" name="Text Box 45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5" name="Text Box 45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6" name="Text Box 45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7" name="Text Box 45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8" name="Text Box 45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9" name="Text Box 45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0" name="Text Box 45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1" name="Text Box 45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2" name="Text Box 45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3" name="Text Box 45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4" name="Text Box 45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5" name="Text Box 45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6" name="Text Box 45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7" name="Text Box 45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8" name="Text Box 45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9" name="Text Box 45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0" name="Text Box 45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1" name="Text Box 45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2" name="Text Box 45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3" name="Text Box 45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4" name="Text Box 45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5" name="Text Box 45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6" name="Text Box 45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7" name="Text Box 45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8" name="Text Box 45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9" name="Text Box 45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0" name="Text Box 45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1" name="Text Box 45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2" name="Text Box 45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3" name="Text Box 45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4" name="Text Box 45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5" name="Text Box 45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6" name="Text Box 45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7" name="Text Box 45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8" name="Text Box 45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9" name="Text Box 45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0" name="Text Box 45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1" name="Text Box 45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2" name="Text Box 45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3" name="Text Box 45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4" name="Text Box 45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5" name="Text Box 45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6" name="Text Box 45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7" name="Text Box 46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8" name="Text Box 46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9" name="Text Box 46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0" name="Text Box 46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1" name="Text Box 46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2" name="Text Box 46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3" name="Text Box 46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4" name="Text Box 46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5" name="Text Box 46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6" name="Text Box 46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7" name="Text Box 46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8" name="Text Box 46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9" name="Text Box 46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0" name="Text Box 46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1" name="Text Box 46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2" name="Text Box 46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3" name="Text Box 46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4" name="Text Box 46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5" name="Text Box 46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6" name="Text Box 46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7" name="Text Box 46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8" name="Text Box 46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9" name="Text Box 46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0" name="Text Box 46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1" name="Text Box 46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2" name="Text Box 46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3" name="Text Box 46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4" name="Text Box 46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5" name="Text Box 46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6" name="Text Box 46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7" name="Text Box 46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8" name="Text Box 46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9" name="Text Box 46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0" name="Text Box 46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1" name="Text Box 46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2" name="Text Box 46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3" name="Text Box 46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4" name="Text Box 46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5" name="Text Box 46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6" name="Text Box 46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7" name="Text Box 46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8" name="Text Box 46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9" name="Text Box 46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0" name="Text Box 46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1" name="Text Box 46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2" name="Text Box 46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3" name="Text Box 46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4" name="Text Box 46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5" name="Text Box 46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6" name="Text Box 46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7" name="Text Box 46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8" name="Text Box 46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9" name="Text Box 46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0" name="Text Box 46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1" name="Text Box 46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2" name="Text Box 46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3" name="Text Box 46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4" name="Text Box 46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5" name="Text Box 46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6" name="Text Box 46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7" name="Text Box 46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8" name="Text Box 46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9" name="Text Box 46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0" name="Text Box 46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1" name="Text Box 46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2" name="Text Box 46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3" name="Text Box 46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4" name="Text Box 46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5" name="Text Box 46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6" name="Text Box 46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7" name="Text Box 46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8" name="Text Box 46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9" name="Text Box 46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0" name="Text Box 46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1" name="Text Box 46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2" name="Text Box 46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3" name="Text Box 46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4" name="Text Box 46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5" name="Text Box 46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6" name="Text Box 46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7" name="Text Box 46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8" name="Text Box 46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9" name="Text Box 46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0" name="Text Box 46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1" name="Text Box 46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2" name="Text Box 46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3" name="Text Box 46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4" name="Text Box 46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5" name="Text Box 46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6" name="Text Box 46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7" name="Text Box 46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8" name="Text Box 46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9" name="Text Box 46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0" name="Text Box 46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1" name="Text Box 46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2" name="Text Box 46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3" name="Text Box 46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4" name="Text Box 46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5" name="Text Box 46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6" name="Text Box 46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7" name="Text Box 47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8" name="Text Box 47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9" name="Text Box 47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0" name="Text Box 47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1" name="Text Box 47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2" name="Text Box 47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3" name="Text Box 47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4" name="Text Box 47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5" name="Text Box 47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6" name="Text Box 47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7" name="Text Box 47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8" name="Text Box 47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9" name="Text Box 47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0" name="Text Box 47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1" name="Text Box 47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2" name="Text Box 47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3" name="Text Box 47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4" name="Text Box 47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5" name="Text Box 47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6" name="Text Box 47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7" name="Text Box 47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8" name="Text Box 47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9" name="Text Box 47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0" name="Text Box 47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1" name="Text Box 47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2" name="Text Box 47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3" name="Text Box 47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4" name="Text Box 47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5" name="Text Box 47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6" name="Text Box 47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7" name="Text Box 47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8" name="Text Box 47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9" name="Text Box 47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0" name="Text Box 47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1" name="Text Box 47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2" name="Text Box 47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3" name="Text Box 47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4" name="Text Box 47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5" name="Text Box 47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6" name="Text Box 47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7" name="Text Box 47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8" name="Text Box 47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9" name="Text Box 47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0" name="Text Box 47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1" name="Text Box 47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2" name="Text Box 47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3" name="Text Box 47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4" name="Text Box 47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5" name="Text Box 47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6" name="Text Box 47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7" name="Text Box 47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8" name="Text Box 47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9" name="Text Box 47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0" name="Text Box 47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1" name="Text Box 47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2" name="Text Box 47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3" name="Text Box 47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4" name="Text Box 47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5" name="Text Box 47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6" name="Text Box 47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7" name="Text Box 47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8" name="Text Box 47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9" name="Text Box 47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0" name="Text Box 47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1" name="Text Box 47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2" name="Text Box 47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3" name="Text Box 47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4" name="Text Box 47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5" name="Text Box 47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6" name="Text Box 47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7" name="Text Box 47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8" name="Text Box 47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9" name="Text Box 47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0" name="Text Box 47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1" name="Text Box 47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2" name="Text Box 47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3" name="Text Box 47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4" name="Text Box 47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5" name="Text Box 47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6" name="Text Box 47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7" name="Text Box 47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8" name="Text Box 47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9" name="Text Box 47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0" name="Text Box 47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1" name="Text Box 47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2" name="Text Box 47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3" name="Text Box 47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4" name="Text Box 47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5" name="Text Box 47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6" name="Text Box 47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7" name="Text Box 47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8" name="Text Box 47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9" name="Text Box 47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0" name="Text Box 47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1" name="Text Box 47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2" name="Text Box 47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3" name="Text Box 47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4" name="Text Box 47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5" name="Text Box 47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6" name="Text Box 47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7" name="Text Box 48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8" name="Text Box 48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9" name="Text Box 48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0" name="Text Box 48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1" name="Text Box 48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2" name="Text Box 48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3" name="Text Box 48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4" name="Text Box 48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5" name="Text Box 48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6" name="Text Box 48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7" name="Text Box 48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8" name="Text Box 48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9" name="Text Box 48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0" name="Text Box 48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1" name="Text Box 48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2" name="Text Box 48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3" name="Text Box 48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4" name="Text Box 48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5" name="Text Box 48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6" name="Text Box 48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7" name="Text Box 48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8" name="Text Box 48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9" name="Text Box 48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0" name="Text Box 48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1" name="Text Box 48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2" name="Text Box 48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3" name="Text Box 48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4" name="Text Box 48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5" name="Text Box 48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6" name="Text Box 48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7" name="Text Box 48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8" name="Text Box 48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9" name="Text Box 48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0" name="Text Box 48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1" name="Text Box 48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2" name="Text Box 48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3" name="Text Box 48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4" name="Text Box 48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5" name="Text Box 48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6" name="Text Box 48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7" name="Text Box 48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8" name="Text Box 48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9" name="Text Box 48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0" name="Text Box 48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1" name="Text Box 48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2" name="Text Box 48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3" name="Text Box 48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4" name="Text Box 48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5" name="Text Box 48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6" name="Text Box 48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7" name="Text Box 48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8" name="Text Box 48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9" name="Text Box 48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0" name="Text Box 48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1" name="Text Box 48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2" name="Text Box 48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3" name="Text Box 48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4" name="Text Box 48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5" name="Text Box 48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6" name="Text Box 48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7" name="Text Box 48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8" name="Text Box 48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9" name="Text Box 48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0" name="Text Box 48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1" name="Text Box 48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2" name="Text Box 48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3" name="Text Box 48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4" name="Text Box 48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5" name="Text Box 48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6" name="Text Box 48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7" name="Text Box 48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8" name="Text Box 48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9" name="Text Box 48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0" name="Text Box 48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1" name="Text Box 48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2" name="Text Box 48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3" name="Text Box 48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4" name="Text Box 48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5" name="Text Box 48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6" name="Text Box 48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7" name="Text Box 48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8" name="Text Box 48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9" name="Text Box 48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0" name="Text Box 48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1" name="Text Box 48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2" name="Text Box 48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3" name="Text Box 48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4" name="Text Box 48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5" name="Text Box 48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6" name="Text Box 48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7" name="Text Box 48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8" name="Text Box 48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9" name="Text Box 48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0" name="Text Box 48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1" name="Text Box 48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2" name="Text Box 48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3" name="Text Box 48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4" name="Text Box 48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5" name="Text Box 48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6" name="Text Box 48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7" name="Text Box 49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8" name="Text Box 49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9" name="Text Box 49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0" name="Text Box 49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1" name="Text Box 49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2" name="Text Box 49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3" name="Text Box 49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4" name="Text Box 49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5" name="Text Box 49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6" name="Text Box 49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7" name="Text Box 49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8" name="Text Box 49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9" name="Text Box 49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0" name="Text Box 49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1" name="Text Box 49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2" name="Text Box 49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3" name="Text Box 49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4" name="Text Box 49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5" name="Text Box 49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6" name="Text Box 49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7" name="Text Box 49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8" name="Text Box 49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9" name="Text Box 49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0" name="Text Box 49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1" name="Text Box 49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2" name="Text Box 49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3" name="Text Box 49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4" name="Text Box 49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5" name="Text Box 49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6" name="Text Box 49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7" name="Text Box 49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8" name="Text Box 49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9" name="Text Box 49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0" name="Text Box 49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1" name="Text Box 49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2" name="Text Box 49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3" name="Text Box 49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4" name="Text Box 49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5" name="Text Box 49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6" name="Text Box 49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7" name="Text Box 49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8" name="Text Box 49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9" name="Text Box 49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0" name="Text Box 49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1" name="Text Box 49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2" name="Text Box 49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3" name="Text Box 49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4" name="Text Box 49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5" name="Text Box 49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6" name="Text Box 49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7" name="Text Box 49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8" name="Text Box 49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9" name="Text Box 49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0" name="Text Box 49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1" name="Text Box 49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2" name="Text Box 49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3" name="Text Box 49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4" name="Text Box 49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5" name="Text Box 49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6" name="Text Box 49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7" name="Text Box 49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8" name="Text Box 49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9" name="Text Box 49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0" name="Text Box 49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1" name="Text Box 49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2" name="Text Box 49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3" name="Text Box 49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4" name="Text Box 49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5" name="Text Box 49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6" name="Text Box 49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7" name="Text Box 49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8" name="Text Box 49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9" name="Text Box 49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0" name="Text Box 49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1" name="Text Box 49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2" name="Text Box 49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3" name="Text Box 49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4" name="Text Box 49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5" name="Text Box 49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6" name="Text Box 49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7" name="Text Box 49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8" name="Text Box 49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9" name="Text Box 49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0" name="Text Box 49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1" name="Text Box 49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2" name="Text Box 49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3" name="Text Box 49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4" name="Text Box 49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5" name="Text Box 49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6" name="Text Box 49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7" name="Text Box 49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8" name="Text Box 49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9" name="Text Box 49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0" name="Text Box 49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1" name="Text Box 49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2" name="Text Box 49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3" name="Text Box 49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4" name="Text Box 49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5" name="Text Box 49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6" name="Text Box 49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7" name="Text Box 50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8" name="Text Box 50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9" name="Text Box 50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0" name="Text Box 50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1" name="Text Box 50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2" name="Text Box 50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3" name="Text Box 50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4" name="Text Box 50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5" name="Text Box 50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6" name="Text Box 50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7" name="Text Box 50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8" name="Text Box 50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9" name="Text Box 50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0" name="Text Box 50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1" name="Text Box 50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2" name="Text Box 50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3" name="Text Box 50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4" name="Text Box 50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5" name="Text Box 50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6" name="Text Box 50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7" name="Text Box 50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8" name="Text Box 50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9" name="Text Box 50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0" name="Text Box 50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1" name="Text Box 50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2" name="Text Box 50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3" name="Text Box 50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4" name="Text Box 50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5" name="Text Box 50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6" name="Text Box 50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7" name="Text Box 50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8" name="Text Box 50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9" name="Text Box 50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0" name="Text Box 50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1" name="Text Box 50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2" name="Text Box 50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3" name="Text Box 50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4" name="Text Box 50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5" name="Text Box 50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6" name="Text Box 50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7" name="Text Box 50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8" name="Text Box 50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9" name="Text Box 50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0" name="Text Box 50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1" name="Text Box 50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2" name="Text Box 50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3" name="Text Box 50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4" name="Text Box 50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5" name="Text Box 50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6" name="Text Box 50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7" name="Text Box 50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8" name="Text Box 50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9" name="Text Box 50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0" name="Text Box 50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1" name="Text Box 50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2" name="Text Box 50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3" name="Text Box 50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4" name="Text Box 50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5" name="Text Box 50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6" name="Text Box 50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7" name="Text Box 50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8" name="Text Box 50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9" name="Text Box 50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0" name="Text Box 50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1" name="Text Box 50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2" name="Text Box 50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3" name="Text Box 50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4" name="Text Box 50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5" name="Text Box 50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6" name="Text Box 50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7" name="Text Box 50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8" name="Text Box 50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9" name="Text Box 50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0" name="Text Box 50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1" name="Text Box 50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2" name="Text Box 50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3" name="Text Box 50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4" name="Text Box 50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5" name="Text Box 50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6" name="Text Box 50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7" name="Text Box 50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8" name="Text Box 50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9" name="Text Box 50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0" name="Text Box 50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1" name="Text Box 50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2" name="Text Box 50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3" name="Text Box 50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4" name="Text Box 50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5" name="Text Box 50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6" name="Text Box 50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7" name="Text Box 50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8" name="Text Box 50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9" name="Text Box 50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0" name="Text Box 50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1" name="Text Box 50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2" name="Text Box 50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3" name="Text Box 50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4" name="Text Box 50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5" name="Text Box 50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6" name="Text Box 50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7" name="Text Box 51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8" name="Text Box 51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9" name="Text Box 51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0" name="Text Box 51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1" name="Text Box 51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2" name="Text Box 51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3" name="Text Box 51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4" name="Text Box 51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5" name="Text Box 51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6" name="Text Box 51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7" name="Text Box 51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8" name="Text Box 51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9" name="Text Box 51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0" name="Text Box 51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1" name="Text Box 51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2" name="Text Box 51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3" name="Text Box 51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4" name="Text Box 51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5" name="Text Box 51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6" name="Text Box 51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7" name="Text Box 51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8" name="Text Box 51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9" name="Text Box 51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0" name="Text Box 51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1" name="Text Box 51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2" name="Text Box 51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3" name="Text Box 51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4" name="Text Box 51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5" name="Text Box 51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6" name="Text Box 51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7" name="Text Box 51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8" name="Text Box 51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9" name="Text Box 51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0" name="Text Box 51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1" name="Text Box 51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2" name="Text Box 51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3" name="Text Box 51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4" name="Text Box 51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5" name="Text Box 51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6" name="Text Box 51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7" name="Text Box 51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8" name="Text Box 51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9" name="Text Box 51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0" name="Text Box 51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1" name="Text Box 51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2" name="Text Box 51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3" name="Text Box 51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4" name="Text Box 51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5" name="Text Box 51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6" name="Text Box 51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7" name="Text Box 51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8" name="Text Box 51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9" name="Text Box 51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0" name="Text Box 51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1" name="Text Box 51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2" name="Text Box 51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3" name="Text Box 51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4" name="Text Box 51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5" name="Text Box 51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6" name="Text Box 51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7" name="Text Box 51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8" name="Text Box 51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9" name="Text Box 51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0" name="Text Box 51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1" name="Text Box 51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2" name="Text Box 51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3" name="Text Box 51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4" name="Text Box 51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5" name="Text Box 51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6" name="Text Box 51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7" name="Text Box 51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8" name="Text Box 51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9" name="Text Box 51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0" name="Text Box 51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1" name="Text Box 51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2" name="Text Box 51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3" name="Text Box 51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4" name="Text Box 51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5" name="Text Box 51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6" name="Text Box 51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7" name="Text Box 51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8" name="Text Box 51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9" name="Text Box 51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0" name="Text Box 51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1" name="Text Box 51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2" name="Text Box 51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3" name="Text Box 51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4" name="Text Box 51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5" name="Text Box 51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6" name="Text Box 51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7" name="Text Box 51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8" name="Text Box 51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9" name="Text Box 51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0" name="Text Box 51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1" name="Text Box 51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2" name="Text Box 51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3" name="Text Box 51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4" name="Text Box 51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5" name="Text Box 51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6" name="Text Box 51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7" name="Text Box 52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8" name="Text Box 52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9" name="Text Box 52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0" name="Text Box 52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1" name="Text Box 52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2" name="Text Box 52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3" name="Text Box 52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4" name="Text Box 52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5" name="Text Box 52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6" name="Text Box 52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7" name="Text Box 52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8" name="Text Box 52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9" name="Text Box 52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0" name="Text Box 52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1" name="Text Box 52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2" name="Text Box 52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3" name="Text Box 52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4" name="Text Box 52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5" name="Text Box 52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6" name="Text Box 52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7" name="Text Box 52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8" name="Text Box 52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9" name="Text Box 52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0" name="Text Box 52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1" name="Text Box 52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2" name="Text Box 52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3" name="Text Box 52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4" name="Text Box 52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5" name="Text Box 52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6" name="Text Box 52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7" name="Text Box 52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8" name="Text Box 52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9" name="Text Box 52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0" name="Text Box 52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1" name="Text Box 52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2" name="Text Box 52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3" name="Text Box 52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4" name="Text Box 52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5" name="Text Box 52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6" name="Text Box 52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7" name="Text Box 52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8" name="Text Box 52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9" name="Text Box 52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0" name="Text Box 52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1" name="Text Box 52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2" name="Text Box 52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3" name="Text Box 52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4" name="Text Box 52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5" name="Text Box 52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6" name="Text Box 52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7" name="Text Box 52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8" name="Text Box 52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9" name="Text Box 52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0" name="Text Box 52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1" name="Text Box 52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2" name="Text Box 52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3" name="Text Box 52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4" name="Text Box 52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5" name="Text Box 52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6" name="Text Box 52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7" name="Text Box 52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8" name="Text Box 52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9" name="Text Box 52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0" name="Text Box 52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1" name="Text Box 52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2" name="Text Box 52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3" name="Text Box 52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4" name="Text Box 52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5" name="Text Box 52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6" name="Text Box 52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7" name="Text Box 52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8" name="Text Box 52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9" name="Text Box 52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0" name="Text Box 52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1" name="Text Box 52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2" name="Text Box 52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3" name="Text Box 52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4" name="Text Box 52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5" name="Text Box 52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6" name="Text Box 52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7" name="Text Box 52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8" name="Text Box 52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9" name="Text Box 52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0" name="Text Box 52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1" name="Text Box 52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2" name="Text Box 52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3" name="Text Box 52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4" name="Text Box 52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5" name="Text Box 52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6" name="Text Box 52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7" name="Text Box 52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8" name="Text Box 52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9" name="Text Box 52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0" name="Text Box 52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1" name="Text Box 52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2" name="Text Box 52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3" name="Text Box 52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4" name="Text Box 52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5" name="Text Box 52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6" name="Text Box 52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7" name="Text Box 53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8" name="Text Box 53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9" name="Text Box 53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0" name="Text Box 53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1" name="Text Box 53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2" name="Text Box 53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3" name="Text Box 53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4" name="Text Box 53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5" name="Text Box 53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6" name="Text Box 53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7" name="Text Box 53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8" name="Text Box 53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9" name="Text Box 53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0" name="Text Box 53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1" name="Text Box 53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2" name="Text Box 53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3" name="Text Box 53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4" name="Text Box 53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5" name="Text Box 53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6" name="Text Box 53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7" name="Text Box 53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8" name="Text Box 53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9" name="Text Box 53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0" name="Text Box 53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1" name="Text Box 53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2" name="Text Box 53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3" name="Text Box 53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4" name="Text Box 53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5" name="Text Box 53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6" name="Text Box 53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7" name="Text Box 53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8" name="Text Box 53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9" name="Text Box 53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0" name="Text Box 53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1" name="Text Box 53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2" name="Text Box 53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3" name="Text Box 53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4" name="Text Box 53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5" name="Text Box 53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6" name="Text Box 53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7" name="Text Box 53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8" name="Text Box 53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9" name="Text Box 53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0" name="Text Box 53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1" name="Text Box 53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2" name="Text Box 53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3" name="Text Box 53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4" name="Text Box 53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5" name="Text Box 53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6" name="Text Box 53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7" name="Text Box 53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8" name="Text Box 53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9" name="Text Box 53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0" name="Text Box 53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1" name="Text Box 53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2" name="Text Box 53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3" name="Text Box 53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4" name="Text Box 53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5" name="Text Box 53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6" name="Text Box 53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7" name="Text Box 53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8" name="Text Box 53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9" name="Text Box 53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0" name="Text Box 53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1" name="Text Box 53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2" name="Text Box 53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3" name="Text Box 53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4" name="Text Box 53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5" name="Text Box 53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6" name="Text Box 53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7" name="Text Box 53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8" name="Text Box 53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9" name="Text Box 53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0" name="Text Box 53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1" name="Text Box 53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2" name="Text Box 53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3" name="Text Box 53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4" name="Text Box 53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5" name="Text Box 53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6" name="Text Box 53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7" name="Text Box 53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8" name="Text Box 53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9" name="Text Box 53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0" name="Text Box 53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1" name="Text Box 53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2" name="Text Box 53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3" name="Text Box 53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4" name="Text Box 53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5" name="Text Box 53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6" name="Text Box 53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7" name="Text Box 53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8" name="Text Box 53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9" name="Text Box 53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0" name="Text Box 53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1" name="Text Box 53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2" name="Text Box 53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3" name="Text Box 53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4" name="Text Box 53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5" name="Text Box 53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6" name="Text Box 53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7" name="Text Box 54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8" name="Text Box 54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9" name="Text Box 54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0" name="Text Box 54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1" name="Text Box 54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2" name="Text Box 54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3" name="Text Box 54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4" name="Text Box 54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2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2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2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3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3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3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3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3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3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3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3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543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543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544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544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544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544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544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544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544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544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6" name="Text Box 544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7" name="Text Box 544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8" name="Text Box 545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9" name="Text Box 545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0" name="Text Box 545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1" name="Text Box 545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2" name="Text Box 545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3" name="Text Box 545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4" name="Text Box 545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5" name="Text Box 545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6" name="Text Box 545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7" name="Text Box 545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8" name="Text Box 546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9" name="Text Box 546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0" name="Text Box 546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1" name="Text Box 546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2" name="Text Box 546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3" name="Text Box 546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4" name="Text Box 546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5" name="Text Box 546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6" name="Text Box 546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0" name="Text Box 378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1" name="Text Box 379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2" name="Text Box 380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3" name="Text Box 381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4" name="Text Box 382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5" name="Text Box 383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6" name="Text Box 384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7" name="Text Box 385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8" name="Text Box 386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499" name="Text Box 387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71449"/>
    <xdr:sp macro="" textlink="">
      <xdr:nvSpPr>
        <xdr:cNvPr id="5500" name="Text Box 388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1" name="Text Box 389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2" name="Text Box 390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3" name="Text Box 391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4" name="Text Box 392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5" name="Text Box 393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6" name="Text Box 394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7" name="Text Box 395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8" name="Text Box 396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09" name="Text Box 397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163831"/>
    <xdr:sp macro="" textlink="">
      <xdr:nvSpPr>
        <xdr:cNvPr id="5510" name="Text Box 398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1" name="Text Box 25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2" name="Text Box 25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3" name="Text Box 25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4" name="Text Box 25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5" name="Text Box 25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6" name="Text Box 25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7" name="Text Box 25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8" name="Text Box 25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19" name="Text Box 25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0" name="Text Box 25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1" name="Text Box 25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2" name="Text Box 25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3" name="Text Box 25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4" name="Text Box 25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5" name="Text Box 26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6" name="Text Box 26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7" name="Text Box 26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8" name="Text Box 26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29" name="Text Box 26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0" name="Text Box 26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1" name="Text Box 26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2" name="Text Box 26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3" name="Text Box 26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4" name="Text Box 26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5" name="Text Box 26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6" name="Text Box 26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7" name="Text Box 26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8" name="Text Box 26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39" name="Text Box 26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0" name="Text Box 26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1" name="Text Box 26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2" name="Text Box 26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3" name="Text Box 26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4" name="Text Box 26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5" name="Text Box 26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6" name="Text Box 26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7" name="Text Box 26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8" name="Text Box 26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49" name="Text Box 26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0" name="Text Box 26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1" name="Text Box 26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2" name="Text Box 26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3" name="Text Box 26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4" name="Text Box 26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5" name="Text Box 26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6" name="Text Box 26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7" name="Text Box 26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8" name="Text Box 26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59" name="Text Box 26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0" name="Text Box 26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1" name="Text Box 26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2" name="Text Box 26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3" name="Text Box 26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4" name="Text Box 26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5" name="Text Box 26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6" name="Text Box 26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7" name="Text Box 26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8" name="Text Box 26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69" name="Text Box 26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0" name="Text Box 26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1" name="Text Box 26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2" name="Text Box 26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3" name="Text Box 26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4" name="Text Box 26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5" name="Text Box 26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6" name="Text Box 26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7" name="Text Box 26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8" name="Text Box 26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79" name="Text Box 26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0" name="Text Box 26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1" name="Text Box 26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2" name="Text Box 26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3" name="Text Box 27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4" name="Text Box 27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5" name="Text Box 27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6" name="Text Box 27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7" name="Text Box 27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8" name="Text Box 27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89" name="Text Box 27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0" name="Text Box 27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1" name="Text Box 27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2" name="Text Box 27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3" name="Text Box 27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4" name="Text Box 27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5" name="Text Box 27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6" name="Text Box 27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7" name="Text Box 27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8" name="Text Box 27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599" name="Text Box 27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0" name="Text Box 27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1" name="Text Box 27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2" name="Text Box 27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3" name="Text Box 27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4" name="Text Box 27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5" name="Text Box 27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6" name="Text Box 27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7" name="Text Box 27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8" name="Text Box 27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09" name="Text Box 27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0" name="Text Box 27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1" name="Text Box 27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2" name="Text Box 27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3" name="Text Box 27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4" name="Text Box 27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5" name="Text Box 27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6" name="Text Box 27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7" name="Text Box 27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8" name="Text Box 27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19" name="Text Box 27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0" name="Text Box 27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1" name="Text Box 27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2" name="Text Box 27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3" name="Text Box 27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4" name="Text Box 27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5" name="Text Box 27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6" name="Text Box 27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7" name="Text Box 27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8" name="Text Box 27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29" name="Text Box 27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0" name="Text Box 27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1" name="Text Box 27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2" name="Text Box 27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3" name="Text Box 27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4" name="Text Box 27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5" name="Text Box 27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6" name="Text Box 27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7" name="Text Box 27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8" name="Text Box 27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39" name="Text Box 27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0" name="Text Box 27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1" name="Text Box 27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2" name="Text Box 27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3" name="Text Box 27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4" name="Text Box 27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5" name="Text Box 27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6" name="Text Box 27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7" name="Text Box 27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8" name="Text Box 27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49" name="Text Box 27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0" name="Text Box 27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1" name="Text Box 27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2" name="Text Box 27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3" name="Text Box 27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4" name="Text Box 27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5" name="Text Box 27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6" name="Text Box 27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7" name="Text Box 27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8" name="Text Box 27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59" name="Text Box 27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0" name="Text Box 27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1" name="Text Box 27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2" name="Text Box 27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3" name="Text Box 27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4" name="Text Box 27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5" name="Text Box 27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6" name="Text Box 27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7" name="Text Box 27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8" name="Text Box 27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69" name="Text Box 27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0" name="Text Box 27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1" name="Text Box 27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2" name="Text Box 27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3" name="Text Box 27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4" name="Text Box 27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5" name="Text Box 27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6" name="Text Box 27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7" name="Text Box 27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8" name="Text Box 27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79" name="Text Box 27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0" name="Text Box 27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1" name="Text Box 27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2" name="Text Box 27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3" name="Text Box 28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4" name="Text Box 28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5" name="Text Box 28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6" name="Text Box 28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7" name="Text Box 28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8" name="Text Box 28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89" name="Text Box 28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0" name="Text Box 28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1" name="Text Box 28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2" name="Text Box 28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3" name="Text Box 28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4" name="Text Box 28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5" name="Text Box 28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6" name="Text Box 28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7" name="Text Box 28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8" name="Text Box 28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699" name="Text Box 28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0" name="Text Box 28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1" name="Text Box 28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2" name="Text Box 28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3" name="Text Box 28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4" name="Text Box 28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5" name="Text Box 28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6" name="Text Box 28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7" name="Text Box 28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8" name="Text Box 28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09" name="Text Box 28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0" name="Text Box 28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1" name="Text Box 28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2" name="Text Box 28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3" name="Text Box 28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4" name="Text Box 28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5" name="Text Box 28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6" name="Text Box 28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7" name="Text Box 28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8" name="Text Box 28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19" name="Text Box 28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0" name="Text Box 28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1" name="Text Box 28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2" name="Text Box 28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3" name="Text Box 28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4" name="Text Box 28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5" name="Text Box 28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6" name="Text Box 28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7" name="Text Box 28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8" name="Text Box 28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29" name="Text Box 28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0" name="Text Box 28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1" name="Text Box 28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2" name="Text Box 28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3" name="Text Box 28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4" name="Text Box 28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5" name="Text Box 28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6" name="Text Box 28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7" name="Text Box 28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8" name="Text Box 28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39" name="Text Box 28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0" name="Text Box 28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1" name="Text Box 28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2" name="Text Box 28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3" name="Text Box 28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4" name="Text Box 28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5" name="Text Box 28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6" name="Text Box 28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7" name="Text Box 28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8" name="Text Box 28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49" name="Text Box 28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0" name="Text Box 28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1" name="Text Box 28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2" name="Text Box 28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3" name="Text Box 28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4" name="Text Box 28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5" name="Text Box 28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6" name="Text Box 28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7" name="Text Box 28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8" name="Text Box 28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59" name="Text Box 28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0" name="Text Box 28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1" name="Text Box 28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2" name="Text Box 28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3" name="Text Box 28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4" name="Text Box 28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5" name="Text Box 28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6" name="Text Box 28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7" name="Text Box 28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8" name="Text Box 28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69" name="Text Box 28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0" name="Text Box 28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1" name="Text Box 28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2" name="Text Box 28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3" name="Text Box 28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4" name="Text Box 28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5" name="Text Box 28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6" name="Text Box 28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7" name="Text Box 28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8" name="Text Box 28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79" name="Text Box 28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0" name="Text Box 28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1" name="Text Box 28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2" name="Text Box 28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3" name="Text Box 29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4" name="Text Box 29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5" name="Text Box 29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6" name="Text Box 29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7" name="Text Box 29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8" name="Text Box 29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89" name="Text Box 29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0" name="Text Box 29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1" name="Text Box 29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2" name="Text Box 29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3" name="Text Box 29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4" name="Text Box 29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5" name="Text Box 29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6" name="Text Box 29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7" name="Text Box 29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8" name="Text Box 29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799" name="Text Box 29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0" name="Text Box 29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1" name="Text Box 29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2" name="Text Box 29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3" name="Text Box 29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4" name="Text Box 29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5" name="Text Box 29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6" name="Text Box 29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7" name="Text Box 29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8" name="Text Box 29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09" name="Text Box 29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0" name="Text Box 29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1" name="Text Box 29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2" name="Text Box 29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3" name="Text Box 29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4" name="Text Box 29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5" name="Text Box 29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6" name="Text Box 29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7" name="Text Box 29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8" name="Text Box 29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19" name="Text Box 29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0" name="Text Box 29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1" name="Text Box 29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2" name="Text Box 29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3" name="Text Box 29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4" name="Text Box 29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5" name="Text Box 29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6" name="Text Box 29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7" name="Text Box 29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8" name="Text Box 29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29" name="Text Box 29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0" name="Text Box 29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1" name="Text Box 29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2" name="Text Box 29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3" name="Text Box 29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4" name="Text Box 29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5" name="Text Box 29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6" name="Text Box 29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7" name="Text Box 29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8" name="Text Box 29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39" name="Text Box 29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0" name="Text Box 29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1" name="Text Box 29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2" name="Text Box 29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3" name="Text Box 29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4" name="Text Box 29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5" name="Text Box 29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6" name="Text Box 29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7" name="Text Box 29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8" name="Text Box 29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49" name="Text Box 29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0" name="Text Box 29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1" name="Text Box 29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2" name="Text Box 29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3" name="Text Box 29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4" name="Text Box 29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5" name="Text Box 29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6" name="Text Box 29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7" name="Text Box 29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8" name="Text Box 29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59" name="Text Box 29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0" name="Text Box 29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1" name="Text Box 29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2" name="Text Box 29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3" name="Text Box 29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4" name="Text Box 29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5" name="Text Box 29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6" name="Text Box 29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7" name="Text Box 29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8" name="Text Box 29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69" name="Text Box 29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0" name="Text Box 29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1" name="Text Box 29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2" name="Text Box 29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3" name="Text Box 29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4" name="Text Box 29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5" name="Text Box 29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6" name="Text Box 29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7" name="Text Box 29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8" name="Text Box 29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79" name="Text Box 29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0" name="Text Box 29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1" name="Text Box 29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2" name="Text Box 29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3" name="Text Box 30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4" name="Text Box 30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5" name="Text Box 30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6" name="Text Box 30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7" name="Text Box 30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8" name="Text Box 30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89" name="Text Box 30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0" name="Text Box 30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1" name="Text Box 30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2" name="Text Box 30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3" name="Text Box 30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4" name="Text Box 30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5" name="Text Box 30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6" name="Text Box 30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7" name="Text Box 30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8" name="Text Box 30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899" name="Text Box 30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0" name="Text Box 30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1" name="Text Box 30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2" name="Text Box 30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3" name="Text Box 30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4" name="Text Box 30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5" name="Text Box 30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6" name="Text Box 30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7" name="Text Box 30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8" name="Text Box 30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09" name="Text Box 30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0" name="Text Box 30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1" name="Text Box 30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2" name="Text Box 30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3" name="Text Box 30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4" name="Text Box 30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5" name="Text Box 30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6" name="Text Box 30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7" name="Text Box 30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8" name="Text Box 30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19" name="Text Box 30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0" name="Text Box 30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1" name="Text Box 30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2" name="Text Box 30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3" name="Text Box 30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4" name="Text Box 30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5" name="Text Box 30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6" name="Text Box 30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7" name="Text Box 30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8" name="Text Box 30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29" name="Text Box 30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0" name="Text Box 30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1" name="Text Box 30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2" name="Text Box 30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3" name="Text Box 30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4" name="Text Box 30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5" name="Text Box 30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6" name="Text Box 30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7" name="Text Box 30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8" name="Text Box 30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39" name="Text Box 30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0" name="Text Box 30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1" name="Text Box 30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2" name="Text Box 30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3" name="Text Box 30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4" name="Text Box 30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5" name="Text Box 30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6" name="Text Box 30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7" name="Text Box 30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8" name="Text Box 30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49" name="Text Box 30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0" name="Text Box 30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1" name="Text Box 30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2" name="Text Box 30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3" name="Text Box 30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4" name="Text Box 30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5" name="Text Box 30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6" name="Text Box 30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7" name="Text Box 30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8" name="Text Box 30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59" name="Text Box 30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0" name="Text Box 30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1" name="Text Box 30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2" name="Text Box 30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3" name="Text Box 30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4" name="Text Box 30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5" name="Text Box 30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6" name="Text Box 30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7" name="Text Box 30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8" name="Text Box 30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69" name="Text Box 30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0" name="Text Box 30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1" name="Text Box 30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2" name="Text Box 30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3" name="Text Box 30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4" name="Text Box 30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5" name="Text Box 30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6" name="Text Box 30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7" name="Text Box 30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8" name="Text Box 30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79" name="Text Box 30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0" name="Text Box 30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1" name="Text Box 30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2" name="Text Box 30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3" name="Text Box 31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4" name="Text Box 31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5" name="Text Box 31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6" name="Text Box 31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7" name="Text Box 31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8" name="Text Box 31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89" name="Text Box 31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0" name="Text Box 31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1" name="Text Box 31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2" name="Text Box 31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3" name="Text Box 31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4" name="Text Box 31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5" name="Text Box 31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6" name="Text Box 31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7" name="Text Box 31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8" name="Text Box 31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5999" name="Text Box 31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0" name="Text Box 31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1" name="Text Box 31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2" name="Text Box 31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3" name="Text Box 31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4" name="Text Box 31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5" name="Text Box 31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6" name="Text Box 31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7" name="Text Box 31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8" name="Text Box 31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09" name="Text Box 31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0" name="Text Box 31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1" name="Text Box 31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2" name="Text Box 31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3" name="Text Box 31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4" name="Text Box 31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5" name="Text Box 31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6" name="Text Box 31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7" name="Text Box 31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8" name="Text Box 31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19" name="Text Box 31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0" name="Text Box 31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1" name="Text Box 31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2" name="Text Box 31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3" name="Text Box 31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4" name="Text Box 31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5" name="Text Box 31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6" name="Text Box 31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7" name="Text Box 31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8" name="Text Box 31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29" name="Text Box 31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0" name="Text Box 31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1" name="Text Box 31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2" name="Text Box 31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3" name="Text Box 31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4" name="Text Box 31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5" name="Text Box 31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6" name="Text Box 31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7" name="Text Box 31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8" name="Text Box 31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39" name="Text Box 31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0" name="Text Box 31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1" name="Text Box 31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2" name="Text Box 31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3" name="Text Box 31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4" name="Text Box 31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5" name="Text Box 31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6" name="Text Box 31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7" name="Text Box 31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8" name="Text Box 31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49" name="Text Box 31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0" name="Text Box 31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1" name="Text Box 31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2" name="Text Box 31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3" name="Text Box 31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4" name="Text Box 31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5" name="Text Box 31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6" name="Text Box 31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7" name="Text Box 31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8" name="Text Box 31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59" name="Text Box 31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0" name="Text Box 31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1" name="Text Box 31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2" name="Text Box 31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3" name="Text Box 31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4" name="Text Box 31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5" name="Text Box 31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6" name="Text Box 31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7" name="Text Box 31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8" name="Text Box 31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69" name="Text Box 31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0" name="Text Box 31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1" name="Text Box 31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2" name="Text Box 31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3" name="Text Box 31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4" name="Text Box 31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5" name="Text Box 31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6" name="Text Box 31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7" name="Text Box 31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8" name="Text Box 31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79" name="Text Box 31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0" name="Text Box 31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1" name="Text Box 31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2" name="Text Box 31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3" name="Text Box 32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4" name="Text Box 32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5" name="Text Box 32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6" name="Text Box 32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7" name="Text Box 32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8" name="Text Box 32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89" name="Text Box 32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0" name="Text Box 32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1" name="Text Box 32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2" name="Text Box 32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3" name="Text Box 32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4" name="Text Box 32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5" name="Text Box 32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6" name="Text Box 32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7" name="Text Box 32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8" name="Text Box 32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099" name="Text Box 32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0" name="Text Box 32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1" name="Text Box 32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2" name="Text Box 32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3" name="Text Box 32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4" name="Text Box 32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5" name="Text Box 32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6" name="Text Box 32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7" name="Text Box 32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8" name="Text Box 32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09" name="Text Box 32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0" name="Text Box 32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1" name="Text Box 32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2" name="Text Box 32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3" name="Text Box 32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4" name="Text Box 32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5" name="Text Box 32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6" name="Text Box 32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7" name="Text Box 32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8" name="Text Box 32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19" name="Text Box 32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0" name="Text Box 32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1" name="Text Box 32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2" name="Text Box 32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3" name="Text Box 32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4" name="Text Box 32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5" name="Text Box 32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6" name="Text Box 32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7" name="Text Box 32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8" name="Text Box 32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29" name="Text Box 32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0" name="Text Box 32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1" name="Text Box 32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2" name="Text Box 32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3" name="Text Box 32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4" name="Text Box 32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5" name="Text Box 32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6" name="Text Box 32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7" name="Text Box 32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8" name="Text Box 32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39" name="Text Box 32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0" name="Text Box 32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1" name="Text Box 32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2" name="Text Box 32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3" name="Text Box 32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4" name="Text Box 32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5" name="Text Box 32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6" name="Text Box 32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7" name="Text Box 32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8" name="Text Box 32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49" name="Text Box 32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0" name="Text Box 32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1" name="Text Box 32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2" name="Text Box 32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3" name="Text Box 32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4" name="Text Box 32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5" name="Text Box 32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6" name="Text Box 32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7" name="Text Box 32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8" name="Text Box 32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59" name="Text Box 32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0" name="Text Box 32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1" name="Text Box 32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2" name="Text Box 32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3" name="Text Box 32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4" name="Text Box 32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5" name="Text Box 32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6" name="Text Box 32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7" name="Text Box 32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8" name="Text Box 32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69" name="Text Box 32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0" name="Text Box 32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1" name="Text Box 32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2" name="Text Box 32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3" name="Text Box 32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4" name="Text Box 32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5" name="Text Box 32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6" name="Text Box 32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7" name="Text Box 32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8" name="Text Box 32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79" name="Text Box 32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0" name="Text Box 32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1" name="Text Box 32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2" name="Text Box 32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3" name="Text Box 33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4" name="Text Box 33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5" name="Text Box 33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6" name="Text Box 33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7" name="Text Box 33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8" name="Text Box 33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89" name="Text Box 33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0" name="Text Box 33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1" name="Text Box 33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2" name="Text Box 33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3" name="Text Box 33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4" name="Text Box 33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5" name="Text Box 33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6" name="Text Box 33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7" name="Text Box 33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8" name="Text Box 33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199" name="Text Box 33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0" name="Text Box 33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1" name="Text Box 33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2" name="Text Box 33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3" name="Text Box 33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4" name="Text Box 33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5" name="Text Box 33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6" name="Text Box 33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7" name="Text Box 33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8" name="Text Box 33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09" name="Text Box 33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0" name="Text Box 33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1" name="Text Box 33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2" name="Text Box 33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3" name="Text Box 33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4" name="Text Box 33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5" name="Text Box 33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6" name="Text Box 33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7" name="Text Box 33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8" name="Text Box 33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19" name="Text Box 33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0" name="Text Box 33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1" name="Text Box 33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2" name="Text Box 33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3" name="Text Box 33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4" name="Text Box 33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5" name="Text Box 33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6" name="Text Box 33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7" name="Text Box 33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8" name="Text Box 33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29" name="Text Box 33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0" name="Text Box 33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1" name="Text Box 33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2" name="Text Box 33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3" name="Text Box 33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4" name="Text Box 33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5" name="Text Box 33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6" name="Text Box 33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7" name="Text Box 33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8" name="Text Box 33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39" name="Text Box 33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0" name="Text Box 33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1" name="Text Box 33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2" name="Text Box 33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3" name="Text Box 33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4" name="Text Box 33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5" name="Text Box 33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6" name="Text Box 33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7" name="Text Box 33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8" name="Text Box 33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49" name="Text Box 33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0" name="Text Box 33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1" name="Text Box 33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2" name="Text Box 33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3" name="Text Box 33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4" name="Text Box 33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5" name="Text Box 33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6" name="Text Box 33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7" name="Text Box 33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8" name="Text Box 33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59" name="Text Box 33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0" name="Text Box 33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1" name="Text Box 33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2" name="Text Box 33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3" name="Text Box 33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4" name="Text Box 33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5" name="Text Box 33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6" name="Text Box 33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7" name="Text Box 33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8" name="Text Box 33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69" name="Text Box 33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0" name="Text Box 33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1" name="Text Box 33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2" name="Text Box 33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3" name="Text Box 33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4" name="Text Box 33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5" name="Text Box 33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6" name="Text Box 33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7" name="Text Box 33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8" name="Text Box 33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79" name="Text Box 33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0" name="Text Box 33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1" name="Text Box 33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2" name="Text Box 33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3" name="Text Box 34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4" name="Text Box 34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5" name="Text Box 34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6" name="Text Box 34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7" name="Text Box 34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8" name="Text Box 34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89" name="Text Box 34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0" name="Text Box 34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1" name="Text Box 34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2" name="Text Box 34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3" name="Text Box 34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4" name="Text Box 34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5" name="Text Box 34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6" name="Text Box 34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7" name="Text Box 34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8" name="Text Box 34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299" name="Text Box 34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0" name="Text Box 34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1" name="Text Box 34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2" name="Text Box 34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3" name="Text Box 34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4" name="Text Box 34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5" name="Text Box 34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6" name="Text Box 34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7" name="Text Box 34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8" name="Text Box 34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09" name="Text Box 34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0" name="Text Box 34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1" name="Text Box 34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2" name="Text Box 34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3" name="Text Box 34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4" name="Text Box 34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5" name="Text Box 34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6" name="Text Box 34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7" name="Text Box 34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8" name="Text Box 34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19" name="Text Box 34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0" name="Text Box 34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1" name="Text Box 34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2" name="Text Box 34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3" name="Text Box 34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4" name="Text Box 34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5" name="Text Box 34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6" name="Text Box 34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7" name="Text Box 34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8" name="Text Box 34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29" name="Text Box 34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0" name="Text Box 34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1" name="Text Box 34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2" name="Text Box 34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3" name="Text Box 34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4" name="Text Box 34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5" name="Text Box 34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6" name="Text Box 34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7" name="Text Box 34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8" name="Text Box 34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39" name="Text Box 34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0" name="Text Box 34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1" name="Text Box 34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2" name="Text Box 34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3" name="Text Box 34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4" name="Text Box 34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5" name="Text Box 34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6" name="Text Box 34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7" name="Text Box 34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8" name="Text Box 34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49" name="Text Box 34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0" name="Text Box 34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1" name="Text Box 34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2" name="Text Box 34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3" name="Text Box 34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4" name="Text Box 34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5" name="Text Box 34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6" name="Text Box 34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7" name="Text Box 34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8" name="Text Box 34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59" name="Text Box 34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0" name="Text Box 34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1" name="Text Box 34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2" name="Text Box 34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3" name="Text Box 34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4" name="Text Box 34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5" name="Text Box 34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6" name="Text Box 34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7" name="Text Box 34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8" name="Text Box 34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69" name="Text Box 34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0" name="Text Box 34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1" name="Text Box 34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2" name="Text Box 34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3" name="Text Box 34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4" name="Text Box 34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5" name="Text Box 34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6" name="Text Box 34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7" name="Text Box 34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8" name="Text Box 34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79" name="Text Box 34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0" name="Text Box 34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1" name="Text Box 34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2" name="Text Box 34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3" name="Text Box 35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4" name="Text Box 35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5" name="Text Box 35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6" name="Text Box 35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7" name="Text Box 35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8" name="Text Box 35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89" name="Text Box 35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0" name="Text Box 35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1" name="Text Box 35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2" name="Text Box 35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3" name="Text Box 35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4" name="Text Box 35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5" name="Text Box 35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6" name="Text Box 35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7" name="Text Box 35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8" name="Text Box 35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399" name="Text Box 35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0" name="Text Box 35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1" name="Text Box 35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2" name="Text Box 35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3" name="Text Box 35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4" name="Text Box 35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5" name="Text Box 35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6" name="Text Box 35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7" name="Text Box 35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8" name="Text Box 35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09" name="Text Box 35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0" name="Text Box 35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1" name="Text Box 35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2" name="Text Box 35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3" name="Text Box 35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4" name="Text Box 35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5" name="Text Box 35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6" name="Text Box 35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7" name="Text Box 35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8" name="Text Box 35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19" name="Text Box 35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0" name="Text Box 35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1" name="Text Box 35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2" name="Text Box 35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3" name="Text Box 35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4" name="Text Box 35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5" name="Text Box 35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6" name="Text Box 35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7" name="Text Box 35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8" name="Text Box 35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29" name="Text Box 35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0" name="Text Box 35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1" name="Text Box 35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2" name="Text Box 35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3" name="Text Box 35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4" name="Text Box 35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5" name="Text Box 35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6" name="Text Box 35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7" name="Text Box 35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8" name="Text Box 35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39" name="Text Box 35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0" name="Text Box 35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1" name="Text Box 35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2" name="Text Box 35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3" name="Text Box 35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4" name="Text Box 35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5" name="Text Box 35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6" name="Text Box 35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7" name="Text Box 35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8" name="Text Box 35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49" name="Text Box 35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0" name="Text Box 35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1" name="Text Box 35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2" name="Text Box 35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3" name="Text Box 35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4" name="Text Box 35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5" name="Text Box 35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6" name="Text Box 35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7" name="Text Box 35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8" name="Text Box 35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59" name="Text Box 35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0" name="Text Box 35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1" name="Text Box 35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2" name="Text Box 35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3" name="Text Box 35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4" name="Text Box 35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5" name="Text Box 35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6" name="Text Box 35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7" name="Text Box 35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8" name="Text Box 35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69" name="Text Box 35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0" name="Text Box 35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1" name="Text Box 35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2" name="Text Box 35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3" name="Text Box 35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4" name="Text Box 35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5" name="Text Box 35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6" name="Text Box 35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7" name="Text Box 35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8" name="Text Box 35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79" name="Text Box 35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0" name="Text Box 35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1" name="Text Box 35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2" name="Text Box 35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3" name="Text Box 36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4" name="Text Box 36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5" name="Text Box 36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6" name="Text Box 36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7" name="Text Box 36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8" name="Text Box 36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89" name="Text Box 36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0" name="Text Box 36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1" name="Text Box 36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2" name="Text Box 36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3" name="Text Box 36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4" name="Text Box 36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5" name="Text Box 36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6" name="Text Box 36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7" name="Text Box 36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8" name="Text Box 36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499" name="Text Box 36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0" name="Text Box 36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1" name="Text Box 36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2" name="Text Box 36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3" name="Text Box 36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4" name="Text Box 36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5" name="Text Box 36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6" name="Text Box 36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7" name="Text Box 36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8" name="Text Box 36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09" name="Text Box 36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0" name="Text Box 36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1" name="Text Box 36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2" name="Text Box 36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3" name="Text Box 36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4" name="Text Box 36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5" name="Text Box 36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6" name="Text Box 36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7" name="Text Box 36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8" name="Text Box 36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19" name="Text Box 36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0" name="Text Box 36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1" name="Text Box 36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2" name="Text Box 36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3" name="Text Box 36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4" name="Text Box 36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5" name="Text Box 36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6" name="Text Box 36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7" name="Text Box 36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8" name="Text Box 36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29" name="Text Box 36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0" name="Text Box 36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1" name="Text Box 36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2" name="Text Box 36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3" name="Text Box 36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4" name="Text Box 36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5" name="Text Box 36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6" name="Text Box 36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7" name="Text Box 36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8" name="Text Box 36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39" name="Text Box 36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0" name="Text Box 36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1" name="Text Box 36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2" name="Text Box 36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3" name="Text Box 36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4" name="Text Box 36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5" name="Text Box 36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6" name="Text Box 36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7" name="Text Box 36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8" name="Text Box 36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49" name="Text Box 36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0" name="Text Box 36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1" name="Text Box 36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2" name="Text Box 36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3" name="Text Box 36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4" name="Text Box 36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5" name="Text Box 36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6" name="Text Box 36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7" name="Text Box 36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8" name="Text Box 36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59" name="Text Box 36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0" name="Text Box 36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1" name="Text Box 36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2" name="Text Box 36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3" name="Text Box 36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4" name="Text Box 36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5" name="Text Box 36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6" name="Text Box 36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7" name="Text Box 36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8" name="Text Box 36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69" name="Text Box 36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0" name="Text Box 36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1" name="Text Box 36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2" name="Text Box 36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3" name="Text Box 36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4" name="Text Box 36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5" name="Text Box 36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6" name="Text Box 36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7" name="Text Box 36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8" name="Text Box 36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79" name="Text Box 36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0" name="Text Box 36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1" name="Text Box 36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2" name="Text Box 36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3" name="Text Box 37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4" name="Text Box 37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5" name="Text Box 37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6" name="Text Box 37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7" name="Text Box 37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8" name="Text Box 37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89" name="Text Box 37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0" name="Text Box 37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1" name="Text Box 37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2" name="Text Box 37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3" name="Text Box 37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4" name="Text Box 37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5" name="Text Box 37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6" name="Text Box 37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7" name="Text Box 37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8" name="Text Box 37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599" name="Text Box 37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0" name="Text Box 37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1" name="Text Box 37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2" name="Text Box 37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3" name="Text Box 37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4" name="Text Box 37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5" name="Text Box 37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6" name="Text Box 37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7" name="Text Box 37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8" name="Text Box 37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09" name="Text Box 37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0" name="Text Box 37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1" name="Text Box 37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2" name="Text Box 37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3" name="Text Box 37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4" name="Text Box 37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5" name="Text Box 37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6" name="Text Box 37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7" name="Text Box 37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8" name="Text Box 37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19" name="Text Box 37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0" name="Text Box 37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1" name="Text Box 37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2" name="Text Box 37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3" name="Text Box 37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4" name="Text Box 37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5" name="Text Box 37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6" name="Text Box 37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7" name="Text Box 37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8" name="Text Box 37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29" name="Text Box 37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0" name="Text Box 37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1" name="Text Box 37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2" name="Text Box 37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3" name="Text Box 37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4" name="Text Box 37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5" name="Text Box 37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6" name="Text Box 37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7" name="Text Box 37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8" name="Text Box 37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9" name="Text Box 37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0" name="Text Box 37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1" name="Text Box 37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2" name="Text Box 37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3" name="Text Box 37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4" name="Text Box 37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5" name="Text Box 37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6" name="Text Box 37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7" name="Text Box 37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8" name="Text Box 37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9" name="Text Box 37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0" name="Text Box 37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1" name="Text Box 37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2" name="Text Box 37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3" name="Text Box 37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4" name="Text Box 37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5" name="Text Box 37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6" name="Text Box 37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7" name="Text Box 37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8" name="Text Box 37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59" name="Text Box 37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0" name="Text Box 37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1" name="Text Box 37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2" name="Text Box 37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3" name="Text Box 37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4" name="Text Box 37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5" name="Text Box 37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6" name="Text Box 37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7" name="Text Box 37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8" name="Text Box 37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69" name="Text Box 37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0" name="Text Box 37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1" name="Text Box 37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2" name="Text Box 37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3" name="Text Box 37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4" name="Text Box 37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5" name="Text Box 37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6" name="Text Box 37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7" name="Text Box 37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8" name="Text Box 37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79" name="Text Box 37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0" name="Text Box 37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1" name="Text Box 37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2" name="Text Box 37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3" name="Text Box 38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4" name="Text Box 38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5" name="Text Box 38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6" name="Text Box 38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7" name="Text Box 38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8" name="Text Box 38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89" name="Text Box 38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0" name="Text Box 38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1" name="Text Box 38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2" name="Text Box 38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3" name="Text Box 38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4" name="Text Box 38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5" name="Text Box 38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6" name="Text Box 38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7" name="Text Box 38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8" name="Text Box 38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99" name="Text Box 38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0" name="Text Box 38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1" name="Text Box 38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2" name="Text Box 38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3" name="Text Box 38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4" name="Text Box 38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5" name="Text Box 38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6" name="Text Box 38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7" name="Text Box 38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8" name="Text Box 38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09" name="Text Box 38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0" name="Text Box 38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1" name="Text Box 38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2" name="Text Box 38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3" name="Text Box 38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4" name="Text Box 38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5" name="Text Box 38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6" name="Text Box 38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7" name="Text Box 38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8" name="Text Box 38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19" name="Text Box 38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0" name="Text Box 38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1" name="Text Box 38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2" name="Text Box 38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3" name="Text Box 38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4" name="Text Box 38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5" name="Text Box 38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6" name="Text Box 38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7" name="Text Box 38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8" name="Text Box 38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29" name="Text Box 38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0" name="Text Box 38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1" name="Text Box 38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2" name="Text Box 38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3" name="Text Box 38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4" name="Text Box 38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5" name="Text Box 38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6" name="Text Box 38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7" name="Text Box 38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8" name="Text Box 38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39" name="Text Box 38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0" name="Text Box 38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1" name="Text Box 38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2" name="Text Box 38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3" name="Text Box 38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4" name="Text Box 38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5" name="Text Box 38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6" name="Text Box 38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7" name="Text Box 38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8" name="Text Box 38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49" name="Text Box 38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0" name="Text Box 38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1" name="Text Box 38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2" name="Text Box 38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3" name="Text Box 38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4" name="Text Box 38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5" name="Text Box 38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6" name="Text Box 38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7" name="Text Box 38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8" name="Text Box 38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59" name="Text Box 38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0" name="Text Box 38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1" name="Text Box 38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2" name="Text Box 38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3" name="Text Box 38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4" name="Text Box 38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5" name="Text Box 38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6" name="Text Box 38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7" name="Text Box 38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8" name="Text Box 38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69" name="Text Box 38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0" name="Text Box 38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1" name="Text Box 38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2" name="Text Box 38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3" name="Text Box 38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4" name="Text Box 38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5" name="Text Box 38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6" name="Text Box 38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7" name="Text Box 38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8" name="Text Box 38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79" name="Text Box 38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0" name="Text Box 38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1" name="Text Box 38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2" name="Text Box 38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3" name="Text Box 39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4" name="Text Box 39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5" name="Text Box 39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6" name="Text Box 39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7" name="Text Box 39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8" name="Text Box 39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89" name="Text Box 39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0" name="Text Box 39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1" name="Text Box 39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2" name="Text Box 39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3" name="Text Box 39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4" name="Text Box 39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5" name="Text Box 39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6" name="Text Box 39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7" name="Text Box 39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8" name="Text Box 39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799" name="Text Box 39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0" name="Text Box 39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1" name="Text Box 39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2" name="Text Box 39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3" name="Text Box 39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4" name="Text Box 39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5" name="Text Box 39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6" name="Text Box 39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7" name="Text Box 39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8" name="Text Box 39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09" name="Text Box 39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0" name="Text Box 39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1" name="Text Box 39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2" name="Text Box 39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3" name="Text Box 39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4" name="Text Box 39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5" name="Text Box 39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6" name="Text Box 39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7" name="Text Box 39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8" name="Text Box 39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19" name="Text Box 39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0" name="Text Box 39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1" name="Text Box 39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2" name="Text Box 39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3" name="Text Box 39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4" name="Text Box 39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5" name="Text Box 39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6" name="Text Box 39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7" name="Text Box 39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8" name="Text Box 39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29" name="Text Box 39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0" name="Text Box 39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1" name="Text Box 39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2" name="Text Box 39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3" name="Text Box 39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4" name="Text Box 39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5" name="Text Box 39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6" name="Text Box 39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7" name="Text Box 39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8" name="Text Box 39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39" name="Text Box 39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0" name="Text Box 39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1" name="Text Box 39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2" name="Text Box 39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3" name="Text Box 39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4" name="Text Box 39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5" name="Text Box 39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6" name="Text Box 39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7" name="Text Box 39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8" name="Text Box 39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49" name="Text Box 39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0" name="Text Box 39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1" name="Text Box 39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2" name="Text Box 39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3" name="Text Box 39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4" name="Text Box 39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5" name="Text Box 39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6" name="Text Box 39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7" name="Text Box 39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8" name="Text Box 39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59" name="Text Box 39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0" name="Text Box 39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1" name="Text Box 39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2" name="Text Box 39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3" name="Text Box 39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4" name="Text Box 39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5" name="Text Box 39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6" name="Text Box 39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7" name="Text Box 39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8" name="Text Box 39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69" name="Text Box 39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0" name="Text Box 39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1" name="Text Box 39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2" name="Text Box 39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3" name="Text Box 39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4" name="Text Box 39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5" name="Text Box 39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6" name="Text Box 39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7" name="Text Box 39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8" name="Text Box 39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79" name="Text Box 39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0" name="Text Box 39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1" name="Text Box 39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2" name="Text Box 39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3" name="Text Box 40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4" name="Text Box 40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5" name="Text Box 40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6" name="Text Box 40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7" name="Text Box 40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8" name="Text Box 40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89" name="Text Box 40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0" name="Text Box 40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1" name="Text Box 40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2" name="Text Box 40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3" name="Text Box 40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4" name="Text Box 40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5" name="Text Box 40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6" name="Text Box 40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7" name="Text Box 40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8" name="Text Box 40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899" name="Text Box 40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0" name="Text Box 40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1" name="Text Box 40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2" name="Text Box 40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3" name="Text Box 40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4" name="Text Box 40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5" name="Text Box 40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6" name="Text Box 40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7" name="Text Box 40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8" name="Text Box 40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09" name="Text Box 40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0" name="Text Box 40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1" name="Text Box 40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2" name="Text Box 40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3" name="Text Box 40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4" name="Text Box 40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5" name="Text Box 40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6" name="Text Box 40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7" name="Text Box 40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8" name="Text Box 40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19" name="Text Box 40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0" name="Text Box 40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1" name="Text Box 40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2" name="Text Box 40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3" name="Text Box 40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4" name="Text Box 40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5" name="Text Box 40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6" name="Text Box 40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7" name="Text Box 40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8" name="Text Box 40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29" name="Text Box 40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0" name="Text Box 40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1" name="Text Box 40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2" name="Text Box 40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3" name="Text Box 40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4" name="Text Box 40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5" name="Text Box 40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6" name="Text Box 40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7" name="Text Box 40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8" name="Text Box 40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39" name="Text Box 40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0" name="Text Box 40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1" name="Text Box 40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2" name="Text Box 40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3" name="Text Box 40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4" name="Text Box 40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5" name="Text Box 40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6" name="Text Box 40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7" name="Text Box 40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8" name="Text Box 40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49" name="Text Box 40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0" name="Text Box 40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1" name="Text Box 40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2" name="Text Box 40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3" name="Text Box 40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4" name="Text Box 40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5" name="Text Box 40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6" name="Text Box 40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7" name="Text Box 40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8" name="Text Box 40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59" name="Text Box 40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0" name="Text Box 40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1" name="Text Box 40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2" name="Text Box 40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3" name="Text Box 40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4" name="Text Box 40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5" name="Text Box 40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6" name="Text Box 40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7" name="Text Box 40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8" name="Text Box 40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69" name="Text Box 40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0" name="Text Box 40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1" name="Text Box 40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2" name="Text Box 40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3" name="Text Box 40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4" name="Text Box 40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5" name="Text Box 40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6" name="Text Box 40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7" name="Text Box 40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8" name="Text Box 40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79" name="Text Box 40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0" name="Text Box 40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1" name="Text Box 40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2" name="Text Box 40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3" name="Text Box 41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4" name="Text Box 41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5" name="Text Box 41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6" name="Text Box 41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7" name="Text Box 41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8" name="Text Box 41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89" name="Text Box 41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0" name="Text Box 41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1" name="Text Box 41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2" name="Text Box 41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3" name="Text Box 41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4" name="Text Box 41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5" name="Text Box 41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6" name="Text Box 41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7" name="Text Box 41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8" name="Text Box 41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999" name="Text Box 41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0" name="Text Box 41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1" name="Text Box 41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2" name="Text Box 41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3" name="Text Box 41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4" name="Text Box 41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5" name="Text Box 41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6" name="Text Box 41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7" name="Text Box 41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8" name="Text Box 41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09" name="Text Box 41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0" name="Text Box 41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1" name="Text Box 41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2" name="Text Box 41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3" name="Text Box 41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4" name="Text Box 41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5" name="Text Box 41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6" name="Text Box 41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7" name="Text Box 41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8" name="Text Box 41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19" name="Text Box 41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0" name="Text Box 41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1" name="Text Box 41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2" name="Text Box 41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3" name="Text Box 41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4" name="Text Box 41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5" name="Text Box 41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6" name="Text Box 41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7" name="Text Box 41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8" name="Text Box 41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29" name="Text Box 41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0" name="Text Box 41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1" name="Text Box 41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2" name="Text Box 41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3" name="Text Box 41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4" name="Text Box 41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5" name="Text Box 41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6" name="Text Box 41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7" name="Text Box 41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8" name="Text Box 41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39" name="Text Box 41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0" name="Text Box 41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1" name="Text Box 41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2" name="Text Box 41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3" name="Text Box 41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4" name="Text Box 41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5" name="Text Box 41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6" name="Text Box 41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7" name="Text Box 41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8" name="Text Box 41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49" name="Text Box 41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0" name="Text Box 41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1" name="Text Box 41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2" name="Text Box 41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3" name="Text Box 41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4" name="Text Box 41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5" name="Text Box 41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6" name="Text Box 41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7" name="Text Box 41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8" name="Text Box 41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59" name="Text Box 41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0" name="Text Box 41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1" name="Text Box 41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2" name="Text Box 41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3" name="Text Box 41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4" name="Text Box 41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5" name="Text Box 41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6" name="Text Box 41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7" name="Text Box 41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8" name="Text Box 41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69" name="Text Box 41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0" name="Text Box 41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1" name="Text Box 41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2" name="Text Box 41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3" name="Text Box 41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4" name="Text Box 41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5" name="Text Box 41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6" name="Text Box 41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7" name="Text Box 41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8" name="Text Box 41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79" name="Text Box 41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0" name="Text Box 41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1" name="Text Box 41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2" name="Text Box 41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3" name="Text Box 42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4" name="Text Box 42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5" name="Text Box 42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6" name="Text Box 42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7" name="Text Box 42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8" name="Text Box 42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89" name="Text Box 42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0" name="Text Box 42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1" name="Text Box 42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2" name="Text Box 42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3" name="Text Box 42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4" name="Text Box 42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5" name="Text Box 42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6" name="Text Box 42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7" name="Text Box 42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8" name="Text Box 42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099" name="Text Box 42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0" name="Text Box 42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1" name="Text Box 42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2" name="Text Box 42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3" name="Text Box 42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4" name="Text Box 42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5" name="Text Box 42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6" name="Text Box 42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7" name="Text Box 42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8" name="Text Box 42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09" name="Text Box 42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0" name="Text Box 42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1" name="Text Box 42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2" name="Text Box 42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3" name="Text Box 42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4" name="Text Box 42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5" name="Text Box 42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6" name="Text Box 42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7" name="Text Box 42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8" name="Text Box 42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19" name="Text Box 42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0" name="Text Box 42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1" name="Text Box 42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2" name="Text Box 42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3" name="Text Box 42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4" name="Text Box 42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5" name="Text Box 42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6" name="Text Box 42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7" name="Text Box 42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8" name="Text Box 42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29" name="Text Box 42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0" name="Text Box 42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1" name="Text Box 42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2" name="Text Box 42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3" name="Text Box 42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4" name="Text Box 42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5" name="Text Box 42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6" name="Text Box 42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7" name="Text Box 42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8" name="Text Box 42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39" name="Text Box 42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0" name="Text Box 42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1" name="Text Box 42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2" name="Text Box 42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3" name="Text Box 42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4" name="Text Box 42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5" name="Text Box 42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6" name="Text Box 42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7" name="Text Box 42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8" name="Text Box 42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49" name="Text Box 42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0" name="Text Box 42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1" name="Text Box 42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2" name="Text Box 42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3" name="Text Box 42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4" name="Text Box 42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5" name="Text Box 42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6" name="Text Box 42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7" name="Text Box 42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8" name="Text Box 42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59" name="Text Box 42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0" name="Text Box 42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1" name="Text Box 42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2" name="Text Box 42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3" name="Text Box 42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4" name="Text Box 42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5" name="Text Box 42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6" name="Text Box 42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7" name="Text Box 42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8" name="Text Box 42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69" name="Text Box 42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0" name="Text Box 42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1" name="Text Box 42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2" name="Text Box 42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3" name="Text Box 42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4" name="Text Box 42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5" name="Text Box 42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6" name="Text Box 42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7" name="Text Box 42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8" name="Text Box 42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79" name="Text Box 42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0" name="Text Box 42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1" name="Text Box 42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2" name="Text Box 42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3" name="Text Box 43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4" name="Text Box 43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5" name="Text Box 43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6" name="Text Box 43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7" name="Text Box 43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8" name="Text Box 43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89" name="Text Box 43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0" name="Text Box 43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1" name="Text Box 43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2" name="Text Box 43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3" name="Text Box 43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4" name="Text Box 43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5" name="Text Box 43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6" name="Text Box 43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7" name="Text Box 43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8" name="Text Box 43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199" name="Text Box 43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0" name="Text Box 43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1" name="Text Box 43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2" name="Text Box 43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3" name="Text Box 43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4" name="Text Box 43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5" name="Text Box 43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6" name="Text Box 43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7" name="Text Box 43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8" name="Text Box 43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09" name="Text Box 43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0" name="Text Box 43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1" name="Text Box 43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2" name="Text Box 43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3" name="Text Box 43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4" name="Text Box 43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5" name="Text Box 43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6" name="Text Box 43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7" name="Text Box 43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8" name="Text Box 43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19" name="Text Box 43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0" name="Text Box 43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1" name="Text Box 43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2" name="Text Box 43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3" name="Text Box 43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4" name="Text Box 43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5" name="Text Box 43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6" name="Text Box 43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7" name="Text Box 43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8" name="Text Box 43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29" name="Text Box 43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0" name="Text Box 43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1" name="Text Box 43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2" name="Text Box 43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3" name="Text Box 43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4" name="Text Box 43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5" name="Text Box 43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6" name="Text Box 43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7" name="Text Box 43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8" name="Text Box 43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39" name="Text Box 43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0" name="Text Box 43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1" name="Text Box 43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2" name="Text Box 43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3" name="Text Box 43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4" name="Text Box 43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5" name="Text Box 43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6" name="Text Box 43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7" name="Text Box 43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8" name="Text Box 43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49" name="Text Box 43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0" name="Text Box 43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1" name="Text Box 43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2" name="Text Box 43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3" name="Text Box 43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4" name="Text Box 43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5" name="Text Box 43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6" name="Text Box 43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7" name="Text Box 43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8" name="Text Box 43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59" name="Text Box 43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0" name="Text Box 43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1" name="Text Box 43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2" name="Text Box 43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3" name="Text Box 43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4" name="Text Box 43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5" name="Text Box 43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6" name="Text Box 43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7" name="Text Box 43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8" name="Text Box 43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69" name="Text Box 43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0" name="Text Box 43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1" name="Text Box 43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2" name="Text Box 43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3" name="Text Box 43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4" name="Text Box 43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5" name="Text Box 43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6" name="Text Box 43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7" name="Text Box 43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8" name="Text Box 43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79" name="Text Box 43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0" name="Text Box 43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1" name="Text Box 43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2" name="Text Box 43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3" name="Text Box 44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4" name="Text Box 44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5" name="Text Box 44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6" name="Text Box 44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7" name="Text Box 44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8" name="Text Box 44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89" name="Text Box 44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0" name="Text Box 44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1" name="Text Box 44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2" name="Text Box 44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3" name="Text Box 44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4" name="Text Box 44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5" name="Text Box 44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6" name="Text Box 44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7" name="Text Box 44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8" name="Text Box 44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299" name="Text Box 44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0" name="Text Box 44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1" name="Text Box 44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2" name="Text Box 44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3" name="Text Box 44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4" name="Text Box 44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5" name="Text Box 44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6" name="Text Box 44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7" name="Text Box 44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8" name="Text Box 44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09" name="Text Box 44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0" name="Text Box 44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1" name="Text Box 44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2" name="Text Box 44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3" name="Text Box 44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4" name="Text Box 44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5" name="Text Box 44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6" name="Text Box 44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7" name="Text Box 44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8" name="Text Box 44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19" name="Text Box 44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0" name="Text Box 44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1" name="Text Box 44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2" name="Text Box 44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3" name="Text Box 44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4" name="Text Box 44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5" name="Text Box 44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6" name="Text Box 44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7" name="Text Box 44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8" name="Text Box 44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29" name="Text Box 44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0" name="Text Box 44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1" name="Text Box 44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2" name="Text Box 44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3" name="Text Box 44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4" name="Text Box 44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5" name="Text Box 44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6" name="Text Box 44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7" name="Text Box 44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8" name="Text Box 44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39" name="Text Box 44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0" name="Text Box 44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1" name="Text Box 44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2" name="Text Box 44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3" name="Text Box 44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4" name="Text Box 44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5" name="Text Box 44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6" name="Text Box 44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7" name="Text Box 44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8" name="Text Box 44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49" name="Text Box 44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0" name="Text Box 44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1" name="Text Box 44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2" name="Text Box 44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3" name="Text Box 44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4" name="Text Box 44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5" name="Text Box 44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6" name="Text Box 44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7" name="Text Box 44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8" name="Text Box 44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59" name="Text Box 44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0" name="Text Box 44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1" name="Text Box 44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2" name="Text Box 44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3" name="Text Box 44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4" name="Text Box 44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5" name="Text Box 44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6" name="Text Box 44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7" name="Text Box 44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8" name="Text Box 44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69" name="Text Box 44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0" name="Text Box 44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1" name="Text Box 44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2" name="Text Box 44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3" name="Text Box 44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4" name="Text Box 44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5" name="Text Box 44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6" name="Text Box 44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7" name="Text Box 44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8" name="Text Box 44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79" name="Text Box 44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0" name="Text Box 44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1" name="Text Box 44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2" name="Text Box 44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3" name="Text Box 45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4" name="Text Box 45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5" name="Text Box 45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6" name="Text Box 45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7" name="Text Box 45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8" name="Text Box 45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89" name="Text Box 45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0" name="Text Box 45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1" name="Text Box 45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2" name="Text Box 45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3" name="Text Box 45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4" name="Text Box 45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5" name="Text Box 45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6" name="Text Box 45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7" name="Text Box 45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8" name="Text Box 45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399" name="Text Box 45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0" name="Text Box 45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1" name="Text Box 45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2" name="Text Box 45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3" name="Text Box 45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4" name="Text Box 45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5" name="Text Box 45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6" name="Text Box 45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7" name="Text Box 45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8" name="Text Box 45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09" name="Text Box 45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0" name="Text Box 45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1" name="Text Box 45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2" name="Text Box 45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3" name="Text Box 45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4" name="Text Box 45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5" name="Text Box 45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6" name="Text Box 45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7" name="Text Box 45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8" name="Text Box 45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19" name="Text Box 45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0" name="Text Box 45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1" name="Text Box 45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2" name="Text Box 45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3" name="Text Box 45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4" name="Text Box 45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5" name="Text Box 45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6" name="Text Box 45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7" name="Text Box 45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8" name="Text Box 45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29" name="Text Box 45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0" name="Text Box 45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1" name="Text Box 45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2" name="Text Box 45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3" name="Text Box 45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4" name="Text Box 45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5" name="Text Box 45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6" name="Text Box 45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7" name="Text Box 45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8" name="Text Box 45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39" name="Text Box 45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0" name="Text Box 45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1" name="Text Box 45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2" name="Text Box 45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3" name="Text Box 45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4" name="Text Box 45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5" name="Text Box 45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6" name="Text Box 45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7" name="Text Box 45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8" name="Text Box 45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49" name="Text Box 45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0" name="Text Box 45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1" name="Text Box 45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2" name="Text Box 45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3" name="Text Box 45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4" name="Text Box 45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5" name="Text Box 45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6" name="Text Box 45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7" name="Text Box 45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8" name="Text Box 45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59" name="Text Box 45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0" name="Text Box 45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1" name="Text Box 45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2" name="Text Box 45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3" name="Text Box 45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4" name="Text Box 45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5" name="Text Box 45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6" name="Text Box 45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7" name="Text Box 45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8" name="Text Box 45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69" name="Text Box 45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0" name="Text Box 45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1" name="Text Box 45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2" name="Text Box 45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3" name="Text Box 45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4" name="Text Box 45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5" name="Text Box 45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6" name="Text Box 45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7" name="Text Box 45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8" name="Text Box 45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79" name="Text Box 45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0" name="Text Box 45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1" name="Text Box 45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2" name="Text Box 45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3" name="Text Box 46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4" name="Text Box 46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5" name="Text Box 46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6" name="Text Box 46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7" name="Text Box 46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8" name="Text Box 46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89" name="Text Box 46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0" name="Text Box 46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1" name="Text Box 46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2" name="Text Box 46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3" name="Text Box 46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4" name="Text Box 46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5" name="Text Box 46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6" name="Text Box 46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7" name="Text Box 46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8" name="Text Box 46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499" name="Text Box 46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0" name="Text Box 46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1" name="Text Box 46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2" name="Text Box 46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3" name="Text Box 46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4" name="Text Box 46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5" name="Text Box 46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6" name="Text Box 46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7" name="Text Box 46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8" name="Text Box 46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09" name="Text Box 46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0" name="Text Box 46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1" name="Text Box 46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2" name="Text Box 46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3" name="Text Box 46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4" name="Text Box 46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5" name="Text Box 46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6" name="Text Box 46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7" name="Text Box 46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8" name="Text Box 46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19" name="Text Box 46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0" name="Text Box 46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1" name="Text Box 46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2" name="Text Box 46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3" name="Text Box 46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4" name="Text Box 46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5" name="Text Box 46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6" name="Text Box 46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7" name="Text Box 46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8" name="Text Box 46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29" name="Text Box 46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0" name="Text Box 46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1" name="Text Box 46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2" name="Text Box 46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3" name="Text Box 46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4" name="Text Box 46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5" name="Text Box 46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6" name="Text Box 46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7" name="Text Box 46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8" name="Text Box 46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39" name="Text Box 46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0" name="Text Box 46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1" name="Text Box 46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2" name="Text Box 46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3" name="Text Box 46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4" name="Text Box 46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5" name="Text Box 46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6" name="Text Box 46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7" name="Text Box 46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8" name="Text Box 46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49" name="Text Box 46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0" name="Text Box 46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1" name="Text Box 46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2" name="Text Box 46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3" name="Text Box 46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4" name="Text Box 46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5" name="Text Box 46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6" name="Text Box 46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7" name="Text Box 46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8" name="Text Box 46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59" name="Text Box 46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0" name="Text Box 46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1" name="Text Box 46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2" name="Text Box 46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3" name="Text Box 46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4" name="Text Box 46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5" name="Text Box 46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6" name="Text Box 46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7" name="Text Box 46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8" name="Text Box 46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69" name="Text Box 46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0" name="Text Box 46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1" name="Text Box 46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2" name="Text Box 46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3" name="Text Box 46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4" name="Text Box 46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5" name="Text Box 46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6" name="Text Box 46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7" name="Text Box 46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8" name="Text Box 46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79" name="Text Box 46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0" name="Text Box 46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1" name="Text Box 46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2" name="Text Box 46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3" name="Text Box 47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4" name="Text Box 47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5" name="Text Box 47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6" name="Text Box 47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7" name="Text Box 47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8" name="Text Box 47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89" name="Text Box 47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0" name="Text Box 47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1" name="Text Box 47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2" name="Text Box 47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3" name="Text Box 47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4" name="Text Box 47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5" name="Text Box 47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6" name="Text Box 47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7" name="Text Box 47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8" name="Text Box 47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599" name="Text Box 47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0" name="Text Box 47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1" name="Text Box 47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2" name="Text Box 47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3" name="Text Box 47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4" name="Text Box 47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5" name="Text Box 47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6" name="Text Box 47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7" name="Text Box 47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8" name="Text Box 47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09" name="Text Box 47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0" name="Text Box 47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1" name="Text Box 47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2" name="Text Box 47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3" name="Text Box 47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4" name="Text Box 47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5" name="Text Box 47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6" name="Text Box 47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7" name="Text Box 47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8" name="Text Box 47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19" name="Text Box 47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0" name="Text Box 47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1" name="Text Box 47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2" name="Text Box 47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3" name="Text Box 47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4" name="Text Box 47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5" name="Text Box 47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6" name="Text Box 47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7" name="Text Box 47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8" name="Text Box 47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29" name="Text Box 47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0" name="Text Box 47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1" name="Text Box 47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2" name="Text Box 47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3" name="Text Box 47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4" name="Text Box 47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5" name="Text Box 47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6" name="Text Box 47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7" name="Text Box 47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8" name="Text Box 47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39" name="Text Box 47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0" name="Text Box 47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1" name="Text Box 47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2" name="Text Box 47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3" name="Text Box 47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4" name="Text Box 47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5" name="Text Box 47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6" name="Text Box 47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7" name="Text Box 47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8" name="Text Box 47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49" name="Text Box 47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0" name="Text Box 47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1" name="Text Box 47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2" name="Text Box 47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3" name="Text Box 47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4" name="Text Box 47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5" name="Text Box 47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6" name="Text Box 47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7" name="Text Box 47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8" name="Text Box 47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59" name="Text Box 47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0" name="Text Box 47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1" name="Text Box 47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2" name="Text Box 47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3" name="Text Box 47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4" name="Text Box 47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5" name="Text Box 47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6" name="Text Box 47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7" name="Text Box 47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8" name="Text Box 47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69" name="Text Box 47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0" name="Text Box 47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1" name="Text Box 47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2" name="Text Box 47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3" name="Text Box 47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4" name="Text Box 47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5" name="Text Box 47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6" name="Text Box 47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7" name="Text Box 47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8" name="Text Box 47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79" name="Text Box 47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0" name="Text Box 47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1" name="Text Box 47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2" name="Text Box 47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3" name="Text Box 48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4" name="Text Box 48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5" name="Text Box 48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6" name="Text Box 48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7" name="Text Box 48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8" name="Text Box 48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89" name="Text Box 48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0" name="Text Box 48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1" name="Text Box 48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2" name="Text Box 48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3" name="Text Box 48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4" name="Text Box 48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5" name="Text Box 48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6" name="Text Box 48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7" name="Text Box 48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8" name="Text Box 48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699" name="Text Box 48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0" name="Text Box 48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1" name="Text Box 48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2" name="Text Box 48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3" name="Text Box 48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4" name="Text Box 48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5" name="Text Box 48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6" name="Text Box 48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7" name="Text Box 48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8" name="Text Box 48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09" name="Text Box 48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0" name="Text Box 48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1" name="Text Box 48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2" name="Text Box 48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3" name="Text Box 48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4" name="Text Box 48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5" name="Text Box 48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6" name="Text Box 48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7" name="Text Box 48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8" name="Text Box 48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19" name="Text Box 48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0" name="Text Box 48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1" name="Text Box 48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2" name="Text Box 48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3" name="Text Box 48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4" name="Text Box 48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5" name="Text Box 48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6" name="Text Box 48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7" name="Text Box 48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8" name="Text Box 48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29" name="Text Box 48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0" name="Text Box 48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1" name="Text Box 48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2" name="Text Box 48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3" name="Text Box 48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4" name="Text Box 48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5" name="Text Box 48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6" name="Text Box 48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7" name="Text Box 48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8" name="Text Box 48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39" name="Text Box 48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0" name="Text Box 48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1" name="Text Box 48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2" name="Text Box 48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3" name="Text Box 48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4" name="Text Box 48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5" name="Text Box 48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6" name="Text Box 48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7" name="Text Box 48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8" name="Text Box 48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49" name="Text Box 48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0" name="Text Box 48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1" name="Text Box 48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2" name="Text Box 48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3" name="Text Box 48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4" name="Text Box 48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5" name="Text Box 48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6" name="Text Box 48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7" name="Text Box 48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8" name="Text Box 48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59" name="Text Box 48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0" name="Text Box 48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1" name="Text Box 48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2" name="Text Box 48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3" name="Text Box 48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4" name="Text Box 48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5" name="Text Box 48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6" name="Text Box 48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7" name="Text Box 48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8" name="Text Box 48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69" name="Text Box 48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0" name="Text Box 48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1" name="Text Box 48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2" name="Text Box 48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3" name="Text Box 48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4" name="Text Box 48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5" name="Text Box 48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6" name="Text Box 48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7" name="Text Box 48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8" name="Text Box 48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79" name="Text Box 48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0" name="Text Box 48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1" name="Text Box 48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2" name="Text Box 48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3" name="Text Box 49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4" name="Text Box 49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5" name="Text Box 49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6" name="Text Box 49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7" name="Text Box 49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8" name="Text Box 49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89" name="Text Box 49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0" name="Text Box 49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1" name="Text Box 49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2" name="Text Box 49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3" name="Text Box 49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4" name="Text Box 49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5" name="Text Box 49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6" name="Text Box 49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7" name="Text Box 49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8" name="Text Box 49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799" name="Text Box 49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0" name="Text Box 49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1" name="Text Box 49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2" name="Text Box 49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3" name="Text Box 49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4" name="Text Box 49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5" name="Text Box 49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6" name="Text Box 49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7" name="Text Box 49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8" name="Text Box 49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09" name="Text Box 49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0" name="Text Box 49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1" name="Text Box 49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2" name="Text Box 49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3" name="Text Box 49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4" name="Text Box 49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5" name="Text Box 49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6" name="Text Box 49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7" name="Text Box 49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8" name="Text Box 49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19" name="Text Box 49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0" name="Text Box 49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1" name="Text Box 49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2" name="Text Box 49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3" name="Text Box 49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4" name="Text Box 49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5" name="Text Box 49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6" name="Text Box 49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7" name="Text Box 49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8" name="Text Box 49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29" name="Text Box 49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0" name="Text Box 49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1" name="Text Box 49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2" name="Text Box 49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3" name="Text Box 49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4" name="Text Box 49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5" name="Text Box 49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6" name="Text Box 49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7" name="Text Box 49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8" name="Text Box 49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39" name="Text Box 49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0" name="Text Box 49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1" name="Text Box 49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2" name="Text Box 49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3" name="Text Box 49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4" name="Text Box 49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5" name="Text Box 49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6" name="Text Box 49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7" name="Text Box 49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8" name="Text Box 49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49" name="Text Box 49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0" name="Text Box 49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1" name="Text Box 49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2" name="Text Box 49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3" name="Text Box 49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4" name="Text Box 49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5" name="Text Box 49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6" name="Text Box 49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7" name="Text Box 49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8" name="Text Box 49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59" name="Text Box 49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0" name="Text Box 49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1" name="Text Box 49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2" name="Text Box 49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3" name="Text Box 49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4" name="Text Box 49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5" name="Text Box 49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6" name="Text Box 49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7" name="Text Box 49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8" name="Text Box 49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69" name="Text Box 49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0" name="Text Box 49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1" name="Text Box 49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2" name="Text Box 49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3" name="Text Box 49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4" name="Text Box 49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5" name="Text Box 49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6" name="Text Box 49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7" name="Text Box 49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8" name="Text Box 49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79" name="Text Box 49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0" name="Text Box 49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1" name="Text Box 49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2" name="Text Box 49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3" name="Text Box 50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4" name="Text Box 50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5" name="Text Box 50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6" name="Text Box 50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7" name="Text Box 50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8" name="Text Box 50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89" name="Text Box 50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0" name="Text Box 50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1" name="Text Box 50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2" name="Text Box 50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3" name="Text Box 50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4" name="Text Box 50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5" name="Text Box 50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6" name="Text Box 50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7" name="Text Box 50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8" name="Text Box 50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899" name="Text Box 50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0" name="Text Box 50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1" name="Text Box 50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2" name="Text Box 50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3" name="Text Box 50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4" name="Text Box 50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5" name="Text Box 50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6" name="Text Box 50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7" name="Text Box 50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8" name="Text Box 50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09" name="Text Box 50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0" name="Text Box 50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1" name="Text Box 50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2" name="Text Box 50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3" name="Text Box 50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4" name="Text Box 50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5" name="Text Box 50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6" name="Text Box 50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7" name="Text Box 50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8" name="Text Box 50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19" name="Text Box 50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0" name="Text Box 50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1" name="Text Box 50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2" name="Text Box 50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3" name="Text Box 50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4" name="Text Box 50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5" name="Text Box 50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6" name="Text Box 50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7" name="Text Box 50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8" name="Text Box 50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29" name="Text Box 50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0" name="Text Box 50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1" name="Text Box 50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2" name="Text Box 50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3" name="Text Box 50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4" name="Text Box 50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5" name="Text Box 50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6" name="Text Box 50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7" name="Text Box 50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8" name="Text Box 50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39" name="Text Box 50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0" name="Text Box 50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1" name="Text Box 50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2" name="Text Box 50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3" name="Text Box 50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4" name="Text Box 50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5" name="Text Box 50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6" name="Text Box 50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7" name="Text Box 50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8" name="Text Box 50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49" name="Text Box 50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0" name="Text Box 50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1" name="Text Box 50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2" name="Text Box 50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3" name="Text Box 50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4" name="Text Box 50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5" name="Text Box 50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6" name="Text Box 50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7" name="Text Box 50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8" name="Text Box 50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59" name="Text Box 50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0" name="Text Box 50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1" name="Text Box 50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2" name="Text Box 50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3" name="Text Box 50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4" name="Text Box 50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5" name="Text Box 50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6" name="Text Box 50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7" name="Text Box 50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8" name="Text Box 50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69" name="Text Box 50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0" name="Text Box 50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1" name="Text Box 50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2" name="Text Box 50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3" name="Text Box 50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4" name="Text Box 50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5" name="Text Box 50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6" name="Text Box 50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7" name="Text Box 50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8" name="Text Box 50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79" name="Text Box 50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0" name="Text Box 50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1" name="Text Box 50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2" name="Text Box 50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3" name="Text Box 51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4" name="Text Box 51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5" name="Text Box 51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6" name="Text Box 51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7" name="Text Box 51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8" name="Text Box 51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89" name="Text Box 51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0" name="Text Box 51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1" name="Text Box 51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2" name="Text Box 51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3" name="Text Box 51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4" name="Text Box 51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5" name="Text Box 51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6" name="Text Box 51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7" name="Text Box 51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8" name="Text Box 51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7999" name="Text Box 51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0" name="Text Box 51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1" name="Text Box 51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2" name="Text Box 51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3" name="Text Box 51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4" name="Text Box 51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5" name="Text Box 51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6" name="Text Box 51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7" name="Text Box 51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8" name="Text Box 51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09" name="Text Box 51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0" name="Text Box 51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1" name="Text Box 51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2" name="Text Box 51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3" name="Text Box 51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4" name="Text Box 51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5" name="Text Box 51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6" name="Text Box 51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7" name="Text Box 51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8" name="Text Box 51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19" name="Text Box 51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0" name="Text Box 51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1" name="Text Box 51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2" name="Text Box 51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3" name="Text Box 51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4" name="Text Box 51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5" name="Text Box 51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6" name="Text Box 51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7" name="Text Box 51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8" name="Text Box 51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29" name="Text Box 51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0" name="Text Box 51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1" name="Text Box 51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2" name="Text Box 51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3" name="Text Box 51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4" name="Text Box 51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5" name="Text Box 51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6" name="Text Box 51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7" name="Text Box 51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8" name="Text Box 51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39" name="Text Box 51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0" name="Text Box 51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1" name="Text Box 51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2" name="Text Box 51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3" name="Text Box 51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4" name="Text Box 51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5" name="Text Box 51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6" name="Text Box 51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7" name="Text Box 51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8" name="Text Box 51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49" name="Text Box 51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0" name="Text Box 51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1" name="Text Box 51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2" name="Text Box 51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3" name="Text Box 51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4" name="Text Box 51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5" name="Text Box 51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6" name="Text Box 51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7" name="Text Box 51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8" name="Text Box 51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59" name="Text Box 51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0" name="Text Box 51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1" name="Text Box 51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2" name="Text Box 51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3" name="Text Box 51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4" name="Text Box 51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5" name="Text Box 51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6" name="Text Box 51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7" name="Text Box 51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8" name="Text Box 51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69" name="Text Box 51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0" name="Text Box 51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1" name="Text Box 51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2" name="Text Box 51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3" name="Text Box 51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4" name="Text Box 51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5" name="Text Box 51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6" name="Text Box 51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7" name="Text Box 51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8" name="Text Box 51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79" name="Text Box 51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0" name="Text Box 51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1" name="Text Box 51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2" name="Text Box 51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3" name="Text Box 52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4" name="Text Box 52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5" name="Text Box 52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6" name="Text Box 52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7" name="Text Box 52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8" name="Text Box 52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89" name="Text Box 52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0" name="Text Box 52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1" name="Text Box 52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2" name="Text Box 52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3" name="Text Box 52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4" name="Text Box 52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5" name="Text Box 52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6" name="Text Box 52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7" name="Text Box 52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8" name="Text Box 52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099" name="Text Box 52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0" name="Text Box 52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1" name="Text Box 52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2" name="Text Box 52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3" name="Text Box 52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4" name="Text Box 52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5" name="Text Box 52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6" name="Text Box 52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7" name="Text Box 52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8" name="Text Box 52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09" name="Text Box 52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0" name="Text Box 52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1" name="Text Box 52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2" name="Text Box 52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3" name="Text Box 52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4" name="Text Box 52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5" name="Text Box 52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6" name="Text Box 52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7" name="Text Box 52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8" name="Text Box 52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19" name="Text Box 52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0" name="Text Box 52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1" name="Text Box 52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2" name="Text Box 52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3" name="Text Box 52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4" name="Text Box 52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5" name="Text Box 52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6" name="Text Box 52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7" name="Text Box 52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8" name="Text Box 52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29" name="Text Box 52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0" name="Text Box 52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1" name="Text Box 52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2" name="Text Box 52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3" name="Text Box 52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4" name="Text Box 52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5" name="Text Box 52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6" name="Text Box 52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7" name="Text Box 52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8" name="Text Box 52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39" name="Text Box 52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0" name="Text Box 52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1" name="Text Box 52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2" name="Text Box 52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3" name="Text Box 52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4" name="Text Box 52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5" name="Text Box 52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6" name="Text Box 52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7" name="Text Box 52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8" name="Text Box 52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49" name="Text Box 52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0" name="Text Box 52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1" name="Text Box 52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2" name="Text Box 52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3" name="Text Box 52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4" name="Text Box 52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5" name="Text Box 52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6" name="Text Box 52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7" name="Text Box 52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8" name="Text Box 52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59" name="Text Box 52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0" name="Text Box 52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1" name="Text Box 52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2" name="Text Box 52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3" name="Text Box 52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4" name="Text Box 52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5" name="Text Box 52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6" name="Text Box 52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7" name="Text Box 52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8" name="Text Box 52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69" name="Text Box 52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0" name="Text Box 52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1" name="Text Box 52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2" name="Text Box 52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3" name="Text Box 52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4" name="Text Box 52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5" name="Text Box 52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6" name="Text Box 52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7" name="Text Box 52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8" name="Text Box 52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79" name="Text Box 52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0" name="Text Box 52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1" name="Text Box 52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2" name="Text Box 52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3" name="Text Box 53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4" name="Text Box 53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5" name="Text Box 53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6" name="Text Box 53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7" name="Text Box 53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8" name="Text Box 53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89" name="Text Box 53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0" name="Text Box 53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1" name="Text Box 530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2" name="Text Box 530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3" name="Text Box 531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4" name="Text Box 531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5" name="Text Box 531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6" name="Text Box 531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7" name="Text Box 531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8" name="Text Box 531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199" name="Text Box 531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0" name="Text Box 531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1" name="Text Box 531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2" name="Text Box 531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3" name="Text Box 532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4" name="Text Box 532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5" name="Text Box 532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6" name="Text Box 532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7" name="Text Box 532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8" name="Text Box 532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09" name="Text Box 532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0" name="Text Box 532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1" name="Text Box 532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2" name="Text Box 532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3" name="Text Box 533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4" name="Text Box 533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5" name="Text Box 533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6" name="Text Box 533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7" name="Text Box 533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8" name="Text Box 533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19" name="Text Box 533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0" name="Text Box 533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1" name="Text Box 533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2" name="Text Box 533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3" name="Text Box 534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4" name="Text Box 534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5" name="Text Box 534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6" name="Text Box 534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7" name="Text Box 534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8" name="Text Box 534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29" name="Text Box 534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0" name="Text Box 534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1" name="Text Box 534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2" name="Text Box 534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3" name="Text Box 535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4" name="Text Box 535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5" name="Text Box 535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6" name="Text Box 535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7" name="Text Box 535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8" name="Text Box 535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39" name="Text Box 535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0" name="Text Box 535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1" name="Text Box 535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2" name="Text Box 535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3" name="Text Box 536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4" name="Text Box 536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5" name="Text Box 536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6" name="Text Box 536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7" name="Text Box 536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8" name="Text Box 536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49" name="Text Box 536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0" name="Text Box 536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1" name="Text Box 536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2" name="Text Box 536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3" name="Text Box 537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4" name="Text Box 537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5" name="Text Box 537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6" name="Text Box 537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7" name="Text Box 537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8" name="Text Box 537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59" name="Text Box 537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0" name="Text Box 537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1" name="Text Box 537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2" name="Text Box 537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3" name="Text Box 538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4" name="Text Box 538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5" name="Text Box 538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6" name="Text Box 538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7" name="Text Box 538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8" name="Text Box 538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69" name="Text Box 538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0" name="Text Box 538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1" name="Text Box 538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2" name="Text Box 538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3" name="Text Box 539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4" name="Text Box 539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5" name="Text Box 539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6" name="Text Box 539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7" name="Text Box 539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8" name="Text Box 539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79" name="Text Box 539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0" name="Text Box 539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1" name="Text Box 5398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2" name="Text Box 5399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3" name="Text Box 5400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4" name="Text Box 5401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5" name="Text Box 5402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6" name="Text Box 5403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7" name="Text Box 5404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8" name="Text Box 5405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89" name="Text Box 5406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8290" name="Text Box 5407"/>
        <xdr:cNvSpPr txBox="1">
          <a:spLocks noChangeArrowheads="1"/>
        </xdr:cNvSpPr>
      </xdr:nvSpPr>
      <xdr:spPr bwMode="auto">
        <a:xfrm>
          <a:off x="466725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1" name="Text Box 5427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2" name="Text Box 5428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3" name="Text Box 5429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4" name="Text Box 5430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5" name="Text Box 5431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6" name="Text Box 5432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7" name="Text Box 5433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8" name="Text Box 5434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299" name="Text Box 5435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0" name="Text Box 5436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1" name="Text Box 5437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2" name="Text Box 5438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3" name="Text Box 5439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4" name="Text Box 5440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5" name="Text Box 5441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6" name="Text Box 5442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7" name="Text Box 5443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8" name="Text Box 5444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09" name="Text Box 5445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0" name="Text Box 5446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1" name="Text Box 5447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2" name="Text Box 5448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3" name="Text Box 5449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4" name="Text Box 5450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5" name="Text Box 5451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6" name="Text Box 5452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7" name="Text Box 5453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8" name="Text Box 5454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19" name="Text Box 5455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0" name="Text Box 5456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1" name="Text Box 5457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2" name="Text Box 5458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3" name="Text Box 5459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4" name="Text Box 5460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5" name="Text Box 5461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6" name="Text Box 5462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7" name="Text Box 5463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8" name="Text Box 5464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29" name="Text Box 5465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30" name="Text Box 5466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31" name="Text Box 5467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8332" name="Text Box 5468"/>
        <xdr:cNvSpPr txBox="1">
          <a:spLocks noChangeArrowheads="1"/>
        </xdr:cNvSpPr>
      </xdr:nvSpPr>
      <xdr:spPr bwMode="auto">
        <a:xfrm>
          <a:off x="4667250" y="514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33" name="Text Box 25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34" name="Text Box 25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35" name="Text Box 25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36" name="Text Box 25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37" name="Text Box 25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38" name="Text Box 25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39" name="Text Box 25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0" name="Text Box 25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1" name="Text Box 25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2" name="Text Box 25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3" name="Text Box 25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4" name="Text Box 25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5" name="Text Box 25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6" name="Text Box 26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7" name="Text Box 26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8" name="Text Box 26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49" name="Text Box 26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0" name="Text Box 26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1" name="Text Box 26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2" name="Text Box 26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3" name="Text Box 26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4" name="Text Box 26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5" name="Text Box 26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6" name="Text Box 26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7" name="Text Box 26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8" name="Text Box 26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59" name="Text Box 26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0" name="Text Box 26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1" name="Text Box 26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2" name="Text Box 26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3" name="Text Box 26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4" name="Text Box 26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5" name="Text Box 26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6" name="Text Box 26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7" name="Text Box 26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8" name="Text Box 26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69" name="Text Box 26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0" name="Text Box 26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1" name="Text Box 26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2" name="Text Box 26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3" name="Text Box 26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4" name="Text Box 26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5" name="Text Box 26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6" name="Text Box 26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7" name="Text Box 26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8" name="Text Box 26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79" name="Text Box 26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0" name="Text Box 26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1" name="Text Box 26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2" name="Text Box 26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3" name="Text Box 26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4" name="Text Box 26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5" name="Text Box 26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6" name="Text Box 26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7" name="Text Box 26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8" name="Text Box 26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89" name="Text Box 26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0" name="Text Box 26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1" name="Text Box 26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2" name="Text Box 26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3" name="Text Box 26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4" name="Text Box 26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5" name="Text Box 26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6" name="Text Box 26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7" name="Text Box 26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8" name="Text Box 26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399" name="Text Box 26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0" name="Text Box 26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1" name="Text Box 26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2" name="Text Box 26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3" name="Text Box 26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4" name="Text Box 27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5" name="Text Box 27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6" name="Text Box 27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7" name="Text Box 27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8" name="Text Box 27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09" name="Text Box 27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0" name="Text Box 27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1" name="Text Box 27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2" name="Text Box 27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3" name="Text Box 27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4" name="Text Box 27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5" name="Text Box 27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6" name="Text Box 27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7" name="Text Box 27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8" name="Text Box 27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19" name="Text Box 27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0" name="Text Box 27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1" name="Text Box 27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2" name="Text Box 27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3" name="Text Box 27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4" name="Text Box 27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5" name="Text Box 27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6" name="Text Box 27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7" name="Text Box 27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8" name="Text Box 27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29" name="Text Box 27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0" name="Text Box 27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1" name="Text Box 27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2" name="Text Box 27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3" name="Text Box 27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4" name="Text Box 27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5" name="Text Box 27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6" name="Text Box 27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7" name="Text Box 27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8" name="Text Box 27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39" name="Text Box 27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0" name="Text Box 27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1" name="Text Box 27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2" name="Text Box 27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3" name="Text Box 27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4" name="Text Box 27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5" name="Text Box 27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6" name="Text Box 27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7" name="Text Box 27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8" name="Text Box 27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49" name="Text Box 27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0" name="Text Box 27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1" name="Text Box 27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2" name="Text Box 27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3" name="Text Box 27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4" name="Text Box 27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5" name="Text Box 27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6" name="Text Box 27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7" name="Text Box 27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8" name="Text Box 27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59" name="Text Box 27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0" name="Text Box 27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1" name="Text Box 27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2" name="Text Box 27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3" name="Text Box 27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4" name="Text Box 27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5" name="Text Box 27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6" name="Text Box 27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7" name="Text Box 27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8" name="Text Box 27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69" name="Text Box 27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0" name="Text Box 27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1" name="Text Box 27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2" name="Text Box 27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3" name="Text Box 27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4" name="Text Box 27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5" name="Text Box 27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6" name="Text Box 27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7" name="Text Box 27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8" name="Text Box 27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79" name="Text Box 27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0" name="Text Box 27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1" name="Text Box 27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2" name="Text Box 27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3" name="Text Box 27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4" name="Text Box 27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5" name="Text Box 27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6" name="Text Box 27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7" name="Text Box 27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8" name="Text Box 27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89" name="Text Box 27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0" name="Text Box 27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1" name="Text Box 27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2" name="Text Box 27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3" name="Text Box 27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4" name="Text Box 27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5" name="Text Box 27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6" name="Text Box 27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7" name="Text Box 27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8" name="Text Box 27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499" name="Text Box 27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0" name="Text Box 27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1" name="Text Box 27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2" name="Text Box 27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3" name="Text Box 27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4" name="Text Box 28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5" name="Text Box 28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6" name="Text Box 28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7" name="Text Box 28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8" name="Text Box 28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09" name="Text Box 28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0" name="Text Box 28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1" name="Text Box 28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2" name="Text Box 28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3" name="Text Box 28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4" name="Text Box 28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5" name="Text Box 28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6" name="Text Box 28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7" name="Text Box 28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8" name="Text Box 28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19" name="Text Box 28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0" name="Text Box 28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1" name="Text Box 28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2" name="Text Box 28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3" name="Text Box 28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4" name="Text Box 28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5" name="Text Box 28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6" name="Text Box 28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7" name="Text Box 28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8" name="Text Box 28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29" name="Text Box 28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0" name="Text Box 28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1" name="Text Box 28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2" name="Text Box 28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3" name="Text Box 28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4" name="Text Box 28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5" name="Text Box 28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6" name="Text Box 28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7" name="Text Box 28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8" name="Text Box 28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39" name="Text Box 28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0" name="Text Box 28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1" name="Text Box 28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2" name="Text Box 28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3" name="Text Box 28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4" name="Text Box 28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5" name="Text Box 28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6" name="Text Box 28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7" name="Text Box 28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8" name="Text Box 28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49" name="Text Box 28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0" name="Text Box 28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1" name="Text Box 28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2" name="Text Box 28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3" name="Text Box 28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4" name="Text Box 28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5" name="Text Box 28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6" name="Text Box 28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7" name="Text Box 28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8" name="Text Box 28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59" name="Text Box 28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0" name="Text Box 28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1" name="Text Box 28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2" name="Text Box 28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3" name="Text Box 28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4" name="Text Box 28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5" name="Text Box 28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6" name="Text Box 28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7" name="Text Box 28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8" name="Text Box 28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69" name="Text Box 28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0" name="Text Box 28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1" name="Text Box 28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2" name="Text Box 28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3" name="Text Box 28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4" name="Text Box 28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5" name="Text Box 28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6" name="Text Box 28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7" name="Text Box 28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8" name="Text Box 28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79" name="Text Box 28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0" name="Text Box 28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1" name="Text Box 28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2" name="Text Box 28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3" name="Text Box 28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4" name="Text Box 28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5" name="Text Box 28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6" name="Text Box 28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7" name="Text Box 28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8" name="Text Box 28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89" name="Text Box 28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0" name="Text Box 28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1" name="Text Box 28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2" name="Text Box 28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3" name="Text Box 28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4" name="Text Box 28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5" name="Text Box 28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6" name="Text Box 28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7" name="Text Box 28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8" name="Text Box 28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599" name="Text Box 28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0" name="Text Box 28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1" name="Text Box 28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2" name="Text Box 28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3" name="Text Box 28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4" name="Text Box 29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5" name="Text Box 29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6" name="Text Box 29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7" name="Text Box 29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8" name="Text Box 29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09" name="Text Box 29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0" name="Text Box 29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1" name="Text Box 29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2" name="Text Box 29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3" name="Text Box 29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4" name="Text Box 29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5" name="Text Box 29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6" name="Text Box 29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7" name="Text Box 29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8" name="Text Box 29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19" name="Text Box 29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0" name="Text Box 29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1" name="Text Box 29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2" name="Text Box 29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3" name="Text Box 29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4" name="Text Box 29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5" name="Text Box 29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6" name="Text Box 29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7" name="Text Box 29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8" name="Text Box 29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29" name="Text Box 29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0" name="Text Box 29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1" name="Text Box 29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2" name="Text Box 29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3" name="Text Box 29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4" name="Text Box 29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5" name="Text Box 29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6" name="Text Box 29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7" name="Text Box 29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8" name="Text Box 29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39" name="Text Box 29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0" name="Text Box 29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1" name="Text Box 29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2" name="Text Box 29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3" name="Text Box 29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4" name="Text Box 29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5" name="Text Box 29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6" name="Text Box 29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7" name="Text Box 29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8" name="Text Box 29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49" name="Text Box 29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0" name="Text Box 29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1" name="Text Box 29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2" name="Text Box 29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3" name="Text Box 29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4" name="Text Box 29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5" name="Text Box 29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6" name="Text Box 29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7" name="Text Box 29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8" name="Text Box 29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59" name="Text Box 29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0" name="Text Box 29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1" name="Text Box 29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2" name="Text Box 29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3" name="Text Box 29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4" name="Text Box 29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5" name="Text Box 29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6" name="Text Box 29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7" name="Text Box 29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8" name="Text Box 29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69" name="Text Box 29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0" name="Text Box 29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1" name="Text Box 29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2" name="Text Box 29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3" name="Text Box 29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4" name="Text Box 29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5" name="Text Box 29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6" name="Text Box 29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7" name="Text Box 29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8" name="Text Box 29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79" name="Text Box 29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0" name="Text Box 29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1" name="Text Box 29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2" name="Text Box 29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3" name="Text Box 29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4" name="Text Box 29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5" name="Text Box 29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6" name="Text Box 29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7" name="Text Box 29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8" name="Text Box 29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89" name="Text Box 29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0" name="Text Box 29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1" name="Text Box 29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2" name="Text Box 29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3" name="Text Box 29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4" name="Text Box 29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5" name="Text Box 29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6" name="Text Box 29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7" name="Text Box 29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8" name="Text Box 29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699" name="Text Box 29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0" name="Text Box 29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1" name="Text Box 29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2" name="Text Box 29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3" name="Text Box 29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4" name="Text Box 30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5" name="Text Box 30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6" name="Text Box 30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7" name="Text Box 30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8" name="Text Box 30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09" name="Text Box 30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0" name="Text Box 30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1" name="Text Box 30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2" name="Text Box 30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3" name="Text Box 30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4" name="Text Box 30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5" name="Text Box 30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6" name="Text Box 30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7" name="Text Box 30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8" name="Text Box 30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19" name="Text Box 30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0" name="Text Box 30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1" name="Text Box 30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2" name="Text Box 30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3" name="Text Box 30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4" name="Text Box 30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5" name="Text Box 30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6" name="Text Box 30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7" name="Text Box 30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8" name="Text Box 30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29" name="Text Box 30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0" name="Text Box 30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1" name="Text Box 30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2" name="Text Box 30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3" name="Text Box 30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4" name="Text Box 30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5" name="Text Box 30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6" name="Text Box 30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7" name="Text Box 30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8" name="Text Box 30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39" name="Text Box 30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0" name="Text Box 30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1" name="Text Box 30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2" name="Text Box 30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3" name="Text Box 30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4" name="Text Box 30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5" name="Text Box 30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6" name="Text Box 30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7" name="Text Box 30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8" name="Text Box 30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49" name="Text Box 30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0" name="Text Box 30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1" name="Text Box 30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2" name="Text Box 30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3" name="Text Box 30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4" name="Text Box 30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5" name="Text Box 30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6" name="Text Box 30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7" name="Text Box 30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8" name="Text Box 30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59" name="Text Box 30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0" name="Text Box 30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1" name="Text Box 30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2" name="Text Box 30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3" name="Text Box 30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4" name="Text Box 30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5" name="Text Box 30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6" name="Text Box 30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7" name="Text Box 30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8" name="Text Box 30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69" name="Text Box 30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0" name="Text Box 30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1" name="Text Box 30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2" name="Text Box 30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3" name="Text Box 30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4" name="Text Box 30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5" name="Text Box 30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6" name="Text Box 30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7" name="Text Box 30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8" name="Text Box 30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79" name="Text Box 30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0" name="Text Box 30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1" name="Text Box 30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2" name="Text Box 30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3" name="Text Box 30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4" name="Text Box 30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5" name="Text Box 30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6" name="Text Box 30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7" name="Text Box 30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8" name="Text Box 30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89" name="Text Box 30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0" name="Text Box 30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1" name="Text Box 30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2" name="Text Box 30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3" name="Text Box 30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4" name="Text Box 30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5" name="Text Box 30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6" name="Text Box 30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7" name="Text Box 30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8" name="Text Box 30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799" name="Text Box 30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0" name="Text Box 30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1" name="Text Box 30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2" name="Text Box 30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3" name="Text Box 30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4" name="Text Box 31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5" name="Text Box 31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6" name="Text Box 31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7" name="Text Box 31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8" name="Text Box 31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09" name="Text Box 31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0" name="Text Box 31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1" name="Text Box 31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2" name="Text Box 31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3" name="Text Box 31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4" name="Text Box 31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5" name="Text Box 31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6" name="Text Box 31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7" name="Text Box 31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8" name="Text Box 31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19" name="Text Box 31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0" name="Text Box 31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1" name="Text Box 31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2" name="Text Box 31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3" name="Text Box 31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4" name="Text Box 31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5" name="Text Box 31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6" name="Text Box 31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7" name="Text Box 31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8" name="Text Box 31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29" name="Text Box 31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0" name="Text Box 31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1" name="Text Box 31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2" name="Text Box 31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3" name="Text Box 31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4" name="Text Box 31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5" name="Text Box 31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6" name="Text Box 31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7" name="Text Box 31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8" name="Text Box 31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39" name="Text Box 31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0" name="Text Box 31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1" name="Text Box 31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2" name="Text Box 31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3" name="Text Box 31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4" name="Text Box 31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5" name="Text Box 31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6" name="Text Box 31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7" name="Text Box 31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8" name="Text Box 31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49" name="Text Box 31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0" name="Text Box 31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1" name="Text Box 31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2" name="Text Box 31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3" name="Text Box 31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4" name="Text Box 31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5" name="Text Box 31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6" name="Text Box 31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7" name="Text Box 31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8" name="Text Box 31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59" name="Text Box 31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0" name="Text Box 31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1" name="Text Box 31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2" name="Text Box 31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3" name="Text Box 31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4" name="Text Box 31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5" name="Text Box 31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6" name="Text Box 31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7" name="Text Box 31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8" name="Text Box 31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69" name="Text Box 31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0" name="Text Box 31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1" name="Text Box 31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2" name="Text Box 31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3" name="Text Box 31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4" name="Text Box 31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5" name="Text Box 31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6" name="Text Box 31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7" name="Text Box 31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8" name="Text Box 31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79" name="Text Box 31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0" name="Text Box 31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1" name="Text Box 31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2" name="Text Box 31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3" name="Text Box 31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4" name="Text Box 31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5" name="Text Box 31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6" name="Text Box 31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7" name="Text Box 31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8" name="Text Box 31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89" name="Text Box 31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0" name="Text Box 31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1" name="Text Box 31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2" name="Text Box 31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3" name="Text Box 31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4" name="Text Box 31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5" name="Text Box 31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6" name="Text Box 31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7" name="Text Box 31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8" name="Text Box 31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899" name="Text Box 31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0" name="Text Box 31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1" name="Text Box 31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2" name="Text Box 31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3" name="Text Box 31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4" name="Text Box 32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5" name="Text Box 32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6" name="Text Box 32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7" name="Text Box 32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8" name="Text Box 32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09" name="Text Box 32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0" name="Text Box 32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1" name="Text Box 32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2" name="Text Box 32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3" name="Text Box 32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4" name="Text Box 32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5" name="Text Box 32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6" name="Text Box 32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7" name="Text Box 32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8" name="Text Box 32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19" name="Text Box 32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0" name="Text Box 32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1" name="Text Box 32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2" name="Text Box 32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3" name="Text Box 32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4" name="Text Box 32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5" name="Text Box 32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6" name="Text Box 32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7" name="Text Box 32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8" name="Text Box 32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29" name="Text Box 32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0" name="Text Box 32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1" name="Text Box 32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2" name="Text Box 32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3" name="Text Box 32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4" name="Text Box 32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5" name="Text Box 32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6" name="Text Box 32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7" name="Text Box 32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8" name="Text Box 32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39" name="Text Box 32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0" name="Text Box 32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1" name="Text Box 32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2" name="Text Box 32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3" name="Text Box 32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4" name="Text Box 32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5" name="Text Box 32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6" name="Text Box 32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7" name="Text Box 32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8" name="Text Box 32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49" name="Text Box 32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0" name="Text Box 32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1" name="Text Box 32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2" name="Text Box 32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3" name="Text Box 32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4" name="Text Box 32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5" name="Text Box 32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6" name="Text Box 32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7" name="Text Box 32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8" name="Text Box 32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59" name="Text Box 32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0" name="Text Box 32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1" name="Text Box 32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2" name="Text Box 32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3" name="Text Box 32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4" name="Text Box 32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5" name="Text Box 32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6" name="Text Box 32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7" name="Text Box 32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8" name="Text Box 32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69" name="Text Box 32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0" name="Text Box 32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1" name="Text Box 32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2" name="Text Box 32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3" name="Text Box 32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4" name="Text Box 32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5" name="Text Box 32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6" name="Text Box 32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7" name="Text Box 32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8" name="Text Box 32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79" name="Text Box 32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0" name="Text Box 32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1" name="Text Box 32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2" name="Text Box 32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3" name="Text Box 32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4" name="Text Box 32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5" name="Text Box 32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6" name="Text Box 32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7" name="Text Box 32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8" name="Text Box 32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89" name="Text Box 32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0" name="Text Box 32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1" name="Text Box 32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2" name="Text Box 32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3" name="Text Box 32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4" name="Text Box 32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5" name="Text Box 32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6" name="Text Box 32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7" name="Text Box 32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8" name="Text Box 32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8999" name="Text Box 32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0" name="Text Box 32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1" name="Text Box 32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2" name="Text Box 32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3" name="Text Box 32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4" name="Text Box 33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5" name="Text Box 33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6" name="Text Box 33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7" name="Text Box 33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8" name="Text Box 33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09" name="Text Box 33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0" name="Text Box 33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1" name="Text Box 33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2" name="Text Box 33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3" name="Text Box 33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4" name="Text Box 33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5" name="Text Box 33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6" name="Text Box 33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7" name="Text Box 33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8" name="Text Box 33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19" name="Text Box 33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0" name="Text Box 33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1" name="Text Box 33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2" name="Text Box 33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3" name="Text Box 33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4" name="Text Box 33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5" name="Text Box 33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6" name="Text Box 33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7" name="Text Box 33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8" name="Text Box 33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29" name="Text Box 33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0" name="Text Box 33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1" name="Text Box 33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2" name="Text Box 33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3" name="Text Box 33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4" name="Text Box 33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5" name="Text Box 33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6" name="Text Box 33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7" name="Text Box 33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8" name="Text Box 33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39" name="Text Box 33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0" name="Text Box 33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1" name="Text Box 33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2" name="Text Box 33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3" name="Text Box 33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4" name="Text Box 33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5" name="Text Box 33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6" name="Text Box 33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7" name="Text Box 33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8" name="Text Box 33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49" name="Text Box 33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0" name="Text Box 33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1" name="Text Box 33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2" name="Text Box 33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3" name="Text Box 33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4" name="Text Box 33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5" name="Text Box 33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6" name="Text Box 33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7" name="Text Box 33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8" name="Text Box 33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59" name="Text Box 33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0" name="Text Box 33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1" name="Text Box 33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2" name="Text Box 33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3" name="Text Box 33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4" name="Text Box 33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5" name="Text Box 33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6" name="Text Box 33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7" name="Text Box 33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8" name="Text Box 33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69" name="Text Box 33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0" name="Text Box 33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1" name="Text Box 33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2" name="Text Box 33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3" name="Text Box 33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4" name="Text Box 33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5" name="Text Box 33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6" name="Text Box 33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7" name="Text Box 33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8" name="Text Box 33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79" name="Text Box 33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0" name="Text Box 33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1" name="Text Box 33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2" name="Text Box 33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3" name="Text Box 33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4" name="Text Box 33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5" name="Text Box 33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6" name="Text Box 33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7" name="Text Box 33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8" name="Text Box 33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89" name="Text Box 33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0" name="Text Box 33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1" name="Text Box 33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2" name="Text Box 33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3" name="Text Box 33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4" name="Text Box 33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5" name="Text Box 33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6" name="Text Box 33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7" name="Text Box 33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8" name="Text Box 33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099" name="Text Box 33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0" name="Text Box 33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1" name="Text Box 33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2" name="Text Box 33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3" name="Text Box 33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4" name="Text Box 34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5" name="Text Box 34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6" name="Text Box 34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7" name="Text Box 34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8" name="Text Box 34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09" name="Text Box 34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0" name="Text Box 34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1" name="Text Box 34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2" name="Text Box 34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3" name="Text Box 34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4" name="Text Box 34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5" name="Text Box 34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6" name="Text Box 34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7" name="Text Box 34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8" name="Text Box 34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19" name="Text Box 34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0" name="Text Box 34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1" name="Text Box 34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2" name="Text Box 34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3" name="Text Box 34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4" name="Text Box 34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5" name="Text Box 34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6" name="Text Box 34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7" name="Text Box 34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8" name="Text Box 34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29" name="Text Box 34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0" name="Text Box 34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1" name="Text Box 34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2" name="Text Box 34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3" name="Text Box 34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4" name="Text Box 34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5" name="Text Box 34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6" name="Text Box 34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7" name="Text Box 34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8" name="Text Box 34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39" name="Text Box 34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0" name="Text Box 34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1" name="Text Box 34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2" name="Text Box 34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3" name="Text Box 34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4" name="Text Box 34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5" name="Text Box 34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6" name="Text Box 34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7" name="Text Box 34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8" name="Text Box 34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49" name="Text Box 34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0" name="Text Box 34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1" name="Text Box 34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2" name="Text Box 34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3" name="Text Box 34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4" name="Text Box 34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5" name="Text Box 34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6" name="Text Box 34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7" name="Text Box 34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8" name="Text Box 34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59" name="Text Box 34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0" name="Text Box 34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1" name="Text Box 34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2" name="Text Box 34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3" name="Text Box 34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4" name="Text Box 34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5" name="Text Box 34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6" name="Text Box 34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7" name="Text Box 34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8" name="Text Box 34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69" name="Text Box 34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0" name="Text Box 34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1" name="Text Box 34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2" name="Text Box 34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3" name="Text Box 34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4" name="Text Box 34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5" name="Text Box 34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6" name="Text Box 34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7" name="Text Box 34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8" name="Text Box 34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79" name="Text Box 34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0" name="Text Box 34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1" name="Text Box 34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2" name="Text Box 34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3" name="Text Box 34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4" name="Text Box 34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5" name="Text Box 34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6" name="Text Box 34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7" name="Text Box 34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8" name="Text Box 34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89" name="Text Box 34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0" name="Text Box 34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1" name="Text Box 34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2" name="Text Box 34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3" name="Text Box 34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4" name="Text Box 34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5" name="Text Box 34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6" name="Text Box 34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7" name="Text Box 34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8" name="Text Box 34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199" name="Text Box 34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0" name="Text Box 34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1" name="Text Box 34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2" name="Text Box 34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3" name="Text Box 34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4" name="Text Box 35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5" name="Text Box 35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6" name="Text Box 35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7" name="Text Box 35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8" name="Text Box 35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09" name="Text Box 35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0" name="Text Box 35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1" name="Text Box 35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2" name="Text Box 35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3" name="Text Box 35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4" name="Text Box 35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5" name="Text Box 35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6" name="Text Box 35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7" name="Text Box 35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8" name="Text Box 35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19" name="Text Box 35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0" name="Text Box 35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1" name="Text Box 35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2" name="Text Box 35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3" name="Text Box 35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4" name="Text Box 35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5" name="Text Box 35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6" name="Text Box 35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7" name="Text Box 35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8" name="Text Box 35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29" name="Text Box 35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0" name="Text Box 35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1" name="Text Box 35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2" name="Text Box 35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3" name="Text Box 35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4" name="Text Box 35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5" name="Text Box 35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6" name="Text Box 35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7" name="Text Box 35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8" name="Text Box 35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39" name="Text Box 35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0" name="Text Box 35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1" name="Text Box 35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2" name="Text Box 35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3" name="Text Box 35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4" name="Text Box 35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5" name="Text Box 35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6" name="Text Box 35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7" name="Text Box 35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8" name="Text Box 35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49" name="Text Box 35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0" name="Text Box 35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1" name="Text Box 35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2" name="Text Box 35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3" name="Text Box 35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4" name="Text Box 35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5" name="Text Box 35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6" name="Text Box 35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7" name="Text Box 35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8" name="Text Box 35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59" name="Text Box 35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0" name="Text Box 35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1" name="Text Box 35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2" name="Text Box 35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3" name="Text Box 35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4" name="Text Box 35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5" name="Text Box 35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6" name="Text Box 35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7" name="Text Box 35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8" name="Text Box 35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69" name="Text Box 35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0" name="Text Box 35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1" name="Text Box 35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2" name="Text Box 35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3" name="Text Box 35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4" name="Text Box 35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5" name="Text Box 35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6" name="Text Box 35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7" name="Text Box 35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8" name="Text Box 35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79" name="Text Box 35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0" name="Text Box 35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1" name="Text Box 35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2" name="Text Box 35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3" name="Text Box 35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4" name="Text Box 35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5" name="Text Box 35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6" name="Text Box 35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7" name="Text Box 35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8" name="Text Box 35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89" name="Text Box 35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0" name="Text Box 35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1" name="Text Box 35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2" name="Text Box 35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3" name="Text Box 35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4" name="Text Box 35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5" name="Text Box 35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6" name="Text Box 35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7" name="Text Box 35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8" name="Text Box 35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299" name="Text Box 35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0" name="Text Box 35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1" name="Text Box 35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2" name="Text Box 35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3" name="Text Box 35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4" name="Text Box 36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5" name="Text Box 36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6" name="Text Box 36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7" name="Text Box 36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8" name="Text Box 36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09" name="Text Box 36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0" name="Text Box 36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1" name="Text Box 36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2" name="Text Box 36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3" name="Text Box 36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4" name="Text Box 36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5" name="Text Box 36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6" name="Text Box 36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7" name="Text Box 36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8" name="Text Box 36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19" name="Text Box 36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0" name="Text Box 36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1" name="Text Box 36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2" name="Text Box 36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3" name="Text Box 36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4" name="Text Box 36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5" name="Text Box 36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6" name="Text Box 36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7" name="Text Box 36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8" name="Text Box 36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29" name="Text Box 36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0" name="Text Box 36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1" name="Text Box 36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2" name="Text Box 36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3" name="Text Box 36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4" name="Text Box 36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5" name="Text Box 36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6" name="Text Box 36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7" name="Text Box 36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8" name="Text Box 36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39" name="Text Box 36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0" name="Text Box 36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1" name="Text Box 36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2" name="Text Box 36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3" name="Text Box 36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4" name="Text Box 36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5" name="Text Box 36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6" name="Text Box 36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7" name="Text Box 36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8" name="Text Box 36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49" name="Text Box 36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0" name="Text Box 36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1" name="Text Box 36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2" name="Text Box 36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3" name="Text Box 36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4" name="Text Box 36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5" name="Text Box 36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6" name="Text Box 36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7" name="Text Box 36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8" name="Text Box 36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59" name="Text Box 36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0" name="Text Box 36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1" name="Text Box 36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2" name="Text Box 36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3" name="Text Box 36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4" name="Text Box 36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5" name="Text Box 36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6" name="Text Box 36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7" name="Text Box 36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8" name="Text Box 36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69" name="Text Box 36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0" name="Text Box 36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1" name="Text Box 36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2" name="Text Box 36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3" name="Text Box 36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4" name="Text Box 36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5" name="Text Box 36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6" name="Text Box 36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7" name="Text Box 36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8" name="Text Box 36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79" name="Text Box 36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0" name="Text Box 36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1" name="Text Box 36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2" name="Text Box 36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3" name="Text Box 36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4" name="Text Box 36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5" name="Text Box 36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6" name="Text Box 36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7" name="Text Box 36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8" name="Text Box 36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89" name="Text Box 36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0" name="Text Box 36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1" name="Text Box 36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2" name="Text Box 36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3" name="Text Box 36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4" name="Text Box 36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5" name="Text Box 36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6" name="Text Box 36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7" name="Text Box 36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8" name="Text Box 36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399" name="Text Box 36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0" name="Text Box 36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1" name="Text Box 36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2" name="Text Box 36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3" name="Text Box 36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4" name="Text Box 37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5" name="Text Box 37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6" name="Text Box 37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7" name="Text Box 37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8" name="Text Box 37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09" name="Text Box 37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0" name="Text Box 37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1" name="Text Box 37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2" name="Text Box 37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3" name="Text Box 37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4" name="Text Box 37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5" name="Text Box 37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6" name="Text Box 37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7" name="Text Box 37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8" name="Text Box 37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19" name="Text Box 37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0" name="Text Box 37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1" name="Text Box 37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2" name="Text Box 37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3" name="Text Box 37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4" name="Text Box 37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5" name="Text Box 37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6" name="Text Box 37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7" name="Text Box 37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8" name="Text Box 37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29" name="Text Box 37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0" name="Text Box 37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1" name="Text Box 37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2" name="Text Box 37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3" name="Text Box 37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4" name="Text Box 37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5" name="Text Box 37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6" name="Text Box 37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7" name="Text Box 37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8" name="Text Box 37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39" name="Text Box 37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0" name="Text Box 37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1" name="Text Box 37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2" name="Text Box 37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3" name="Text Box 37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4" name="Text Box 37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5" name="Text Box 37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6" name="Text Box 37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7" name="Text Box 37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8" name="Text Box 37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49" name="Text Box 37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0" name="Text Box 37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1" name="Text Box 37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2" name="Text Box 37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3" name="Text Box 37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4" name="Text Box 37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5" name="Text Box 37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6" name="Text Box 37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7" name="Text Box 37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8" name="Text Box 37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59" name="Text Box 37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0" name="Text Box 37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1" name="Text Box 37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2" name="Text Box 37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3" name="Text Box 37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4" name="Text Box 37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5" name="Text Box 37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6" name="Text Box 37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7" name="Text Box 37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8" name="Text Box 37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69" name="Text Box 37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0" name="Text Box 37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1" name="Text Box 37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2" name="Text Box 37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3" name="Text Box 37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4" name="Text Box 37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5" name="Text Box 37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6" name="Text Box 37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7" name="Text Box 37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8" name="Text Box 37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79" name="Text Box 37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0" name="Text Box 37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1" name="Text Box 37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2" name="Text Box 37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3" name="Text Box 37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4" name="Text Box 37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5" name="Text Box 37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6" name="Text Box 37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7" name="Text Box 37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8" name="Text Box 37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89" name="Text Box 37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0" name="Text Box 37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1" name="Text Box 37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2" name="Text Box 37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3" name="Text Box 37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4" name="Text Box 37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5" name="Text Box 37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6" name="Text Box 37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7" name="Text Box 37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8" name="Text Box 37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499" name="Text Box 37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0" name="Text Box 37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1" name="Text Box 37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2" name="Text Box 37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3" name="Text Box 37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4" name="Text Box 38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5" name="Text Box 38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6" name="Text Box 38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7" name="Text Box 38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8" name="Text Box 38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09" name="Text Box 38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0" name="Text Box 38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1" name="Text Box 38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2" name="Text Box 38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3" name="Text Box 38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4" name="Text Box 38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5" name="Text Box 38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6" name="Text Box 38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7" name="Text Box 38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8" name="Text Box 38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19" name="Text Box 38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0" name="Text Box 38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1" name="Text Box 38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2" name="Text Box 38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3" name="Text Box 38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4" name="Text Box 38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5" name="Text Box 38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6" name="Text Box 38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7" name="Text Box 38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8" name="Text Box 38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29" name="Text Box 38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0" name="Text Box 38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1" name="Text Box 38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2" name="Text Box 38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3" name="Text Box 38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4" name="Text Box 38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5" name="Text Box 38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6" name="Text Box 38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7" name="Text Box 38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8" name="Text Box 38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39" name="Text Box 38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0" name="Text Box 38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1" name="Text Box 38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2" name="Text Box 38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3" name="Text Box 38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4" name="Text Box 38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5" name="Text Box 38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6" name="Text Box 38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7" name="Text Box 38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8" name="Text Box 38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49" name="Text Box 38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0" name="Text Box 38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1" name="Text Box 38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2" name="Text Box 38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3" name="Text Box 38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4" name="Text Box 38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5" name="Text Box 38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6" name="Text Box 38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7" name="Text Box 38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8" name="Text Box 38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59" name="Text Box 38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0" name="Text Box 38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1" name="Text Box 38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2" name="Text Box 38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3" name="Text Box 38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4" name="Text Box 38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5" name="Text Box 38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6" name="Text Box 38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7" name="Text Box 38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8" name="Text Box 38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69" name="Text Box 38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0" name="Text Box 38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1" name="Text Box 38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2" name="Text Box 38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3" name="Text Box 38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4" name="Text Box 38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5" name="Text Box 38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6" name="Text Box 38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7" name="Text Box 38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8" name="Text Box 38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79" name="Text Box 38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0" name="Text Box 38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1" name="Text Box 38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2" name="Text Box 38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3" name="Text Box 38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4" name="Text Box 38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5" name="Text Box 38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6" name="Text Box 38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7" name="Text Box 38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8" name="Text Box 38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89" name="Text Box 38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0" name="Text Box 38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1" name="Text Box 38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2" name="Text Box 38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3" name="Text Box 38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4" name="Text Box 38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5" name="Text Box 38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6" name="Text Box 38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7" name="Text Box 38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8" name="Text Box 38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599" name="Text Box 38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0" name="Text Box 38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1" name="Text Box 38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2" name="Text Box 38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3" name="Text Box 38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4" name="Text Box 39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5" name="Text Box 39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6" name="Text Box 39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7" name="Text Box 39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8" name="Text Box 39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09" name="Text Box 39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0" name="Text Box 39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1" name="Text Box 39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2" name="Text Box 39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3" name="Text Box 39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4" name="Text Box 39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5" name="Text Box 39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6" name="Text Box 39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7" name="Text Box 39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8" name="Text Box 39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19" name="Text Box 39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0" name="Text Box 39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1" name="Text Box 39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2" name="Text Box 39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3" name="Text Box 39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4" name="Text Box 39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5" name="Text Box 39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6" name="Text Box 39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7" name="Text Box 39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8" name="Text Box 39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29" name="Text Box 39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0" name="Text Box 39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1" name="Text Box 39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2" name="Text Box 39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3" name="Text Box 39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4" name="Text Box 39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5" name="Text Box 39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6" name="Text Box 39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7" name="Text Box 39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8" name="Text Box 39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39" name="Text Box 39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0" name="Text Box 39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1" name="Text Box 39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2" name="Text Box 39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3" name="Text Box 39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4" name="Text Box 39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5" name="Text Box 39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6" name="Text Box 39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7" name="Text Box 39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8" name="Text Box 39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49" name="Text Box 39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0" name="Text Box 39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1" name="Text Box 39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2" name="Text Box 39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3" name="Text Box 39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4" name="Text Box 39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5" name="Text Box 39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6" name="Text Box 39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7" name="Text Box 39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8" name="Text Box 39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59" name="Text Box 39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0" name="Text Box 39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1" name="Text Box 39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2" name="Text Box 39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3" name="Text Box 39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4" name="Text Box 39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5" name="Text Box 39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6" name="Text Box 39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7" name="Text Box 39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8" name="Text Box 39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69" name="Text Box 39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0" name="Text Box 39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1" name="Text Box 39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2" name="Text Box 39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3" name="Text Box 39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4" name="Text Box 39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5" name="Text Box 39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6" name="Text Box 39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7" name="Text Box 39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8" name="Text Box 39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79" name="Text Box 39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0" name="Text Box 39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1" name="Text Box 39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2" name="Text Box 39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3" name="Text Box 39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4" name="Text Box 39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5" name="Text Box 39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6" name="Text Box 39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7" name="Text Box 39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8" name="Text Box 39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89" name="Text Box 39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0" name="Text Box 39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1" name="Text Box 39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2" name="Text Box 39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3" name="Text Box 39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4" name="Text Box 39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5" name="Text Box 39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6" name="Text Box 39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7" name="Text Box 39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8" name="Text Box 39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699" name="Text Box 39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0" name="Text Box 39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1" name="Text Box 39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2" name="Text Box 39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3" name="Text Box 39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4" name="Text Box 40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5" name="Text Box 40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6" name="Text Box 40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7" name="Text Box 40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8" name="Text Box 40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09" name="Text Box 40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0" name="Text Box 40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1" name="Text Box 40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2" name="Text Box 40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3" name="Text Box 40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4" name="Text Box 40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5" name="Text Box 40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6" name="Text Box 40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7" name="Text Box 40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8" name="Text Box 40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19" name="Text Box 40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0" name="Text Box 40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1" name="Text Box 40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2" name="Text Box 40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3" name="Text Box 40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4" name="Text Box 40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5" name="Text Box 40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6" name="Text Box 40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7" name="Text Box 40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8" name="Text Box 40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29" name="Text Box 40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0" name="Text Box 40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1" name="Text Box 40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2" name="Text Box 40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3" name="Text Box 40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4" name="Text Box 40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5" name="Text Box 40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6" name="Text Box 40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7" name="Text Box 40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8" name="Text Box 40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39" name="Text Box 40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0" name="Text Box 40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1" name="Text Box 40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2" name="Text Box 40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3" name="Text Box 40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4" name="Text Box 40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5" name="Text Box 40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6" name="Text Box 40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7" name="Text Box 40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8" name="Text Box 40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49" name="Text Box 40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0" name="Text Box 40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1" name="Text Box 40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2" name="Text Box 40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3" name="Text Box 40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4" name="Text Box 40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5" name="Text Box 40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6" name="Text Box 40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7" name="Text Box 40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8" name="Text Box 40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59" name="Text Box 40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0" name="Text Box 40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1" name="Text Box 40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2" name="Text Box 40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3" name="Text Box 40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4" name="Text Box 40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5" name="Text Box 40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6" name="Text Box 40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7" name="Text Box 40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8" name="Text Box 40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69" name="Text Box 40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0" name="Text Box 40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1" name="Text Box 40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2" name="Text Box 40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3" name="Text Box 40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4" name="Text Box 40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5" name="Text Box 40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6" name="Text Box 40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7" name="Text Box 40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8" name="Text Box 40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79" name="Text Box 40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0" name="Text Box 40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1" name="Text Box 40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2" name="Text Box 40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3" name="Text Box 40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4" name="Text Box 40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5" name="Text Box 40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6" name="Text Box 40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7" name="Text Box 40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8" name="Text Box 40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89" name="Text Box 40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0" name="Text Box 40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1" name="Text Box 40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2" name="Text Box 40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3" name="Text Box 40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4" name="Text Box 40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5" name="Text Box 40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6" name="Text Box 40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7" name="Text Box 40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8" name="Text Box 40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799" name="Text Box 40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0" name="Text Box 40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1" name="Text Box 40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2" name="Text Box 40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3" name="Text Box 40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4" name="Text Box 41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5" name="Text Box 41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6" name="Text Box 41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7" name="Text Box 41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8" name="Text Box 41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09" name="Text Box 41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0" name="Text Box 41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1" name="Text Box 41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2" name="Text Box 41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3" name="Text Box 41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4" name="Text Box 41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5" name="Text Box 41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6" name="Text Box 41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7" name="Text Box 41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8" name="Text Box 41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19" name="Text Box 41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0" name="Text Box 41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1" name="Text Box 41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2" name="Text Box 41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3" name="Text Box 41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4" name="Text Box 41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5" name="Text Box 41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6" name="Text Box 41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7" name="Text Box 41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8" name="Text Box 41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29" name="Text Box 41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0" name="Text Box 41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1" name="Text Box 41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2" name="Text Box 41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3" name="Text Box 41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4" name="Text Box 41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5" name="Text Box 41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6" name="Text Box 41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7" name="Text Box 41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8" name="Text Box 41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39" name="Text Box 41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0" name="Text Box 41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1" name="Text Box 41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2" name="Text Box 41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3" name="Text Box 41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4" name="Text Box 41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5" name="Text Box 41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6" name="Text Box 41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7" name="Text Box 41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8" name="Text Box 41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49" name="Text Box 41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0" name="Text Box 41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1" name="Text Box 41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2" name="Text Box 41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3" name="Text Box 41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4" name="Text Box 41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5" name="Text Box 41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6" name="Text Box 41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7" name="Text Box 41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8" name="Text Box 41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59" name="Text Box 41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0" name="Text Box 41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1" name="Text Box 41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2" name="Text Box 41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3" name="Text Box 41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4" name="Text Box 41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5" name="Text Box 41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6" name="Text Box 41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7" name="Text Box 41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8" name="Text Box 41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69" name="Text Box 41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0" name="Text Box 41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1" name="Text Box 41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2" name="Text Box 41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3" name="Text Box 41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4" name="Text Box 41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5" name="Text Box 41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6" name="Text Box 41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7" name="Text Box 41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8" name="Text Box 41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79" name="Text Box 41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0" name="Text Box 41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1" name="Text Box 41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2" name="Text Box 41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3" name="Text Box 41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4" name="Text Box 41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5" name="Text Box 41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6" name="Text Box 41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7" name="Text Box 41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8" name="Text Box 41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89" name="Text Box 41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0" name="Text Box 41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1" name="Text Box 41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2" name="Text Box 41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3" name="Text Box 41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4" name="Text Box 41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5" name="Text Box 41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6" name="Text Box 41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7" name="Text Box 41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8" name="Text Box 41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899" name="Text Box 41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0" name="Text Box 41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1" name="Text Box 41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2" name="Text Box 41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3" name="Text Box 41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4" name="Text Box 42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5" name="Text Box 42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6" name="Text Box 42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7" name="Text Box 42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8" name="Text Box 42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09" name="Text Box 42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0" name="Text Box 42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1" name="Text Box 42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2" name="Text Box 42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3" name="Text Box 42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4" name="Text Box 42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5" name="Text Box 42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6" name="Text Box 42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7" name="Text Box 42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8" name="Text Box 42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19" name="Text Box 42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0" name="Text Box 42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1" name="Text Box 42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2" name="Text Box 42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3" name="Text Box 42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4" name="Text Box 42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5" name="Text Box 42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6" name="Text Box 42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7" name="Text Box 42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8" name="Text Box 42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29" name="Text Box 42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0" name="Text Box 42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1" name="Text Box 42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2" name="Text Box 42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3" name="Text Box 42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4" name="Text Box 42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5" name="Text Box 42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6" name="Text Box 42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7" name="Text Box 42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8" name="Text Box 42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39" name="Text Box 42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0" name="Text Box 42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1" name="Text Box 42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2" name="Text Box 42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3" name="Text Box 42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4" name="Text Box 42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5" name="Text Box 42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6" name="Text Box 42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7" name="Text Box 42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8" name="Text Box 42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49" name="Text Box 42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0" name="Text Box 42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1" name="Text Box 42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2" name="Text Box 42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3" name="Text Box 42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4" name="Text Box 42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5" name="Text Box 42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6" name="Text Box 42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7" name="Text Box 42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8" name="Text Box 42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59" name="Text Box 42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0" name="Text Box 42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1" name="Text Box 42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2" name="Text Box 42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3" name="Text Box 42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4" name="Text Box 42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5" name="Text Box 42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6" name="Text Box 42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7" name="Text Box 42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8" name="Text Box 42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69" name="Text Box 42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0" name="Text Box 42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1" name="Text Box 42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2" name="Text Box 42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3" name="Text Box 42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4" name="Text Box 42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5" name="Text Box 42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6" name="Text Box 42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7" name="Text Box 42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8" name="Text Box 42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79" name="Text Box 42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0" name="Text Box 42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1" name="Text Box 42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2" name="Text Box 42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3" name="Text Box 42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4" name="Text Box 42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5" name="Text Box 42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6" name="Text Box 42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7" name="Text Box 42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8" name="Text Box 42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89" name="Text Box 42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0" name="Text Box 42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1" name="Text Box 42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2" name="Text Box 42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3" name="Text Box 42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4" name="Text Box 42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5" name="Text Box 42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6" name="Text Box 42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7" name="Text Box 42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8" name="Text Box 42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9999" name="Text Box 42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0" name="Text Box 42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1" name="Text Box 42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2" name="Text Box 42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3" name="Text Box 42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4" name="Text Box 43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5" name="Text Box 43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6" name="Text Box 43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7" name="Text Box 43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8" name="Text Box 43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09" name="Text Box 43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0" name="Text Box 43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1" name="Text Box 43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2" name="Text Box 43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3" name="Text Box 43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4" name="Text Box 43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5" name="Text Box 43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6" name="Text Box 43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7" name="Text Box 43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8" name="Text Box 43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19" name="Text Box 43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0" name="Text Box 43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1" name="Text Box 43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2" name="Text Box 43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3" name="Text Box 43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4" name="Text Box 43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5" name="Text Box 43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6" name="Text Box 43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7" name="Text Box 43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8" name="Text Box 43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29" name="Text Box 43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0" name="Text Box 43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1" name="Text Box 43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2" name="Text Box 43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3" name="Text Box 43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4" name="Text Box 43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5" name="Text Box 43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6" name="Text Box 43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7" name="Text Box 43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8" name="Text Box 43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39" name="Text Box 43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0" name="Text Box 43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1" name="Text Box 43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2" name="Text Box 43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3" name="Text Box 43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4" name="Text Box 43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5" name="Text Box 43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6" name="Text Box 43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7" name="Text Box 43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8" name="Text Box 43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49" name="Text Box 43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0" name="Text Box 43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1" name="Text Box 43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2" name="Text Box 43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3" name="Text Box 43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4" name="Text Box 43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5" name="Text Box 43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6" name="Text Box 43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7" name="Text Box 43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8" name="Text Box 43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59" name="Text Box 43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0" name="Text Box 43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1" name="Text Box 43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2" name="Text Box 43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3" name="Text Box 43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4" name="Text Box 43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5" name="Text Box 43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6" name="Text Box 43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7" name="Text Box 43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8" name="Text Box 43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69" name="Text Box 43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0" name="Text Box 43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1" name="Text Box 43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2" name="Text Box 43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3" name="Text Box 43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4" name="Text Box 43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5" name="Text Box 43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6" name="Text Box 43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7" name="Text Box 43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8" name="Text Box 43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79" name="Text Box 43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0" name="Text Box 43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1" name="Text Box 43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2" name="Text Box 43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3" name="Text Box 43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4" name="Text Box 43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5" name="Text Box 43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6" name="Text Box 43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7" name="Text Box 43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8" name="Text Box 43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89" name="Text Box 43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0" name="Text Box 43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1" name="Text Box 43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2" name="Text Box 43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3" name="Text Box 43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4" name="Text Box 43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5" name="Text Box 43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6" name="Text Box 43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7" name="Text Box 43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8" name="Text Box 43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099" name="Text Box 43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0" name="Text Box 43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1" name="Text Box 43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2" name="Text Box 43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3" name="Text Box 43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4" name="Text Box 44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5" name="Text Box 44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6" name="Text Box 44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7" name="Text Box 44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8" name="Text Box 44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09" name="Text Box 44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0" name="Text Box 44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1" name="Text Box 44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2" name="Text Box 44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3" name="Text Box 44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4" name="Text Box 44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5" name="Text Box 44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6" name="Text Box 44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7" name="Text Box 44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8" name="Text Box 44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19" name="Text Box 44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0" name="Text Box 44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1" name="Text Box 44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2" name="Text Box 44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3" name="Text Box 44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4" name="Text Box 44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5" name="Text Box 44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6" name="Text Box 44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7" name="Text Box 44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8" name="Text Box 44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29" name="Text Box 44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0" name="Text Box 44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1" name="Text Box 44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2" name="Text Box 44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3" name="Text Box 44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4" name="Text Box 44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5" name="Text Box 44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6" name="Text Box 44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7" name="Text Box 44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8" name="Text Box 44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39" name="Text Box 44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0" name="Text Box 44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1" name="Text Box 44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2" name="Text Box 44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3" name="Text Box 44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4" name="Text Box 44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5" name="Text Box 44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6" name="Text Box 44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7" name="Text Box 44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8" name="Text Box 44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49" name="Text Box 44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0" name="Text Box 44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1" name="Text Box 44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2" name="Text Box 44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3" name="Text Box 44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4" name="Text Box 44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5" name="Text Box 44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6" name="Text Box 44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7" name="Text Box 44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8" name="Text Box 44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59" name="Text Box 44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0" name="Text Box 44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1" name="Text Box 44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2" name="Text Box 44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3" name="Text Box 44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4" name="Text Box 44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5" name="Text Box 44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6" name="Text Box 44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7" name="Text Box 44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8" name="Text Box 44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69" name="Text Box 44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0" name="Text Box 44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1" name="Text Box 44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2" name="Text Box 44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3" name="Text Box 44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4" name="Text Box 44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5" name="Text Box 44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6" name="Text Box 44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7" name="Text Box 44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8" name="Text Box 44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79" name="Text Box 44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0" name="Text Box 44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1" name="Text Box 44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2" name="Text Box 44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3" name="Text Box 44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4" name="Text Box 44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5" name="Text Box 44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6" name="Text Box 44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7" name="Text Box 44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8" name="Text Box 44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89" name="Text Box 44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0" name="Text Box 44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1" name="Text Box 44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2" name="Text Box 44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3" name="Text Box 44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4" name="Text Box 44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5" name="Text Box 44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6" name="Text Box 44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7" name="Text Box 44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8" name="Text Box 44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199" name="Text Box 44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0" name="Text Box 44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1" name="Text Box 44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2" name="Text Box 44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3" name="Text Box 44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4" name="Text Box 45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5" name="Text Box 45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6" name="Text Box 45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7" name="Text Box 45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8" name="Text Box 45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09" name="Text Box 45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0" name="Text Box 45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1" name="Text Box 45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2" name="Text Box 45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3" name="Text Box 45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4" name="Text Box 45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5" name="Text Box 45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6" name="Text Box 45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7" name="Text Box 45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8" name="Text Box 45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19" name="Text Box 45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0" name="Text Box 45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1" name="Text Box 45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2" name="Text Box 45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3" name="Text Box 45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4" name="Text Box 45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5" name="Text Box 45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6" name="Text Box 45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7" name="Text Box 45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8" name="Text Box 45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29" name="Text Box 45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0" name="Text Box 45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1" name="Text Box 45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2" name="Text Box 45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3" name="Text Box 45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4" name="Text Box 45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5" name="Text Box 45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6" name="Text Box 45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7" name="Text Box 45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8" name="Text Box 45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39" name="Text Box 45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0" name="Text Box 45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1" name="Text Box 45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2" name="Text Box 45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3" name="Text Box 45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4" name="Text Box 45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5" name="Text Box 45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6" name="Text Box 45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7" name="Text Box 45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8" name="Text Box 45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49" name="Text Box 45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0" name="Text Box 45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1" name="Text Box 45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2" name="Text Box 45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3" name="Text Box 45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4" name="Text Box 45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5" name="Text Box 45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6" name="Text Box 45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7" name="Text Box 45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8" name="Text Box 45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59" name="Text Box 45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0" name="Text Box 45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1" name="Text Box 45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2" name="Text Box 45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3" name="Text Box 45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4" name="Text Box 45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5" name="Text Box 45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6" name="Text Box 45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7" name="Text Box 45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8" name="Text Box 45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69" name="Text Box 45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0" name="Text Box 45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1" name="Text Box 45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2" name="Text Box 45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3" name="Text Box 45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4" name="Text Box 45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5" name="Text Box 45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6" name="Text Box 45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7" name="Text Box 45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8" name="Text Box 45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79" name="Text Box 45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0" name="Text Box 45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1" name="Text Box 45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2" name="Text Box 45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3" name="Text Box 45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4" name="Text Box 45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5" name="Text Box 45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6" name="Text Box 45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7" name="Text Box 45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8" name="Text Box 45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89" name="Text Box 45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0" name="Text Box 45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1" name="Text Box 45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2" name="Text Box 45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3" name="Text Box 45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4" name="Text Box 45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5" name="Text Box 45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6" name="Text Box 45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7" name="Text Box 45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8" name="Text Box 45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299" name="Text Box 45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0" name="Text Box 45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1" name="Text Box 45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2" name="Text Box 45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3" name="Text Box 45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4" name="Text Box 46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5" name="Text Box 46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6" name="Text Box 46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7" name="Text Box 46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8" name="Text Box 46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09" name="Text Box 46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0" name="Text Box 46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1" name="Text Box 46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2" name="Text Box 46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3" name="Text Box 46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4" name="Text Box 46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5" name="Text Box 46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6" name="Text Box 46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7" name="Text Box 46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8" name="Text Box 46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19" name="Text Box 46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0" name="Text Box 46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1" name="Text Box 46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2" name="Text Box 46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3" name="Text Box 46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4" name="Text Box 46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5" name="Text Box 46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6" name="Text Box 46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7" name="Text Box 46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8" name="Text Box 46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29" name="Text Box 46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0" name="Text Box 46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1" name="Text Box 46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2" name="Text Box 46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3" name="Text Box 46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4" name="Text Box 46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5" name="Text Box 46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6" name="Text Box 46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7" name="Text Box 46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8" name="Text Box 46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39" name="Text Box 46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0" name="Text Box 46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1" name="Text Box 46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2" name="Text Box 46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3" name="Text Box 46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4" name="Text Box 46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5" name="Text Box 46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6" name="Text Box 46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7" name="Text Box 46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8" name="Text Box 46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49" name="Text Box 46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0" name="Text Box 46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1" name="Text Box 46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2" name="Text Box 46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3" name="Text Box 46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4" name="Text Box 46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5" name="Text Box 46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6" name="Text Box 46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7" name="Text Box 46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8" name="Text Box 46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59" name="Text Box 46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0" name="Text Box 46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1" name="Text Box 46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2" name="Text Box 46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3" name="Text Box 46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4" name="Text Box 46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5" name="Text Box 46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6" name="Text Box 46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7" name="Text Box 46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8" name="Text Box 46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69" name="Text Box 46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0" name="Text Box 46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1" name="Text Box 46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2" name="Text Box 46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3" name="Text Box 46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4" name="Text Box 46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5" name="Text Box 46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6" name="Text Box 46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7" name="Text Box 46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8" name="Text Box 46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79" name="Text Box 46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0" name="Text Box 46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1" name="Text Box 46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2" name="Text Box 46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3" name="Text Box 46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4" name="Text Box 46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5" name="Text Box 46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6" name="Text Box 46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7" name="Text Box 46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8" name="Text Box 46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89" name="Text Box 46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0" name="Text Box 46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1" name="Text Box 46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2" name="Text Box 46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3" name="Text Box 46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4" name="Text Box 46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5" name="Text Box 46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6" name="Text Box 46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7" name="Text Box 46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8" name="Text Box 46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399" name="Text Box 46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0" name="Text Box 46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1" name="Text Box 46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2" name="Text Box 46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3" name="Text Box 46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4" name="Text Box 47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5" name="Text Box 47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6" name="Text Box 47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7" name="Text Box 47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8" name="Text Box 47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09" name="Text Box 47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0" name="Text Box 47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1" name="Text Box 47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2" name="Text Box 47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3" name="Text Box 47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4" name="Text Box 47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5" name="Text Box 47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6" name="Text Box 47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7" name="Text Box 47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8" name="Text Box 47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19" name="Text Box 47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0" name="Text Box 47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1" name="Text Box 47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2" name="Text Box 47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3" name="Text Box 47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4" name="Text Box 47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5" name="Text Box 47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6" name="Text Box 47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7" name="Text Box 47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8" name="Text Box 47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29" name="Text Box 47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0" name="Text Box 47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1" name="Text Box 47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2" name="Text Box 47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3" name="Text Box 47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4" name="Text Box 47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5" name="Text Box 47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6" name="Text Box 47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7" name="Text Box 47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8" name="Text Box 47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39" name="Text Box 47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0" name="Text Box 47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1" name="Text Box 47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2" name="Text Box 47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3" name="Text Box 47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4" name="Text Box 47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5" name="Text Box 47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6" name="Text Box 47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7" name="Text Box 47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8" name="Text Box 47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49" name="Text Box 47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0" name="Text Box 47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1" name="Text Box 47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2" name="Text Box 47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3" name="Text Box 47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4" name="Text Box 47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5" name="Text Box 47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6" name="Text Box 47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7" name="Text Box 47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8" name="Text Box 47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59" name="Text Box 47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0" name="Text Box 47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1" name="Text Box 47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2" name="Text Box 47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3" name="Text Box 47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4" name="Text Box 47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5" name="Text Box 47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6" name="Text Box 47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7" name="Text Box 47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8" name="Text Box 47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69" name="Text Box 47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0" name="Text Box 47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1" name="Text Box 47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2" name="Text Box 47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3" name="Text Box 47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4" name="Text Box 47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5" name="Text Box 47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6" name="Text Box 47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7" name="Text Box 47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8" name="Text Box 47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79" name="Text Box 47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0" name="Text Box 47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1" name="Text Box 47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2" name="Text Box 47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3" name="Text Box 47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4" name="Text Box 47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5" name="Text Box 47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6" name="Text Box 47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7" name="Text Box 47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8" name="Text Box 47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89" name="Text Box 47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0" name="Text Box 47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1" name="Text Box 47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2" name="Text Box 47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3" name="Text Box 47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4" name="Text Box 47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5" name="Text Box 47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6" name="Text Box 47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7" name="Text Box 47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8" name="Text Box 47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499" name="Text Box 47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0" name="Text Box 47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1" name="Text Box 47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2" name="Text Box 47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3" name="Text Box 47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4" name="Text Box 48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5" name="Text Box 48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6" name="Text Box 48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7" name="Text Box 48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8" name="Text Box 48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09" name="Text Box 48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0" name="Text Box 48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1" name="Text Box 48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2" name="Text Box 48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3" name="Text Box 48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4" name="Text Box 48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5" name="Text Box 48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6" name="Text Box 48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7" name="Text Box 48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8" name="Text Box 48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19" name="Text Box 48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0" name="Text Box 48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1" name="Text Box 48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2" name="Text Box 48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3" name="Text Box 48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4" name="Text Box 48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5" name="Text Box 48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6" name="Text Box 48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7" name="Text Box 48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8" name="Text Box 48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29" name="Text Box 48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0" name="Text Box 48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1" name="Text Box 48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2" name="Text Box 48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3" name="Text Box 48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4" name="Text Box 48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5" name="Text Box 48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6" name="Text Box 48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7" name="Text Box 48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8" name="Text Box 48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39" name="Text Box 48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0" name="Text Box 48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1" name="Text Box 48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2" name="Text Box 48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3" name="Text Box 48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4" name="Text Box 48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5" name="Text Box 48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6" name="Text Box 48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7" name="Text Box 48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8" name="Text Box 48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49" name="Text Box 48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0" name="Text Box 48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1" name="Text Box 48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2" name="Text Box 48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3" name="Text Box 48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4" name="Text Box 48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5" name="Text Box 48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6" name="Text Box 48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7" name="Text Box 48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8" name="Text Box 48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59" name="Text Box 48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0" name="Text Box 48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1" name="Text Box 48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2" name="Text Box 48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3" name="Text Box 48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4" name="Text Box 48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5" name="Text Box 48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6" name="Text Box 48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7" name="Text Box 48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8" name="Text Box 48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69" name="Text Box 48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0" name="Text Box 48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1" name="Text Box 48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2" name="Text Box 48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3" name="Text Box 48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4" name="Text Box 48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5" name="Text Box 48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6" name="Text Box 48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7" name="Text Box 48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8" name="Text Box 48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79" name="Text Box 48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0" name="Text Box 48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1" name="Text Box 48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2" name="Text Box 48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3" name="Text Box 48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4" name="Text Box 48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5" name="Text Box 48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6" name="Text Box 48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7" name="Text Box 48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8" name="Text Box 48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89" name="Text Box 48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0" name="Text Box 48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1" name="Text Box 48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2" name="Text Box 48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3" name="Text Box 48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4" name="Text Box 48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5" name="Text Box 48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6" name="Text Box 48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7" name="Text Box 48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8" name="Text Box 48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599" name="Text Box 48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0" name="Text Box 48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1" name="Text Box 48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2" name="Text Box 48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3" name="Text Box 48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4" name="Text Box 49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5" name="Text Box 49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6" name="Text Box 49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7" name="Text Box 49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8" name="Text Box 49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09" name="Text Box 49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0" name="Text Box 49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1" name="Text Box 49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2" name="Text Box 49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3" name="Text Box 49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4" name="Text Box 49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5" name="Text Box 49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6" name="Text Box 49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7" name="Text Box 49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8" name="Text Box 49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19" name="Text Box 49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0" name="Text Box 49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1" name="Text Box 49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2" name="Text Box 49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3" name="Text Box 49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4" name="Text Box 49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5" name="Text Box 49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6" name="Text Box 49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7" name="Text Box 49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8" name="Text Box 49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29" name="Text Box 49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0" name="Text Box 49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1" name="Text Box 49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2" name="Text Box 49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3" name="Text Box 49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4" name="Text Box 49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5" name="Text Box 49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6" name="Text Box 49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7" name="Text Box 49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8" name="Text Box 49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39" name="Text Box 49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0" name="Text Box 49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1" name="Text Box 49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2" name="Text Box 49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3" name="Text Box 49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4" name="Text Box 49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5" name="Text Box 49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6" name="Text Box 49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7" name="Text Box 49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8" name="Text Box 49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49" name="Text Box 49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0" name="Text Box 49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1" name="Text Box 49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2" name="Text Box 49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3" name="Text Box 49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4" name="Text Box 49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5" name="Text Box 49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6" name="Text Box 49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7" name="Text Box 49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8" name="Text Box 49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59" name="Text Box 49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0" name="Text Box 49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1" name="Text Box 49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2" name="Text Box 49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3" name="Text Box 49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4" name="Text Box 49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5" name="Text Box 49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6" name="Text Box 49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7" name="Text Box 49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8" name="Text Box 49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69" name="Text Box 49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0" name="Text Box 49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1" name="Text Box 49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2" name="Text Box 49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3" name="Text Box 49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4" name="Text Box 49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5" name="Text Box 49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6" name="Text Box 49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7" name="Text Box 49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8" name="Text Box 49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79" name="Text Box 49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0" name="Text Box 49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1" name="Text Box 49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2" name="Text Box 49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3" name="Text Box 49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4" name="Text Box 49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5" name="Text Box 49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6" name="Text Box 49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7" name="Text Box 49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8" name="Text Box 49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89" name="Text Box 49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0" name="Text Box 49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1" name="Text Box 49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2" name="Text Box 49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3" name="Text Box 49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4" name="Text Box 49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5" name="Text Box 49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6" name="Text Box 49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7" name="Text Box 49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8" name="Text Box 49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699" name="Text Box 49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0" name="Text Box 49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1" name="Text Box 49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2" name="Text Box 49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3" name="Text Box 49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4" name="Text Box 50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5" name="Text Box 50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6" name="Text Box 50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7" name="Text Box 50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8" name="Text Box 50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09" name="Text Box 50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0" name="Text Box 50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1" name="Text Box 50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2" name="Text Box 50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3" name="Text Box 50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4" name="Text Box 50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5" name="Text Box 50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6" name="Text Box 50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7" name="Text Box 50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8" name="Text Box 50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19" name="Text Box 50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0" name="Text Box 50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1" name="Text Box 50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2" name="Text Box 50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3" name="Text Box 50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4" name="Text Box 50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5" name="Text Box 50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6" name="Text Box 50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7" name="Text Box 50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8" name="Text Box 50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29" name="Text Box 50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0" name="Text Box 50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1" name="Text Box 50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2" name="Text Box 50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3" name="Text Box 50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4" name="Text Box 50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5" name="Text Box 50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6" name="Text Box 50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7" name="Text Box 50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8" name="Text Box 50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39" name="Text Box 50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0" name="Text Box 50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1" name="Text Box 50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2" name="Text Box 50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3" name="Text Box 50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4" name="Text Box 50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5" name="Text Box 50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6" name="Text Box 50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7" name="Text Box 50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8" name="Text Box 50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49" name="Text Box 50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0" name="Text Box 50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1" name="Text Box 50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2" name="Text Box 50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3" name="Text Box 50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4" name="Text Box 50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5" name="Text Box 50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6" name="Text Box 50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7" name="Text Box 50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8" name="Text Box 50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59" name="Text Box 50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0" name="Text Box 50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1" name="Text Box 50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2" name="Text Box 50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3" name="Text Box 50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4" name="Text Box 50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5" name="Text Box 50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6" name="Text Box 50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7" name="Text Box 50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8" name="Text Box 50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69" name="Text Box 50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0" name="Text Box 50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1" name="Text Box 50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2" name="Text Box 50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3" name="Text Box 50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4" name="Text Box 50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5" name="Text Box 50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6" name="Text Box 50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7" name="Text Box 50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8" name="Text Box 50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79" name="Text Box 50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0" name="Text Box 50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1" name="Text Box 50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2" name="Text Box 50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3" name="Text Box 50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4" name="Text Box 50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5" name="Text Box 50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6" name="Text Box 50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7" name="Text Box 50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8" name="Text Box 50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89" name="Text Box 50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0" name="Text Box 50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1" name="Text Box 50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2" name="Text Box 50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3" name="Text Box 50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4" name="Text Box 50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5" name="Text Box 50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6" name="Text Box 50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7" name="Text Box 50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8" name="Text Box 50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799" name="Text Box 50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0" name="Text Box 50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1" name="Text Box 50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2" name="Text Box 50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3" name="Text Box 50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4" name="Text Box 51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5" name="Text Box 51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6" name="Text Box 51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7" name="Text Box 51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8" name="Text Box 51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09" name="Text Box 51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0" name="Text Box 51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1" name="Text Box 51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2" name="Text Box 51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3" name="Text Box 51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4" name="Text Box 51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5" name="Text Box 51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6" name="Text Box 51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7" name="Text Box 51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8" name="Text Box 51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19" name="Text Box 51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0" name="Text Box 51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1" name="Text Box 51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2" name="Text Box 51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3" name="Text Box 51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4" name="Text Box 51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5" name="Text Box 51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6" name="Text Box 51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7" name="Text Box 51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8" name="Text Box 51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29" name="Text Box 51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0" name="Text Box 51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1" name="Text Box 51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2" name="Text Box 51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3" name="Text Box 51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4" name="Text Box 51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5" name="Text Box 51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6" name="Text Box 51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7" name="Text Box 51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8" name="Text Box 51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39" name="Text Box 51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0" name="Text Box 51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1" name="Text Box 51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2" name="Text Box 51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3" name="Text Box 51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4" name="Text Box 51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5" name="Text Box 51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6" name="Text Box 51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7" name="Text Box 51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8" name="Text Box 51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49" name="Text Box 51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0" name="Text Box 51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1" name="Text Box 51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2" name="Text Box 51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3" name="Text Box 51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4" name="Text Box 51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5" name="Text Box 51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6" name="Text Box 515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7" name="Text Box 515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8" name="Text Box 515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59" name="Text Box 515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0" name="Text Box 515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1" name="Text Box 515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2" name="Text Box 515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3" name="Text Box 515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4" name="Text Box 516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5" name="Text Box 516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6" name="Text Box 516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7" name="Text Box 516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8" name="Text Box 516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69" name="Text Box 516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0" name="Text Box 516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1" name="Text Box 516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2" name="Text Box 516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3" name="Text Box 516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4" name="Text Box 517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5" name="Text Box 517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6" name="Text Box 517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7" name="Text Box 517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8" name="Text Box 517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79" name="Text Box 517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0" name="Text Box 517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1" name="Text Box 517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2" name="Text Box 517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3" name="Text Box 517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4" name="Text Box 518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5" name="Text Box 518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6" name="Text Box 518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7" name="Text Box 518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8" name="Text Box 518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89" name="Text Box 518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0" name="Text Box 518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1" name="Text Box 518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2" name="Text Box 518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3" name="Text Box 518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4" name="Text Box 519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5" name="Text Box 519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6" name="Text Box 519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7" name="Text Box 519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8" name="Text Box 519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899" name="Text Box 519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0" name="Text Box 519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1" name="Text Box 519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2" name="Text Box 519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3" name="Text Box 519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4" name="Text Box 520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5" name="Text Box 520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6" name="Text Box 520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7" name="Text Box 520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8" name="Text Box 520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09" name="Text Box 520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0" name="Text Box 520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1" name="Text Box 520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2" name="Text Box 520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3" name="Text Box 520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4" name="Text Box 521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5" name="Text Box 521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6" name="Text Box 521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7" name="Text Box 521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8" name="Text Box 521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19" name="Text Box 521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0" name="Text Box 521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1" name="Text Box 521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2" name="Text Box 521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3" name="Text Box 521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4" name="Text Box 522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5" name="Text Box 522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6" name="Text Box 522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7" name="Text Box 522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8" name="Text Box 522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29" name="Text Box 522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0" name="Text Box 522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1" name="Text Box 522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2" name="Text Box 522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3" name="Text Box 522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4" name="Text Box 523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5" name="Text Box 523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6" name="Text Box 523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7" name="Text Box 523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8" name="Text Box 523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39" name="Text Box 523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0" name="Text Box 523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1" name="Text Box 523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2" name="Text Box 523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3" name="Text Box 523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4" name="Text Box 524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5" name="Text Box 524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6" name="Text Box 5242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7" name="Text Box 5243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8" name="Text Box 5244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49" name="Text Box 5245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50" name="Text Box 5246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51" name="Text Box 5247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52" name="Text Box 5248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53" name="Text Box 5249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54" name="Text Box 5250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186689"/>
    <xdr:sp macro="" textlink="">
      <xdr:nvSpPr>
        <xdr:cNvPr id="10955" name="Text Box 5251"/>
        <xdr:cNvSpPr txBox="1">
          <a:spLocks noChangeArrowheads="1"/>
        </xdr:cNvSpPr>
      </xdr:nvSpPr>
      <xdr:spPr bwMode="auto">
        <a:xfrm>
          <a:off x="4667250" y="5334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3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33</v>
      </c>
    </row>
    <row r="2" spans="1:5" ht="15" customHeight="1" x14ac:dyDescent="0.2">
      <c r="A2" s="37" t="s">
        <v>34</v>
      </c>
      <c r="B2" s="37"/>
      <c r="C2" s="37"/>
      <c r="D2" s="37"/>
      <c r="E2" s="37"/>
    </row>
    <row r="3" spans="1:5" ht="15" customHeight="1" x14ac:dyDescent="0.2">
      <c r="A3" s="37" t="s">
        <v>35</v>
      </c>
      <c r="B3" s="37"/>
      <c r="C3" s="37"/>
      <c r="D3" s="37"/>
      <c r="E3" s="37"/>
    </row>
    <row r="4" spans="1:5" ht="15" customHeight="1" x14ac:dyDescent="0.2">
      <c r="A4" s="38" t="s">
        <v>36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5">
      <c r="A10" s="40" t="s">
        <v>1</v>
      </c>
      <c r="B10" s="41"/>
      <c r="C10" s="41"/>
      <c r="D10" s="41"/>
      <c r="E10" s="41"/>
    </row>
    <row r="11" spans="1:5" ht="15" customHeight="1" x14ac:dyDescent="0.2">
      <c r="A11" s="42" t="s">
        <v>37</v>
      </c>
      <c r="B11" s="41"/>
      <c r="C11" s="41"/>
      <c r="D11" s="41"/>
      <c r="E11" s="43" t="s">
        <v>38</v>
      </c>
    </row>
    <row r="12" spans="1:5" ht="15" customHeight="1" x14ac:dyDescent="0.25">
      <c r="A12" s="44"/>
      <c r="B12" s="40"/>
      <c r="C12" s="41"/>
      <c r="D12" s="41"/>
      <c r="E12" s="45"/>
    </row>
    <row r="13" spans="1:5" ht="15" customHeight="1" x14ac:dyDescent="0.2">
      <c r="B13" s="46" t="s">
        <v>39</v>
      </c>
      <c r="C13" s="46" t="s">
        <v>40</v>
      </c>
      <c r="D13" s="47" t="s">
        <v>41</v>
      </c>
      <c r="E13" s="46" t="s">
        <v>42</v>
      </c>
    </row>
    <row r="14" spans="1:5" ht="15" customHeight="1" x14ac:dyDescent="0.2">
      <c r="B14" s="48">
        <v>33353</v>
      </c>
      <c r="C14" s="49"/>
      <c r="D14" s="50" t="s">
        <v>43</v>
      </c>
      <c r="E14" s="51">
        <v>3780082</v>
      </c>
    </row>
    <row r="15" spans="1:5" ht="15" customHeight="1" x14ac:dyDescent="0.2">
      <c r="B15" s="52"/>
      <c r="C15" s="53" t="s">
        <v>44</v>
      </c>
      <c r="D15" s="54"/>
      <c r="E15" s="55">
        <f>SUM(E14:E14)</f>
        <v>3780082</v>
      </c>
    </row>
    <row r="16" spans="1:5" ht="15" customHeight="1" x14ac:dyDescent="0.25">
      <c r="A16" s="56"/>
      <c r="B16" s="57"/>
      <c r="C16" s="57"/>
      <c r="D16" s="57"/>
      <c r="E16" s="57"/>
    </row>
    <row r="17" spans="1:5" ht="15" customHeight="1" x14ac:dyDescent="0.25">
      <c r="A17" s="58" t="s">
        <v>17</v>
      </c>
      <c r="B17" s="59"/>
      <c r="C17" s="59"/>
      <c r="D17" s="59"/>
      <c r="E17" s="60"/>
    </row>
    <row r="18" spans="1:5" ht="15" customHeight="1" x14ac:dyDescent="0.2">
      <c r="A18" s="42" t="s">
        <v>37</v>
      </c>
      <c r="B18" s="59"/>
      <c r="C18" s="59"/>
      <c r="D18" s="59"/>
      <c r="E18" s="61" t="s">
        <v>38</v>
      </c>
    </row>
    <row r="19" spans="1:5" ht="15" customHeight="1" x14ac:dyDescent="0.2"/>
    <row r="20" spans="1:5" ht="15" customHeight="1" x14ac:dyDescent="0.2">
      <c r="A20" s="62" t="s">
        <v>45</v>
      </c>
      <c r="E20" s="63">
        <v>3780082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46</v>
      </c>
    </row>
    <row r="24" spans="1:5" ht="15" customHeight="1" x14ac:dyDescent="0.2">
      <c r="A24" s="37" t="s">
        <v>34</v>
      </c>
      <c r="B24" s="37"/>
      <c r="C24" s="37"/>
      <c r="D24" s="37"/>
      <c r="E24" s="37"/>
    </row>
    <row r="25" spans="1:5" ht="15" customHeight="1" x14ac:dyDescent="0.2">
      <c r="A25" s="37" t="s">
        <v>35</v>
      </c>
      <c r="B25" s="37"/>
      <c r="C25" s="37"/>
      <c r="D25" s="37"/>
      <c r="E25" s="37"/>
    </row>
    <row r="26" spans="1:5" ht="15" customHeight="1" x14ac:dyDescent="0.2">
      <c r="A26" s="38" t="s">
        <v>47</v>
      </c>
      <c r="B26" s="38"/>
      <c r="C26" s="38"/>
      <c r="D26" s="38"/>
      <c r="E26" s="38"/>
    </row>
    <row r="27" spans="1:5" ht="15" customHeight="1" x14ac:dyDescent="0.2">
      <c r="A27" s="38"/>
      <c r="B27" s="38"/>
      <c r="C27" s="38"/>
      <c r="D27" s="38"/>
      <c r="E27" s="38"/>
    </row>
    <row r="28" spans="1:5" ht="15" customHeight="1" x14ac:dyDescent="0.2">
      <c r="A28" s="38"/>
      <c r="B28" s="38"/>
      <c r="C28" s="38"/>
      <c r="D28" s="38"/>
      <c r="E28" s="38"/>
    </row>
    <row r="29" spans="1:5" ht="15" customHeight="1" x14ac:dyDescent="0.2">
      <c r="A29" s="38"/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39"/>
      <c r="B31" s="39"/>
      <c r="C31" s="39"/>
      <c r="D31" s="39"/>
      <c r="E31" s="39"/>
    </row>
    <row r="32" spans="1:5" ht="15" customHeight="1" x14ac:dyDescent="0.25">
      <c r="A32" s="40" t="s">
        <v>1</v>
      </c>
      <c r="B32" s="41"/>
      <c r="C32" s="41"/>
      <c r="D32" s="41"/>
      <c r="E32" s="41"/>
    </row>
    <row r="33" spans="1:5" ht="15" customHeight="1" x14ac:dyDescent="0.2">
      <c r="A33" s="42" t="s">
        <v>37</v>
      </c>
      <c r="B33" s="41"/>
      <c r="C33" s="41"/>
      <c r="D33" s="41"/>
      <c r="E33" s="43" t="s">
        <v>38</v>
      </c>
    </row>
    <row r="34" spans="1:5" ht="15" customHeight="1" x14ac:dyDescent="0.25">
      <c r="A34" s="44"/>
      <c r="B34" s="40"/>
      <c r="C34" s="41"/>
      <c r="D34" s="41"/>
      <c r="E34" s="45"/>
    </row>
    <row r="35" spans="1:5" ht="15" customHeight="1" x14ac:dyDescent="0.2">
      <c r="B35" s="46" t="s">
        <v>39</v>
      </c>
      <c r="C35" s="46" t="s">
        <v>40</v>
      </c>
      <c r="D35" s="47" t="s">
        <v>41</v>
      </c>
      <c r="E35" s="64" t="s">
        <v>42</v>
      </c>
    </row>
    <row r="36" spans="1:5" ht="15" customHeight="1" x14ac:dyDescent="0.2">
      <c r="B36" s="48">
        <v>33155</v>
      </c>
      <c r="C36" s="49"/>
      <c r="D36" s="50" t="s">
        <v>43</v>
      </c>
      <c r="E36" s="51">
        <v>88298000</v>
      </c>
    </row>
    <row r="37" spans="1:5" ht="15" customHeight="1" x14ac:dyDescent="0.2">
      <c r="B37" s="52"/>
      <c r="C37" s="53" t="s">
        <v>44</v>
      </c>
      <c r="D37" s="54"/>
      <c r="E37" s="55">
        <f>SUM(E36:E36)</f>
        <v>88298000</v>
      </c>
    </row>
    <row r="38" spans="1:5" ht="15" customHeight="1" x14ac:dyDescent="0.25">
      <c r="A38" s="56"/>
      <c r="B38" s="57"/>
      <c r="C38" s="57"/>
      <c r="D38" s="57"/>
      <c r="E38" s="57"/>
    </row>
    <row r="39" spans="1:5" ht="15" customHeight="1" x14ac:dyDescent="0.25">
      <c r="A39" s="58" t="s">
        <v>17</v>
      </c>
      <c r="B39" s="59"/>
      <c r="C39" s="59"/>
      <c r="D39" s="59"/>
      <c r="E39" s="60"/>
    </row>
    <row r="40" spans="1:5" ht="15" customHeight="1" x14ac:dyDescent="0.2">
      <c r="A40" s="42" t="s">
        <v>37</v>
      </c>
      <c r="B40" s="59"/>
      <c r="C40" s="59"/>
      <c r="D40" s="59"/>
      <c r="E40" s="43" t="s">
        <v>38</v>
      </c>
    </row>
    <row r="41" spans="1:5" ht="15" customHeight="1" x14ac:dyDescent="0.2"/>
    <row r="42" spans="1:5" ht="15" customHeight="1" x14ac:dyDescent="0.2">
      <c r="A42" s="62" t="s">
        <v>45</v>
      </c>
      <c r="E42" s="63">
        <v>88298000</v>
      </c>
    </row>
    <row r="43" spans="1:5" ht="15" customHeight="1" x14ac:dyDescent="0.2"/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48</v>
      </c>
    </row>
    <row r="55" spans="1:5" ht="15" customHeight="1" x14ac:dyDescent="0.2">
      <c r="A55" s="37" t="s">
        <v>34</v>
      </c>
      <c r="B55" s="37"/>
      <c r="C55" s="37"/>
      <c r="D55" s="37"/>
      <c r="E55" s="37"/>
    </row>
    <row r="56" spans="1:5" ht="15" customHeight="1" x14ac:dyDescent="0.2">
      <c r="A56" s="37" t="s">
        <v>35</v>
      </c>
      <c r="B56" s="37"/>
      <c r="C56" s="37"/>
      <c r="D56" s="37"/>
      <c r="E56" s="37"/>
    </row>
    <row r="57" spans="1:5" ht="15" customHeight="1" x14ac:dyDescent="0.2">
      <c r="A57" s="38" t="s">
        <v>49</v>
      </c>
      <c r="B57" s="38"/>
      <c r="C57" s="38"/>
      <c r="D57" s="38"/>
      <c r="E57" s="38"/>
    </row>
    <row r="58" spans="1:5" ht="15" customHeight="1" x14ac:dyDescent="0.2">
      <c r="A58" s="38"/>
      <c r="B58" s="38"/>
      <c r="C58" s="38"/>
      <c r="D58" s="38"/>
      <c r="E58" s="38"/>
    </row>
    <row r="59" spans="1:5" ht="15" customHeight="1" x14ac:dyDescent="0.2">
      <c r="A59" s="38"/>
      <c r="B59" s="38"/>
      <c r="C59" s="38"/>
      <c r="D59" s="38"/>
      <c r="E59" s="38"/>
    </row>
    <row r="60" spans="1:5" ht="15" customHeight="1" x14ac:dyDescent="0.2">
      <c r="A60" s="38"/>
      <c r="B60" s="38"/>
      <c r="C60" s="38"/>
      <c r="D60" s="38"/>
      <c r="E60" s="38"/>
    </row>
    <row r="61" spans="1:5" ht="15" customHeight="1" x14ac:dyDescent="0.2">
      <c r="A61" s="38"/>
      <c r="B61" s="38"/>
      <c r="C61" s="38"/>
      <c r="D61" s="38"/>
      <c r="E61" s="38"/>
    </row>
    <row r="62" spans="1:5" ht="15" customHeight="1" x14ac:dyDescent="0.2">
      <c r="A62" s="39"/>
      <c r="B62" s="39"/>
      <c r="C62" s="39"/>
      <c r="D62" s="39"/>
      <c r="E62" s="39"/>
    </row>
    <row r="63" spans="1:5" ht="15" customHeight="1" x14ac:dyDescent="0.25">
      <c r="A63" s="40" t="s">
        <v>1</v>
      </c>
      <c r="B63" s="41"/>
      <c r="C63" s="41"/>
      <c r="D63" s="41"/>
      <c r="E63" s="41"/>
    </row>
    <row r="64" spans="1:5" ht="15" customHeight="1" x14ac:dyDescent="0.2">
      <c r="A64" s="42" t="s">
        <v>37</v>
      </c>
      <c r="B64" s="41"/>
      <c r="C64" s="41"/>
      <c r="D64" s="41"/>
      <c r="E64" s="43" t="s">
        <v>38</v>
      </c>
    </row>
    <row r="65" spans="1:5" ht="15" customHeight="1" x14ac:dyDescent="0.25">
      <c r="A65" s="65"/>
      <c r="B65" s="40"/>
      <c r="C65" s="41"/>
      <c r="D65" s="41"/>
      <c r="E65" s="45"/>
    </row>
    <row r="66" spans="1:5" ht="15" customHeight="1" x14ac:dyDescent="0.2">
      <c r="B66" s="46" t="s">
        <v>39</v>
      </c>
      <c r="C66" s="46" t="s">
        <v>40</v>
      </c>
      <c r="D66" s="47" t="s">
        <v>41</v>
      </c>
      <c r="E66" s="46" t="s">
        <v>42</v>
      </c>
    </row>
    <row r="67" spans="1:5" ht="15" customHeight="1" x14ac:dyDescent="0.2">
      <c r="B67" s="66">
        <v>33038</v>
      </c>
      <c r="C67" s="67"/>
      <c r="D67" s="50" t="s">
        <v>43</v>
      </c>
      <c r="E67" s="51">
        <v>1647934</v>
      </c>
    </row>
    <row r="68" spans="1:5" ht="15" customHeight="1" x14ac:dyDescent="0.2">
      <c r="B68" s="68"/>
      <c r="C68" s="53" t="s">
        <v>44</v>
      </c>
      <c r="D68" s="54"/>
      <c r="E68" s="55">
        <f>SUM(E67:E67)</f>
        <v>1647934</v>
      </c>
    </row>
    <row r="69" spans="1:5" ht="15" customHeight="1" x14ac:dyDescent="0.25">
      <c r="A69" s="56"/>
      <c r="B69" s="57"/>
      <c r="C69" s="57"/>
      <c r="D69" s="57"/>
      <c r="E69" s="57"/>
    </row>
    <row r="70" spans="1:5" ht="15" customHeight="1" x14ac:dyDescent="0.25">
      <c r="A70" s="40" t="s">
        <v>17</v>
      </c>
      <c r="B70" s="41"/>
      <c r="C70" s="41"/>
      <c r="D70" s="41"/>
      <c r="E70" s="65"/>
    </row>
    <row r="71" spans="1:5" ht="15" customHeight="1" x14ac:dyDescent="0.2">
      <c r="A71" s="42" t="s">
        <v>37</v>
      </c>
      <c r="B71" s="41"/>
      <c r="C71" s="41"/>
      <c r="D71" s="41"/>
      <c r="E71" s="43" t="s">
        <v>38</v>
      </c>
    </row>
    <row r="72" spans="1:5" ht="15" customHeight="1" x14ac:dyDescent="0.25">
      <c r="A72" s="65"/>
      <c r="B72" s="40"/>
      <c r="C72" s="41"/>
      <c r="D72" s="41"/>
      <c r="E72" s="45"/>
    </row>
    <row r="73" spans="1:5" ht="15" customHeight="1" x14ac:dyDescent="0.2">
      <c r="B73" s="46" t="s">
        <v>39</v>
      </c>
      <c r="C73" s="46" t="s">
        <v>40</v>
      </c>
      <c r="D73" s="47" t="s">
        <v>41</v>
      </c>
      <c r="E73" s="46" t="s">
        <v>42</v>
      </c>
    </row>
    <row r="74" spans="1:5" ht="15" customHeight="1" x14ac:dyDescent="0.2">
      <c r="B74" s="66">
        <v>33038</v>
      </c>
      <c r="C74" s="67"/>
      <c r="D74" s="69" t="s">
        <v>50</v>
      </c>
      <c r="E74" s="51">
        <f>18525+1331249+256271</f>
        <v>1606045</v>
      </c>
    </row>
    <row r="75" spans="1:5" ht="15" customHeight="1" x14ac:dyDescent="0.2">
      <c r="B75" s="68"/>
      <c r="C75" s="53" t="s">
        <v>44</v>
      </c>
      <c r="D75" s="54"/>
      <c r="E75" s="55">
        <f>SUM(E74:E74)</f>
        <v>1606045</v>
      </c>
    </row>
    <row r="76" spans="1:5" ht="15" customHeight="1" x14ac:dyDescent="0.2"/>
    <row r="77" spans="1:5" ht="15" customHeight="1" x14ac:dyDescent="0.2">
      <c r="C77" s="64" t="s">
        <v>40</v>
      </c>
      <c r="D77" s="70" t="s">
        <v>51</v>
      </c>
      <c r="E77" s="71" t="s">
        <v>42</v>
      </c>
    </row>
    <row r="78" spans="1:5" ht="15" customHeight="1" x14ac:dyDescent="0.2">
      <c r="C78" s="72">
        <v>3121</v>
      </c>
      <c r="D78" s="73" t="s">
        <v>52</v>
      </c>
      <c r="E78" s="74">
        <v>37235</v>
      </c>
    </row>
    <row r="79" spans="1:5" ht="15" customHeight="1" x14ac:dyDescent="0.2">
      <c r="C79" s="72">
        <v>3122</v>
      </c>
      <c r="D79" s="75" t="s">
        <v>53</v>
      </c>
      <c r="E79" s="74">
        <v>4654</v>
      </c>
    </row>
    <row r="80" spans="1:5" ht="15" customHeight="1" x14ac:dyDescent="0.2">
      <c r="C80" s="76" t="s">
        <v>44</v>
      </c>
      <c r="D80" s="77"/>
      <c r="E80" s="78">
        <f>SUM(E78:E79)</f>
        <v>41889</v>
      </c>
    </row>
    <row r="81" spans="1:5" ht="15" customHeight="1" x14ac:dyDescent="0.2"/>
    <row r="82" spans="1:5" ht="15" customHeight="1" x14ac:dyDescent="0.2"/>
    <row r="83" spans="1:5" ht="15" customHeight="1" x14ac:dyDescent="0.25">
      <c r="A83" s="36" t="s">
        <v>54</v>
      </c>
    </row>
    <row r="84" spans="1:5" ht="15" customHeight="1" x14ac:dyDescent="0.2">
      <c r="A84" s="37" t="s">
        <v>34</v>
      </c>
      <c r="B84" s="37"/>
      <c r="C84" s="37"/>
      <c r="D84" s="37"/>
      <c r="E84" s="37"/>
    </row>
    <row r="85" spans="1:5" ht="15" customHeight="1" x14ac:dyDescent="0.2">
      <c r="A85" s="37" t="s">
        <v>35</v>
      </c>
      <c r="B85" s="37"/>
      <c r="C85" s="37"/>
      <c r="D85" s="37"/>
      <c r="E85" s="37"/>
    </row>
    <row r="86" spans="1:5" ht="15" customHeight="1" x14ac:dyDescent="0.2">
      <c r="A86" s="38" t="s">
        <v>55</v>
      </c>
      <c r="B86" s="38"/>
      <c r="C86" s="38"/>
      <c r="D86" s="38"/>
      <c r="E86" s="38"/>
    </row>
    <row r="87" spans="1:5" ht="15" customHeight="1" x14ac:dyDescent="0.2">
      <c r="A87" s="38"/>
      <c r="B87" s="38"/>
      <c r="C87" s="38"/>
      <c r="D87" s="38"/>
      <c r="E87" s="38"/>
    </row>
    <row r="88" spans="1:5" ht="15" customHeight="1" x14ac:dyDescent="0.2">
      <c r="A88" s="38"/>
      <c r="B88" s="38"/>
      <c r="C88" s="38"/>
      <c r="D88" s="38"/>
      <c r="E88" s="38"/>
    </row>
    <row r="89" spans="1:5" ht="15" customHeight="1" x14ac:dyDescent="0.2">
      <c r="A89" s="38"/>
      <c r="B89" s="38"/>
      <c r="C89" s="38"/>
      <c r="D89" s="38"/>
      <c r="E89" s="38"/>
    </row>
    <row r="90" spans="1:5" ht="15" customHeight="1" x14ac:dyDescent="0.2">
      <c r="A90" s="38"/>
      <c r="B90" s="38"/>
      <c r="C90" s="38"/>
      <c r="D90" s="38"/>
      <c r="E90" s="38"/>
    </row>
    <row r="91" spans="1:5" ht="15" customHeight="1" x14ac:dyDescent="0.2">
      <c r="A91" s="79"/>
      <c r="B91" s="79"/>
      <c r="C91" s="79"/>
      <c r="D91" s="79"/>
      <c r="E91" s="79"/>
    </row>
    <row r="92" spans="1:5" ht="15" customHeight="1" x14ac:dyDescent="0.25">
      <c r="A92" s="40" t="s">
        <v>1</v>
      </c>
      <c r="B92" s="41"/>
      <c r="C92" s="41"/>
      <c r="D92" s="41"/>
      <c r="E92" s="41"/>
    </row>
    <row r="93" spans="1:5" ht="15" customHeight="1" x14ac:dyDescent="0.2">
      <c r="A93" s="42" t="s">
        <v>37</v>
      </c>
      <c r="B93" s="41"/>
      <c r="C93" s="41"/>
      <c r="D93" s="41"/>
      <c r="E93" s="43" t="s">
        <v>38</v>
      </c>
    </row>
    <row r="94" spans="1:5" ht="15" customHeight="1" x14ac:dyDescent="0.25">
      <c r="A94" s="44"/>
      <c r="B94" s="40"/>
      <c r="C94" s="41"/>
      <c r="D94" s="41"/>
      <c r="E94" s="45"/>
    </row>
    <row r="95" spans="1:5" ht="15" customHeight="1" x14ac:dyDescent="0.2">
      <c r="A95" s="60"/>
      <c r="B95" s="46" t="s">
        <v>39</v>
      </c>
      <c r="C95" s="46" t="s">
        <v>40</v>
      </c>
      <c r="D95" s="47" t="s">
        <v>41</v>
      </c>
      <c r="E95" s="46" t="s">
        <v>42</v>
      </c>
    </row>
    <row r="96" spans="1:5" ht="15" customHeight="1" x14ac:dyDescent="0.2">
      <c r="A96" s="60"/>
      <c r="B96" s="48">
        <v>33064</v>
      </c>
      <c r="C96" s="49"/>
      <c r="D96" s="50" t="s">
        <v>43</v>
      </c>
      <c r="E96" s="51">
        <v>418237</v>
      </c>
    </row>
    <row r="97" spans="1:5" ht="15" customHeight="1" x14ac:dyDescent="0.2">
      <c r="A97" s="60"/>
      <c r="B97" s="52"/>
      <c r="C97" s="53" t="s">
        <v>44</v>
      </c>
      <c r="D97" s="54"/>
      <c r="E97" s="55">
        <f>SUM(E96:E96)</f>
        <v>418237</v>
      </c>
    </row>
    <row r="98" spans="1:5" ht="15" customHeight="1" x14ac:dyDescent="0.2">
      <c r="A98" s="60"/>
      <c r="B98" s="80"/>
      <c r="C98" s="81"/>
      <c r="D98" s="41"/>
      <c r="E98" s="82"/>
    </row>
    <row r="99" spans="1:5" ht="15" customHeight="1" x14ac:dyDescent="0.25">
      <c r="A99" s="40" t="s">
        <v>17</v>
      </c>
      <c r="B99" s="41"/>
      <c r="C99" s="41"/>
      <c r="D99" s="41"/>
      <c r="E99" s="44"/>
    </row>
    <row r="100" spans="1:5" ht="15" customHeight="1" x14ac:dyDescent="0.2">
      <c r="A100" s="42" t="s">
        <v>37</v>
      </c>
      <c r="B100" s="41"/>
      <c r="C100" s="41"/>
      <c r="D100" s="41"/>
      <c r="E100" s="43" t="s">
        <v>38</v>
      </c>
    </row>
    <row r="101" spans="1:5" ht="15" customHeight="1" x14ac:dyDescent="0.2"/>
    <row r="102" spans="1:5" ht="15" customHeight="1" x14ac:dyDescent="0.2">
      <c r="A102" s="62" t="s">
        <v>45</v>
      </c>
      <c r="E102" s="63">
        <v>418237</v>
      </c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6" t="s">
        <v>56</v>
      </c>
    </row>
    <row r="107" spans="1:5" ht="15" customHeight="1" x14ac:dyDescent="0.2">
      <c r="A107" s="37" t="s">
        <v>34</v>
      </c>
      <c r="B107" s="37"/>
      <c r="C107" s="37"/>
      <c r="D107" s="37"/>
      <c r="E107" s="37"/>
    </row>
    <row r="108" spans="1:5" ht="15" customHeight="1" x14ac:dyDescent="0.2">
      <c r="A108" s="37" t="s">
        <v>35</v>
      </c>
      <c r="B108" s="37"/>
      <c r="C108" s="37"/>
      <c r="D108" s="37"/>
      <c r="E108" s="37"/>
    </row>
    <row r="109" spans="1:5" ht="15" customHeight="1" x14ac:dyDescent="0.2">
      <c r="A109" s="38" t="s">
        <v>57</v>
      </c>
      <c r="B109" s="38"/>
      <c r="C109" s="38"/>
      <c r="D109" s="38"/>
      <c r="E109" s="38"/>
    </row>
    <row r="110" spans="1:5" ht="15" customHeight="1" x14ac:dyDescent="0.2">
      <c r="A110" s="38"/>
      <c r="B110" s="38"/>
      <c r="C110" s="38"/>
      <c r="D110" s="38"/>
      <c r="E110" s="38"/>
    </row>
    <row r="111" spans="1:5" ht="15" customHeight="1" x14ac:dyDescent="0.2">
      <c r="A111" s="38"/>
      <c r="B111" s="38"/>
      <c r="C111" s="38"/>
      <c r="D111" s="38"/>
      <c r="E111" s="38"/>
    </row>
    <row r="112" spans="1:5" ht="15" customHeight="1" x14ac:dyDescent="0.2">
      <c r="A112" s="38"/>
      <c r="B112" s="38"/>
      <c r="C112" s="38"/>
      <c r="D112" s="38"/>
      <c r="E112" s="38"/>
    </row>
    <row r="113" spans="1:5" ht="15" customHeight="1" x14ac:dyDescent="0.2">
      <c r="A113" s="38"/>
      <c r="B113" s="38"/>
      <c r="C113" s="38"/>
      <c r="D113" s="38"/>
      <c r="E113" s="38"/>
    </row>
    <row r="114" spans="1:5" ht="15" customHeight="1" x14ac:dyDescent="0.2">
      <c r="A114" s="39"/>
      <c r="B114" s="39"/>
      <c r="C114" s="39"/>
      <c r="D114" s="39"/>
      <c r="E114" s="39"/>
    </row>
    <row r="115" spans="1:5" ht="15" customHeight="1" x14ac:dyDescent="0.25">
      <c r="A115" s="40" t="s">
        <v>1</v>
      </c>
      <c r="B115" s="41"/>
      <c r="C115" s="41"/>
      <c r="D115" s="41"/>
      <c r="E115" s="41"/>
    </row>
    <row r="116" spans="1:5" ht="15" customHeight="1" x14ac:dyDescent="0.2">
      <c r="A116" s="42" t="s">
        <v>37</v>
      </c>
      <c r="B116" s="41"/>
      <c r="C116" s="41"/>
      <c r="D116" s="41"/>
      <c r="E116" s="43" t="s">
        <v>38</v>
      </c>
    </row>
    <row r="117" spans="1:5" ht="15" customHeight="1" x14ac:dyDescent="0.25">
      <c r="A117" s="65"/>
      <c r="B117" s="40"/>
      <c r="C117" s="41"/>
      <c r="D117" s="41"/>
      <c r="E117" s="45"/>
    </row>
    <row r="118" spans="1:5" ht="15" customHeight="1" x14ac:dyDescent="0.2">
      <c r="B118" s="46" t="s">
        <v>39</v>
      </c>
      <c r="C118" s="46" t="s">
        <v>40</v>
      </c>
      <c r="D118" s="47" t="s">
        <v>41</v>
      </c>
      <c r="E118" s="46" t="s">
        <v>42</v>
      </c>
    </row>
    <row r="119" spans="1:5" ht="15" customHeight="1" x14ac:dyDescent="0.2">
      <c r="B119" s="66">
        <v>33339</v>
      </c>
      <c r="C119" s="67"/>
      <c r="D119" s="50" t="s">
        <v>43</v>
      </c>
      <c r="E119" s="51">
        <v>140330</v>
      </c>
    </row>
    <row r="120" spans="1:5" ht="15" customHeight="1" x14ac:dyDescent="0.2">
      <c r="B120" s="68"/>
      <c r="C120" s="53" t="s">
        <v>44</v>
      </c>
      <c r="D120" s="54"/>
      <c r="E120" s="55">
        <f>SUM(E119:E119)</f>
        <v>140330</v>
      </c>
    </row>
    <row r="121" spans="1:5" ht="15" customHeight="1" x14ac:dyDescent="0.25">
      <c r="A121" s="56"/>
      <c r="B121" s="57"/>
      <c r="C121" s="57"/>
      <c r="D121" s="57"/>
      <c r="E121" s="57"/>
    </row>
    <row r="122" spans="1:5" ht="15" customHeight="1" x14ac:dyDescent="0.25">
      <c r="A122" s="40" t="s">
        <v>17</v>
      </c>
      <c r="B122" s="41"/>
      <c r="C122" s="41"/>
      <c r="D122" s="41"/>
      <c r="E122" s="65"/>
    </row>
    <row r="123" spans="1:5" ht="15" customHeight="1" x14ac:dyDescent="0.2">
      <c r="A123" s="42" t="s">
        <v>37</v>
      </c>
      <c r="B123" s="41"/>
      <c r="C123" s="41"/>
      <c r="D123" s="41"/>
      <c r="E123" s="43" t="s">
        <v>38</v>
      </c>
    </row>
    <row r="124" spans="1:5" ht="15" customHeight="1" x14ac:dyDescent="0.25">
      <c r="A124" s="65"/>
      <c r="B124" s="40"/>
      <c r="C124" s="41"/>
      <c r="D124" s="41"/>
      <c r="E124" s="45"/>
    </row>
    <row r="125" spans="1:5" ht="15" customHeight="1" x14ac:dyDescent="0.2">
      <c r="B125" s="46" t="s">
        <v>39</v>
      </c>
      <c r="C125" s="46" t="s">
        <v>40</v>
      </c>
      <c r="D125" s="47" t="s">
        <v>41</v>
      </c>
      <c r="E125" s="46" t="s">
        <v>42</v>
      </c>
    </row>
    <row r="126" spans="1:5" ht="15" customHeight="1" x14ac:dyDescent="0.2">
      <c r="B126" s="66">
        <v>33339</v>
      </c>
      <c r="C126" s="67"/>
      <c r="D126" s="69" t="s">
        <v>50</v>
      </c>
      <c r="E126" s="51">
        <v>140330</v>
      </c>
    </row>
    <row r="127" spans="1:5" ht="15" customHeight="1" x14ac:dyDescent="0.2">
      <c r="B127" s="68"/>
      <c r="C127" s="53" t="s">
        <v>44</v>
      </c>
      <c r="D127" s="54"/>
      <c r="E127" s="55">
        <f>SUM(E126:E126)</f>
        <v>140330</v>
      </c>
    </row>
    <row r="128" spans="1:5" ht="15" customHeight="1" x14ac:dyDescent="0.2"/>
    <row r="129" spans="1:5" ht="15" customHeight="1" x14ac:dyDescent="0.2"/>
    <row r="130" spans="1:5" ht="15" customHeight="1" x14ac:dyDescent="0.25">
      <c r="A130" s="36" t="s">
        <v>58</v>
      </c>
    </row>
    <row r="131" spans="1:5" ht="15" customHeight="1" x14ac:dyDescent="0.2">
      <c r="A131" s="37" t="s">
        <v>34</v>
      </c>
      <c r="B131" s="37"/>
      <c r="C131" s="37"/>
      <c r="D131" s="37"/>
      <c r="E131" s="37"/>
    </row>
    <row r="132" spans="1:5" ht="15" customHeight="1" x14ac:dyDescent="0.2">
      <c r="A132" s="37" t="s">
        <v>35</v>
      </c>
      <c r="B132" s="37"/>
      <c r="C132" s="37"/>
      <c r="D132" s="37"/>
      <c r="E132" s="37"/>
    </row>
    <row r="133" spans="1:5" ht="15" customHeight="1" x14ac:dyDescent="0.2">
      <c r="A133" s="38" t="s">
        <v>59</v>
      </c>
      <c r="B133" s="38"/>
      <c r="C133" s="38"/>
      <c r="D133" s="38"/>
      <c r="E133" s="38"/>
    </row>
    <row r="134" spans="1:5" ht="15" customHeight="1" x14ac:dyDescent="0.2">
      <c r="A134" s="38"/>
      <c r="B134" s="38"/>
      <c r="C134" s="38"/>
      <c r="D134" s="38"/>
      <c r="E134" s="38"/>
    </row>
    <row r="135" spans="1:5" ht="15" customHeight="1" x14ac:dyDescent="0.2">
      <c r="A135" s="38"/>
      <c r="B135" s="38"/>
      <c r="C135" s="38"/>
      <c r="D135" s="38"/>
      <c r="E135" s="38"/>
    </row>
    <row r="136" spans="1:5" ht="15" customHeight="1" x14ac:dyDescent="0.2">
      <c r="A136" s="38"/>
      <c r="B136" s="38"/>
      <c r="C136" s="38"/>
      <c r="D136" s="38"/>
      <c r="E136" s="38"/>
    </row>
    <row r="137" spans="1:5" ht="15" customHeight="1" x14ac:dyDescent="0.2">
      <c r="A137" s="38"/>
      <c r="B137" s="38"/>
      <c r="C137" s="38"/>
      <c r="D137" s="38"/>
      <c r="E137" s="38"/>
    </row>
    <row r="138" spans="1:5" ht="15" customHeight="1" x14ac:dyDescent="0.2">
      <c r="A138" s="38"/>
      <c r="B138" s="38"/>
      <c r="C138" s="38"/>
      <c r="D138" s="38"/>
      <c r="E138" s="38"/>
    </row>
    <row r="139" spans="1:5" ht="15" customHeight="1" x14ac:dyDescent="0.2">
      <c r="A139" s="39"/>
      <c r="B139" s="39"/>
      <c r="C139" s="39"/>
      <c r="D139" s="39"/>
      <c r="E139" s="39"/>
    </row>
    <row r="140" spans="1:5" ht="15" customHeight="1" x14ac:dyDescent="0.25">
      <c r="A140" s="40" t="s">
        <v>1</v>
      </c>
      <c r="B140" s="41"/>
      <c r="C140" s="41"/>
      <c r="D140" s="41"/>
      <c r="E140" s="41"/>
    </row>
    <row r="141" spans="1:5" ht="15" customHeight="1" x14ac:dyDescent="0.2">
      <c r="A141" s="42" t="s">
        <v>37</v>
      </c>
      <c r="B141" s="59"/>
      <c r="C141" s="59"/>
      <c r="D141" s="59"/>
      <c r="E141" s="61" t="s">
        <v>38</v>
      </c>
    </row>
    <row r="142" spans="1:5" ht="15" customHeight="1" x14ac:dyDescent="0.25">
      <c r="A142" s="65"/>
      <c r="B142" s="40"/>
      <c r="C142" s="41"/>
      <c r="D142" s="41"/>
      <c r="E142" s="45"/>
    </row>
    <row r="143" spans="1:5" ht="15" customHeight="1" x14ac:dyDescent="0.2">
      <c r="B143" s="46" t="s">
        <v>39</v>
      </c>
      <c r="C143" s="46" t="s">
        <v>40</v>
      </c>
      <c r="D143" s="47" t="s">
        <v>41</v>
      </c>
      <c r="E143" s="46" t="s">
        <v>42</v>
      </c>
    </row>
    <row r="144" spans="1:5" ht="15" customHeight="1" x14ac:dyDescent="0.2">
      <c r="B144" s="83">
        <v>103533063</v>
      </c>
      <c r="C144" s="67"/>
      <c r="D144" s="50" t="s">
        <v>43</v>
      </c>
      <c r="E144" s="51">
        <v>758684.49</v>
      </c>
    </row>
    <row r="145" spans="1:5" ht="15" customHeight="1" x14ac:dyDescent="0.2">
      <c r="B145" s="83">
        <v>103133063</v>
      </c>
      <c r="C145" s="67"/>
      <c r="D145" s="50" t="s">
        <v>43</v>
      </c>
      <c r="E145" s="51">
        <v>133885.51</v>
      </c>
    </row>
    <row r="146" spans="1:5" ht="15" customHeight="1" x14ac:dyDescent="0.2">
      <c r="B146" s="68"/>
      <c r="C146" s="53" t="s">
        <v>44</v>
      </c>
      <c r="D146" s="54"/>
      <c r="E146" s="55">
        <f>SUM(E144:E145)</f>
        <v>892570</v>
      </c>
    </row>
    <row r="147" spans="1:5" ht="15" customHeight="1" x14ac:dyDescent="0.25">
      <c r="A147" s="56"/>
      <c r="B147" s="57"/>
      <c r="C147" s="57"/>
      <c r="D147" s="57"/>
      <c r="E147" s="57"/>
    </row>
    <row r="148" spans="1:5" ht="15" customHeight="1" x14ac:dyDescent="0.25">
      <c r="A148" s="40" t="s">
        <v>17</v>
      </c>
      <c r="B148" s="41"/>
      <c r="C148" s="41"/>
      <c r="D148" s="41"/>
      <c r="E148" s="65"/>
    </row>
    <row r="149" spans="1:5" ht="15" customHeight="1" x14ac:dyDescent="0.2">
      <c r="A149" s="42" t="s">
        <v>37</v>
      </c>
      <c r="B149" s="59"/>
      <c r="C149" s="59"/>
      <c r="D149" s="59"/>
      <c r="E149" s="61" t="s">
        <v>38</v>
      </c>
    </row>
    <row r="150" spans="1:5" ht="15" customHeight="1" x14ac:dyDescent="0.25">
      <c r="A150" s="65"/>
      <c r="B150" s="40"/>
      <c r="C150" s="41"/>
      <c r="D150" s="41"/>
      <c r="E150" s="45"/>
    </row>
    <row r="151" spans="1:5" ht="15" customHeight="1" x14ac:dyDescent="0.2">
      <c r="B151" s="46" t="s">
        <v>39</v>
      </c>
      <c r="C151" s="46" t="s">
        <v>40</v>
      </c>
      <c r="D151" s="47" t="s">
        <v>41</v>
      </c>
      <c r="E151" s="46" t="s">
        <v>42</v>
      </c>
    </row>
    <row r="152" spans="1:5" ht="15" customHeight="1" x14ac:dyDescent="0.2">
      <c r="B152" s="83">
        <v>103533063</v>
      </c>
      <c r="C152" s="67"/>
      <c r="D152" s="69" t="s">
        <v>50</v>
      </c>
      <c r="E152" s="51">
        <v>758684.49</v>
      </c>
    </row>
    <row r="153" spans="1:5" ht="15" customHeight="1" x14ac:dyDescent="0.2">
      <c r="B153" s="83">
        <v>103133063</v>
      </c>
      <c r="C153" s="67"/>
      <c r="D153" s="69" t="s">
        <v>50</v>
      </c>
      <c r="E153" s="51">
        <v>133885.51</v>
      </c>
    </row>
    <row r="154" spans="1:5" ht="15" customHeight="1" x14ac:dyDescent="0.2">
      <c r="B154" s="68"/>
      <c r="C154" s="53" t="s">
        <v>44</v>
      </c>
      <c r="D154" s="54"/>
      <c r="E154" s="55">
        <f>SUM(E152:E153)</f>
        <v>892570</v>
      </c>
    </row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6" t="s">
        <v>60</v>
      </c>
    </row>
    <row r="159" spans="1:5" ht="15" customHeight="1" x14ac:dyDescent="0.2">
      <c r="A159" s="84" t="s">
        <v>61</v>
      </c>
      <c r="B159" s="84"/>
      <c r="C159" s="84"/>
      <c r="D159" s="84"/>
      <c r="E159" s="84"/>
    </row>
    <row r="160" spans="1:5" ht="15" customHeight="1" x14ac:dyDescent="0.2">
      <c r="A160" s="37" t="s">
        <v>62</v>
      </c>
      <c r="B160" s="37"/>
      <c r="C160" s="37"/>
      <c r="D160" s="37"/>
      <c r="E160" s="37"/>
    </row>
    <row r="161" spans="1:5" ht="15" customHeight="1" x14ac:dyDescent="0.2">
      <c r="A161" s="85" t="s">
        <v>63</v>
      </c>
      <c r="B161" s="85"/>
      <c r="C161" s="85"/>
      <c r="D161" s="85"/>
      <c r="E161" s="85"/>
    </row>
    <row r="162" spans="1:5" ht="15" customHeight="1" x14ac:dyDescent="0.2">
      <c r="A162" s="85"/>
      <c r="B162" s="85"/>
      <c r="C162" s="85"/>
      <c r="D162" s="85"/>
      <c r="E162" s="85"/>
    </row>
    <row r="163" spans="1:5" ht="15" customHeight="1" x14ac:dyDescent="0.2">
      <c r="A163" s="85"/>
      <c r="B163" s="85"/>
      <c r="C163" s="85"/>
      <c r="D163" s="85"/>
      <c r="E163" s="85"/>
    </row>
    <row r="164" spans="1:5" ht="15" customHeight="1" x14ac:dyDescent="0.2">
      <c r="A164" s="85"/>
      <c r="B164" s="85"/>
      <c r="C164" s="85"/>
      <c r="D164" s="85"/>
      <c r="E164" s="85"/>
    </row>
    <row r="165" spans="1:5" ht="15" customHeight="1" x14ac:dyDescent="0.2">
      <c r="A165" s="85"/>
      <c r="B165" s="85"/>
      <c r="C165" s="85"/>
      <c r="D165" s="85"/>
      <c r="E165" s="85"/>
    </row>
    <row r="166" spans="1:5" ht="15" customHeight="1" x14ac:dyDescent="0.2">
      <c r="A166" s="85"/>
      <c r="B166" s="85"/>
      <c r="C166" s="85"/>
      <c r="D166" s="85"/>
      <c r="E166" s="85"/>
    </row>
    <row r="167" spans="1:5" ht="15" customHeight="1" x14ac:dyDescent="0.2">
      <c r="A167" s="85"/>
      <c r="B167" s="85"/>
      <c r="C167" s="85"/>
      <c r="D167" s="85"/>
      <c r="E167" s="85"/>
    </row>
    <row r="168" spans="1:5" ht="15" customHeight="1" x14ac:dyDescent="0.2"/>
    <row r="169" spans="1:5" ht="15" customHeight="1" x14ac:dyDescent="0.25">
      <c r="A169" s="40" t="s">
        <v>1</v>
      </c>
      <c r="B169" s="59"/>
      <c r="C169" s="59"/>
      <c r="D169" s="59"/>
      <c r="E169" s="59"/>
    </row>
    <row r="170" spans="1:5" ht="15" customHeight="1" x14ac:dyDescent="0.2">
      <c r="A170" s="86" t="s">
        <v>64</v>
      </c>
      <c r="B170" s="59"/>
      <c r="C170" s="59"/>
      <c r="D170" s="59"/>
      <c r="E170" s="61" t="s">
        <v>65</v>
      </c>
    </row>
    <row r="171" spans="1:5" ht="15" customHeight="1" x14ac:dyDescent="0.25">
      <c r="A171" s="58"/>
      <c r="B171" s="60"/>
      <c r="C171" s="59"/>
      <c r="D171" s="59"/>
      <c r="E171" s="87"/>
    </row>
    <row r="172" spans="1:5" ht="15" customHeight="1" x14ac:dyDescent="0.2">
      <c r="B172" s="64" t="s">
        <v>39</v>
      </c>
      <c r="C172" s="64" t="s">
        <v>40</v>
      </c>
      <c r="D172" s="70" t="s">
        <v>41</v>
      </c>
      <c r="E172" s="46" t="s">
        <v>42</v>
      </c>
    </row>
    <row r="173" spans="1:5" ht="15" customHeight="1" x14ac:dyDescent="0.2">
      <c r="B173" s="88">
        <v>104113013</v>
      </c>
      <c r="C173" s="89"/>
      <c r="D173" s="90" t="s">
        <v>66</v>
      </c>
      <c r="E173" s="74">
        <v>299880</v>
      </c>
    </row>
    <row r="174" spans="1:5" ht="15" customHeight="1" x14ac:dyDescent="0.2">
      <c r="B174" s="88">
        <v>104513013</v>
      </c>
      <c r="C174" s="89"/>
      <c r="D174" s="90" t="s">
        <v>66</v>
      </c>
      <c r="E174" s="74">
        <v>2548980</v>
      </c>
    </row>
    <row r="175" spans="1:5" ht="15" customHeight="1" x14ac:dyDescent="0.2">
      <c r="B175" s="91"/>
      <c r="C175" s="76" t="s">
        <v>44</v>
      </c>
      <c r="D175" s="77"/>
      <c r="E175" s="78">
        <f>SUM(E173:E174)</f>
        <v>2848860</v>
      </c>
    </row>
    <row r="176" spans="1:5" ht="15" customHeight="1" x14ac:dyDescent="0.2"/>
    <row r="177" spans="1:5" ht="15" customHeight="1" x14ac:dyDescent="0.25">
      <c r="A177" s="58" t="s">
        <v>17</v>
      </c>
      <c r="B177" s="59"/>
      <c r="C177" s="59"/>
      <c r="D177" s="59"/>
      <c r="E177" s="59"/>
    </row>
    <row r="178" spans="1:5" ht="15" customHeight="1" x14ac:dyDescent="0.2">
      <c r="A178" s="86" t="s">
        <v>64</v>
      </c>
      <c r="B178" s="59"/>
      <c r="C178" s="59"/>
      <c r="D178" s="59"/>
      <c r="E178" s="61" t="s">
        <v>65</v>
      </c>
    </row>
    <row r="179" spans="1:5" ht="15" customHeight="1" x14ac:dyDescent="0.25">
      <c r="A179" s="58"/>
      <c r="B179" s="60"/>
      <c r="C179" s="59"/>
      <c r="D179" s="59"/>
      <c r="E179" s="87"/>
    </row>
    <row r="180" spans="1:5" ht="15" customHeight="1" x14ac:dyDescent="0.2">
      <c r="A180" s="92"/>
      <c r="B180" s="93"/>
      <c r="C180" s="64" t="s">
        <v>40</v>
      </c>
      <c r="D180" s="70" t="s">
        <v>51</v>
      </c>
      <c r="E180" s="46" t="s">
        <v>42</v>
      </c>
    </row>
    <row r="181" spans="1:5" ht="15" customHeight="1" x14ac:dyDescent="0.2">
      <c r="A181" s="94"/>
      <c r="B181" s="95"/>
      <c r="C181" s="89">
        <v>6172</v>
      </c>
      <c r="D181" s="96" t="s">
        <v>67</v>
      </c>
      <c r="E181" s="74">
        <v>2848860</v>
      </c>
    </row>
    <row r="182" spans="1:5" ht="15" customHeight="1" x14ac:dyDescent="0.2">
      <c r="A182" s="97"/>
      <c r="B182" s="98"/>
      <c r="C182" s="76" t="s">
        <v>44</v>
      </c>
      <c r="D182" s="77"/>
      <c r="E182" s="78">
        <f>SUM(E181:E181)</f>
        <v>2848860</v>
      </c>
    </row>
    <row r="183" spans="1:5" ht="15" customHeight="1" x14ac:dyDescent="0.2"/>
    <row r="184" spans="1:5" ht="15" customHeight="1" x14ac:dyDescent="0.2"/>
    <row r="185" spans="1:5" ht="15" customHeight="1" x14ac:dyDescent="0.25">
      <c r="A185" s="36" t="s">
        <v>68</v>
      </c>
    </row>
    <row r="186" spans="1:5" ht="15" customHeight="1" x14ac:dyDescent="0.2">
      <c r="A186" s="84" t="s">
        <v>61</v>
      </c>
      <c r="B186" s="84"/>
      <c r="C186" s="84"/>
      <c r="D186" s="84"/>
      <c r="E186" s="84"/>
    </row>
    <row r="187" spans="1:5" ht="15" customHeight="1" x14ac:dyDescent="0.2">
      <c r="A187" s="37" t="s">
        <v>35</v>
      </c>
      <c r="B187" s="37"/>
      <c r="C187" s="37"/>
      <c r="D187" s="37"/>
      <c r="E187" s="37"/>
    </row>
    <row r="188" spans="1:5" ht="15" customHeight="1" x14ac:dyDescent="0.2">
      <c r="A188" s="85" t="s">
        <v>69</v>
      </c>
      <c r="B188" s="85"/>
      <c r="C188" s="85"/>
      <c r="D188" s="85"/>
      <c r="E188" s="85"/>
    </row>
    <row r="189" spans="1:5" ht="15" customHeight="1" x14ac:dyDescent="0.2">
      <c r="A189" s="85"/>
      <c r="B189" s="85"/>
      <c r="C189" s="85"/>
      <c r="D189" s="85"/>
      <c r="E189" s="85"/>
    </row>
    <row r="190" spans="1:5" ht="15" customHeight="1" x14ac:dyDescent="0.2">
      <c r="A190" s="85"/>
      <c r="B190" s="85"/>
      <c r="C190" s="85"/>
      <c r="D190" s="85"/>
      <c r="E190" s="85"/>
    </row>
    <row r="191" spans="1:5" ht="15" customHeight="1" x14ac:dyDescent="0.2">
      <c r="A191" s="85"/>
      <c r="B191" s="85"/>
      <c r="C191" s="85"/>
      <c r="D191" s="85"/>
      <c r="E191" s="85"/>
    </row>
    <row r="192" spans="1:5" ht="15" customHeight="1" x14ac:dyDescent="0.2">
      <c r="A192" s="85"/>
      <c r="B192" s="85"/>
      <c r="C192" s="85"/>
      <c r="D192" s="85"/>
      <c r="E192" s="85"/>
    </row>
    <row r="193" spans="1:5" ht="15" customHeight="1" x14ac:dyDescent="0.2">
      <c r="A193" s="85"/>
      <c r="B193" s="85"/>
      <c r="C193" s="85"/>
      <c r="D193" s="85"/>
      <c r="E193" s="85"/>
    </row>
    <row r="194" spans="1:5" ht="15" customHeight="1" x14ac:dyDescent="0.2">
      <c r="A194" s="85"/>
      <c r="B194" s="85"/>
      <c r="C194" s="85"/>
      <c r="D194" s="85"/>
      <c r="E194" s="85"/>
    </row>
    <row r="195" spans="1:5" ht="15" customHeight="1" x14ac:dyDescent="0.2">
      <c r="A195" s="85"/>
      <c r="B195" s="85"/>
      <c r="C195" s="85"/>
      <c r="D195" s="85"/>
      <c r="E195" s="85"/>
    </row>
    <row r="196" spans="1:5" ht="15" customHeight="1" x14ac:dyDescent="0.2"/>
    <row r="197" spans="1:5" ht="15" customHeight="1" x14ac:dyDescent="0.25">
      <c r="A197" s="40" t="s">
        <v>1</v>
      </c>
      <c r="B197" s="59"/>
      <c r="C197" s="59"/>
      <c r="D197" s="59"/>
      <c r="E197" s="59"/>
    </row>
    <row r="198" spans="1:5" ht="15" customHeight="1" x14ac:dyDescent="0.2">
      <c r="A198" s="86" t="s">
        <v>64</v>
      </c>
      <c r="B198" s="59"/>
      <c r="C198" s="59"/>
      <c r="D198" s="59"/>
      <c r="E198" s="61" t="s">
        <v>65</v>
      </c>
    </row>
    <row r="199" spans="1:5" ht="15" customHeight="1" x14ac:dyDescent="0.25">
      <c r="A199" s="58"/>
      <c r="B199" s="60"/>
      <c r="C199" s="59"/>
      <c r="D199" s="59"/>
      <c r="E199" s="87"/>
    </row>
    <row r="200" spans="1:5" ht="15" customHeight="1" x14ac:dyDescent="0.2">
      <c r="B200" s="64" t="s">
        <v>39</v>
      </c>
      <c r="C200" s="64" t="s">
        <v>40</v>
      </c>
      <c r="D200" s="70" t="s">
        <v>41</v>
      </c>
      <c r="E200" s="46" t="s">
        <v>42</v>
      </c>
    </row>
    <row r="201" spans="1:5" ht="15" customHeight="1" x14ac:dyDescent="0.2">
      <c r="B201" s="88">
        <v>103133063</v>
      </c>
      <c r="C201" s="89"/>
      <c r="D201" s="90" t="s">
        <v>66</v>
      </c>
      <c r="E201" s="74">
        <v>2658482.6</v>
      </c>
    </row>
    <row r="202" spans="1:5" ht="15" customHeight="1" x14ac:dyDescent="0.2">
      <c r="B202" s="88">
        <v>103533063</v>
      </c>
      <c r="C202" s="89"/>
      <c r="D202" s="90" t="s">
        <v>66</v>
      </c>
      <c r="E202" s="74">
        <v>22597102.100000001</v>
      </c>
    </row>
    <row r="203" spans="1:5" ht="15" customHeight="1" x14ac:dyDescent="0.2">
      <c r="B203" s="88">
        <v>103133982</v>
      </c>
      <c r="C203" s="89"/>
      <c r="D203" s="75" t="s">
        <v>70</v>
      </c>
      <c r="E203" s="74">
        <v>659290.30000000005</v>
      </c>
    </row>
    <row r="204" spans="1:5" ht="15" customHeight="1" x14ac:dyDescent="0.2">
      <c r="B204" s="88">
        <v>103533982</v>
      </c>
      <c r="C204" s="89"/>
      <c r="D204" s="75" t="s">
        <v>70</v>
      </c>
      <c r="E204" s="74">
        <v>5603967.5499999998</v>
      </c>
    </row>
    <row r="205" spans="1:5" ht="15" customHeight="1" x14ac:dyDescent="0.2">
      <c r="B205" s="91"/>
      <c r="C205" s="76" t="s">
        <v>44</v>
      </c>
      <c r="D205" s="77"/>
      <c r="E205" s="78">
        <f>SUM(E201:E204)</f>
        <v>31518842.550000004</v>
      </c>
    </row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58" t="s">
        <v>17</v>
      </c>
      <c r="B210" s="59"/>
      <c r="C210" s="59"/>
      <c r="D210" s="59"/>
      <c r="E210" s="59"/>
    </row>
    <row r="211" spans="1:5" ht="15" customHeight="1" x14ac:dyDescent="0.2">
      <c r="A211" s="86" t="s">
        <v>64</v>
      </c>
      <c r="B211" s="59"/>
      <c r="C211" s="59"/>
      <c r="D211" s="59"/>
      <c r="E211" s="61" t="s">
        <v>65</v>
      </c>
    </row>
    <row r="212" spans="1:5" ht="15" customHeight="1" x14ac:dyDescent="0.25">
      <c r="A212" s="58"/>
      <c r="B212" s="60"/>
      <c r="C212" s="59"/>
      <c r="D212" s="59"/>
      <c r="E212" s="87"/>
    </row>
    <row r="213" spans="1:5" ht="15" customHeight="1" x14ac:dyDescent="0.2">
      <c r="A213" s="92"/>
      <c r="B213" s="93"/>
      <c r="C213" s="64" t="s">
        <v>40</v>
      </c>
      <c r="D213" s="70" t="s">
        <v>51</v>
      </c>
      <c r="E213" s="46" t="s">
        <v>42</v>
      </c>
    </row>
    <row r="214" spans="1:5" ht="15" customHeight="1" x14ac:dyDescent="0.2">
      <c r="A214" s="94"/>
      <c r="B214" s="95"/>
      <c r="C214" s="89">
        <v>3299</v>
      </c>
      <c r="D214" s="75" t="s">
        <v>53</v>
      </c>
      <c r="E214" s="74">
        <f>2658482.6+22597102.1</f>
        <v>25255584.700000003</v>
      </c>
    </row>
    <row r="215" spans="1:5" ht="15" customHeight="1" x14ac:dyDescent="0.2">
      <c r="A215" s="94"/>
      <c r="B215" s="95"/>
      <c r="C215" s="89">
        <v>3299</v>
      </c>
      <c r="D215" s="96" t="s">
        <v>71</v>
      </c>
      <c r="E215" s="74">
        <f>659290.3+5603967.55</f>
        <v>6263257.8499999996</v>
      </c>
    </row>
    <row r="216" spans="1:5" ht="15" customHeight="1" x14ac:dyDescent="0.2">
      <c r="A216" s="97"/>
      <c r="B216" s="98"/>
      <c r="C216" s="76" t="s">
        <v>44</v>
      </c>
      <c r="D216" s="77"/>
      <c r="E216" s="78">
        <f>SUM(E214:E215)</f>
        <v>31518842.550000004</v>
      </c>
    </row>
    <row r="217" spans="1:5" ht="15" customHeight="1" x14ac:dyDescent="0.2"/>
    <row r="218" spans="1:5" ht="15" customHeight="1" x14ac:dyDescent="0.2"/>
    <row r="219" spans="1:5" ht="15" customHeight="1" x14ac:dyDescent="0.25">
      <c r="A219" s="36" t="s">
        <v>72</v>
      </c>
    </row>
    <row r="220" spans="1:5" ht="15" customHeight="1" x14ac:dyDescent="0.2">
      <c r="A220" s="37" t="s">
        <v>34</v>
      </c>
      <c r="B220" s="37"/>
      <c r="C220" s="37"/>
      <c r="D220" s="37"/>
      <c r="E220" s="37"/>
    </row>
    <row r="221" spans="1:5" ht="15" customHeight="1" x14ac:dyDescent="0.2">
      <c r="A221" s="37" t="s">
        <v>73</v>
      </c>
      <c r="B221" s="37"/>
      <c r="C221" s="37"/>
      <c r="D221" s="37"/>
      <c r="E221" s="37"/>
    </row>
    <row r="222" spans="1:5" ht="15" customHeight="1" x14ac:dyDescent="0.2">
      <c r="A222" s="85" t="s">
        <v>74</v>
      </c>
      <c r="B222" s="85"/>
      <c r="C222" s="85"/>
      <c r="D222" s="85"/>
      <c r="E222" s="85"/>
    </row>
    <row r="223" spans="1:5" ht="15" customHeight="1" x14ac:dyDescent="0.2">
      <c r="A223" s="85"/>
      <c r="B223" s="85"/>
      <c r="C223" s="85"/>
      <c r="D223" s="85"/>
      <c r="E223" s="85"/>
    </row>
    <row r="224" spans="1:5" ht="15" customHeight="1" x14ac:dyDescent="0.2">
      <c r="A224" s="85"/>
      <c r="B224" s="85"/>
      <c r="C224" s="85"/>
      <c r="D224" s="85"/>
      <c r="E224" s="85"/>
    </row>
    <row r="225" spans="1:5" ht="15" customHeight="1" x14ac:dyDescent="0.2">
      <c r="A225" s="85"/>
      <c r="B225" s="85"/>
      <c r="C225" s="85"/>
      <c r="D225" s="85"/>
      <c r="E225" s="85"/>
    </row>
    <row r="226" spans="1:5" ht="15" customHeight="1" x14ac:dyDescent="0.2">
      <c r="A226" s="85"/>
      <c r="B226" s="85"/>
      <c r="C226" s="85"/>
      <c r="D226" s="85"/>
      <c r="E226" s="85"/>
    </row>
    <row r="227" spans="1:5" ht="15" customHeight="1" x14ac:dyDescent="0.2">
      <c r="A227" s="85"/>
      <c r="B227" s="85"/>
      <c r="C227" s="85"/>
      <c r="D227" s="85"/>
      <c r="E227" s="85"/>
    </row>
    <row r="228" spans="1:5" ht="15" customHeight="1" x14ac:dyDescent="0.2">
      <c r="A228" s="85"/>
      <c r="B228" s="85"/>
      <c r="C228" s="85"/>
      <c r="D228" s="85"/>
      <c r="E228" s="85"/>
    </row>
    <row r="229" spans="1:5" ht="15" customHeight="1" x14ac:dyDescent="0.2">
      <c r="A229" s="99"/>
      <c r="B229" s="100"/>
      <c r="C229" s="99"/>
      <c r="D229" s="99"/>
      <c r="E229" s="99"/>
    </row>
    <row r="230" spans="1:5" ht="15" customHeight="1" x14ac:dyDescent="0.25">
      <c r="A230" s="40" t="s">
        <v>1</v>
      </c>
      <c r="B230" s="101"/>
      <c r="C230" s="41"/>
      <c r="D230" s="41"/>
      <c r="E230" s="41"/>
    </row>
    <row r="231" spans="1:5" ht="15" customHeight="1" x14ac:dyDescent="0.2">
      <c r="A231" s="42" t="s">
        <v>75</v>
      </c>
      <c r="B231" s="41"/>
      <c r="C231" s="41"/>
      <c r="D231" s="41"/>
      <c r="E231" s="43" t="s">
        <v>76</v>
      </c>
    </row>
    <row r="232" spans="1:5" ht="15" customHeight="1" x14ac:dyDescent="0.25">
      <c r="A232" s="60"/>
      <c r="B232" s="102"/>
      <c r="C232" s="59"/>
      <c r="D232" s="59"/>
      <c r="E232" s="87"/>
    </row>
    <row r="233" spans="1:5" ht="15" customHeight="1" x14ac:dyDescent="0.2">
      <c r="B233" s="64" t="s">
        <v>39</v>
      </c>
      <c r="C233" s="64" t="s">
        <v>40</v>
      </c>
      <c r="D233" s="70" t="s">
        <v>41</v>
      </c>
      <c r="E233" s="71" t="s">
        <v>42</v>
      </c>
    </row>
    <row r="234" spans="1:5" ht="15" customHeight="1" x14ac:dyDescent="0.2">
      <c r="B234" s="103">
        <v>107117968</v>
      </c>
      <c r="C234" s="104"/>
      <c r="D234" s="75" t="s">
        <v>70</v>
      </c>
      <c r="E234" s="51">
        <v>2719351.57</v>
      </c>
    </row>
    <row r="235" spans="1:5" ht="15" customHeight="1" x14ac:dyDescent="0.2">
      <c r="B235" s="103">
        <v>107517969</v>
      </c>
      <c r="C235" s="104"/>
      <c r="D235" s="75" t="s">
        <v>70</v>
      </c>
      <c r="E235" s="51">
        <v>46228976.68</v>
      </c>
    </row>
    <row r="236" spans="1:5" ht="15" customHeight="1" x14ac:dyDescent="0.2">
      <c r="B236" s="105"/>
      <c r="C236" s="76" t="s">
        <v>44</v>
      </c>
      <c r="D236" s="77"/>
      <c r="E236" s="78">
        <f>SUM(E234:E235)</f>
        <v>48948328.25</v>
      </c>
    </row>
    <row r="237" spans="1:5" ht="15" customHeight="1" x14ac:dyDescent="0.2"/>
    <row r="238" spans="1:5" ht="15" customHeight="1" x14ac:dyDescent="0.25">
      <c r="A238" s="58" t="s">
        <v>17</v>
      </c>
      <c r="B238" s="59"/>
      <c r="C238" s="59"/>
      <c r="D238" s="59"/>
      <c r="E238" s="59"/>
    </row>
    <row r="239" spans="1:5" ht="15" customHeight="1" x14ac:dyDescent="0.2">
      <c r="A239" s="106" t="s">
        <v>77</v>
      </c>
      <c r="B239" s="59"/>
      <c r="C239" s="59"/>
      <c r="D239" s="59"/>
      <c r="E239" s="61" t="s">
        <v>78</v>
      </c>
    </row>
    <row r="240" spans="1:5" ht="15" customHeight="1" x14ac:dyDescent="0.25">
      <c r="A240" s="58"/>
      <c r="B240" s="60"/>
      <c r="C240" s="59"/>
      <c r="D240" s="59"/>
      <c r="E240" s="87"/>
    </row>
    <row r="241" spans="1:5" ht="15" customHeight="1" x14ac:dyDescent="0.2">
      <c r="A241" s="93"/>
      <c r="B241" s="93"/>
      <c r="C241" s="64" t="s">
        <v>40</v>
      </c>
      <c r="D241" s="70" t="s">
        <v>51</v>
      </c>
      <c r="E241" s="71" t="s">
        <v>42</v>
      </c>
    </row>
    <row r="242" spans="1:5" ht="15" customHeight="1" x14ac:dyDescent="0.2">
      <c r="A242" s="107"/>
      <c r="B242" s="95"/>
      <c r="C242" s="108">
        <v>6409</v>
      </c>
      <c r="D242" s="96" t="s">
        <v>79</v>
      </c>
      <c r="E242" s="51">
        <v>115774.79</v>
      </c>
    </row>
    <row r="243" spans="1:5" ht="15" customHeight="1" x14ac:dyDescent="0.2">
      <c r="A243" s="109"/>
      <c r="B243" s="110"/>
      <c r="C243" s="76" t="s">
        <v>44</v>
      </c>
      <c r="D243" s="77"/>
      <c r="E243" s="78">
        <f>SUM(E242:E242)</f>
        <v>115774.79</v>
      </c>
    </row>
    <row r="244" spans="1:5" ht="15" customHeight="1" x14ac:dyDescent="0.2"/>
    <row r="245" spans="1:5" ht="15" customHeight="1" x14ac:dyDescent="0.2">
      <c r="C245" s="64" t="s">
        <v>40</v>
      </c>
      <c r="D245" s="70" t="s">
        <v>41</v>
      </c>
      <c r="E245" s="71" t="s">
        <v>42</v>
      </c>
    </row>
    <row r="246" spans="1:5" ht="15" customHeight="1" x14ac:dyDescent="0.2">
      <c r="C246" s="108"/>
      <c r="D246" s="75" t="s">
        <v>80</v>
      </c>
      <c r="E246" s="51">
        <v>48832553.460000001</v>
      </c>
    </row>
    <row r="247" spans="1:5" ht="15" customHeight="1" x14ac:dyDescent="0.2">
      <c r="C247" s="76" t="s">
        <v>44</v>
      </c>
      <c r="D247" s="77"/>
      <c r="E247" s="78">
        <f>SUM(E246:E246)</f>
        <v>48832553.460000001</v>
      </c>
    </row>
    <row r="248" spans="1:5" ht="15" customHeight="1" x14ac:dyDescent="0.2"/>
    <row r="249" spans="1:5" ht="15" customHeight="1" x14ac:dyDescent="0.2"/>
    <row r="250" spans="1:5" ht="15" customHeight="1" x14ac:dyDescent="0.25">
      <c r="A250" s="36" t="s">
        <v>81</v>
      </c>
    </row>
    <row r="251" spans="1:5" ht="15" customHeight="1" x14ac:dyDescent="0.2">
      <c r="A251" s="37" t="s">
        <v>34</v>
      </c>
      <c r="B251" s="37"/>
      <c r="C251" s="37"/>
      <c r="D251" s="37"/>
      <c r="E251" s="37"/>
    </row>
    <row r="252" spans="1:5" ht="15" customHeight="1" x14ac:dyDescent="0.2">
      <c r="A252" s="38" t="s">
        <v>170</v>
      </c>
      <c r="B252" s="38"/>
      <c r="C252" s="38"/>
      <c r="D252" s="38"/>
      <c r="E252" s="38"/>
    </row>
    <row r="253" spans="1:5" ht="15" customHeight="1" x14ac:dyDescent="0.2">
      <c r="A253" s="38"/>
      <c r="B253" s="38"/>
      <c r="C253" s="38"/>
      <c r="D253" s="38"/>
      <c r="E253" s="38"/>
    </row>
    <row r="254" spans="1:5" ht="15" customHeight="1" x14ac:dyDescent="0.2">
      <c r="A254" s="38"/>
      <c r="B254" s="38"/>
      <c r="C254" s="38"/>
      <c r="D254" s="38"/>
      <c r="E254" s="38"/>
    </row>
    <row r="255" spans="1:5" ht="15" customHeight="1" x14ac:dyDescent="0.2">
      <c r="A255" s="38"/>
      <c r="B255" s="38"/>
      <c r="C255" s="38"/>
      <c r="D255" s="38"/>
      <c r="E255" s="38"/>
    </row>
    <row r="256" spans="1:5" ht="15" customHeight="1" x14ac:dyDescent="0.2">
      <c r="A256" s="38"/>
      <c r="B256" s="38"/>
      <c r="C256" s="38"/>
      <c r="D256" s="38"/>
      <c r="E256" s="38"/>
    </row>
    <row r="257" spans="1:5" ht="15" customHeight="1" x14ac:dyDescent="0.2">
      <c r="A257" s="38"/>
      <c r="B257" s="38"/>
      <c r="C257" s="38"/>
      <c r="D257" s="38"/>
      <c r="E257" s="38"/>
    </row>
    <row r="258" spans="1:5" ht="15" customHeight="1" x14ac:dyDescent="0.2">
      <c r="A258" s="38"/>
      <c r="B258" s="38"/>
      <c r="C258" s="38"/>
      <c r="D258" s="38"/>
      <c r="E258" s="38"/>
    </row>
    <row r="259" spans="1:5" ht="15" customHeight="1" x14ac:dyDescent="0.2">
      <c r="A259" s="111"/>
      <c r="B259" s="111"/>
      <c r="C259" s="111"/>
      <c r="D259" s="111"/>
      <c r="E259" s="111"/>
    </row>
    <row r="260" spans="1:5" ht="15" customHeight="1" x14ac:dyDescent="0.2">
      <c r="A260" s="111"/>
      <c r="B260" s="111"/>
      <c r="C260" s="111"/>
      <c r="D260" s="111"/>
      <c r="E260" s="111"/>
    </row>
    <row r="261" spans="1:5" ht="15" customHeight="1" x14ac:dyDescent="0.25">
      <c r="A261" s="58" t="s">
        <v>1</v>
      </c>
      <c r="B261" s="59"/>
      <c r="C261" s="59"/>
      <c r="D261" s="59"/>
      <c r="E261" s="59"/>
    </row>
    <row r="262" spans="1:5" ht="15" customHeight="1" x14ac:dyDescent="0.2">
      <c r="A262" s="106" t="s">
        <v>77</v>
      </c>
      <c r="E262" t="s">
        <v>78</v>
      </c>
    </row>
    <row r="263" spans="1:5" ht="15" customHeight="1" x14ac:dyDescent="0.25">
      <c r="B263" s="58"/>
      <c r="C263" s="59"/>
      <c r="D263" s="59"/>
      <c r="E263" s="87"/>
    </row>
    <row r="264" spans="1:5" ht="15" customHeight="1" x14ac:dyDescent="0.2">
      <c r="A264" s="93"/>
      <c r="B264" s="93"/>
      <c r="C264" s="64" t="s">
        <v>40</v>
      </c>
      <c r="D264" s="70" t="s">
        <v>41</v>
      </c>
      <c r="E264" s="46" t="s">
        <v>42</v>
      </c>
    </row>
    <row r="265" spans="1:5" ht="15" customHeight="1" x14ac:dyDescent="0.2">
      <c r="A265" s="112"/>
      <c r="B265" s="113"/>
      <c r="C265" s="114"/>
      <c r="D265" s="75" t="s">
        <v>82</v>
      </c>
      <c r="E265" s="51">
        <v>483066.76</v>
      </c>
    </row>
    <row r="266" spans="1:5" ht="15" customHeight="1" x14ac:dyDescent="0.2">
      <c r="A266" s="112"/>
      <c r="B266" s="113"/>
      <c r="C266" s="53" t="s">
        <v>44</v>
      </c>
      <c r="D266" s="54"/>
      <c r="E266" s="55">
        <f>SUM(E265:E265)</f>
        <v>483066.76</v>
      </c>
    </row>
    <row r="267" spans="1:5" ht="15" customHeight="1" x14ac:dyDescent="0.2">
      <c r="A267" s="44"/>
      <c r="B267" s="44"/>
      <c r="C267" s="44"/>
      <c r="D267" s="44"/>
      <c r="E267" s="44"/>
    </row>
    <row r="268" spans="1:5" ht="15" customHeight="1" x14ac:dyDescent="0.2">
      <c r="A268" s="44"/>
      <c r="B268" s="44"/>
      <c r="C268" s="44"/>
      <c r="D268" s="44"/>
      <c r="E268" s="44"/>
    </row>
    <row r="269" spans="1:5" ht="15" customHeight="1" x14ac:dyDescent="0.25">
      <c r="A269" s="40" t="s">
        <v>17</v>
      </c>
      <c r="B269" s="41"/>
      <c r="C269" s="41"/>
      <c r="D269" s="60"/>
      <c r="E269" s="60"/>
    </row>
    <row r="270" spans="1:5" ht="15" customHeight="1" x14ac:dyDescent="0.2">
      <c r="A270" s="115" t="s">
        <v>83</v>
      </c>
      <c r="B270" s="41"/>
      <c r="C270" s="41"/>
      <c r="D270" s="41"/>
      <c r="E270" s="43" t="s">
        <v>84</v>
      </c>
    </row>
    <row r="271" spans="1:5" ht="15" customHeight="1" x14ac:dyDescent="0.2">
      <c r="A271" s="44"/>
      <c r="B271" s="116"/>
      <c r="C271" s="41"/>
      <c r="D271" s="44"/>
      <c r="E271" s="117"/>
    </row>
    <row r="272" spans="1:5" ht="15" customHeight="1" x14ac:dyDescent="0.2">
      <c r="B272" s="64" t="s">
        <v>39</v>
      </c>
      <c r="C272" s="64" t="s">
        <v>40</v>
      </c>
      <c r="D272" s="70" t="s">
        <v>41</v>
      </c>
      <c r="E272" s="71" t="s">
        <v>42</v>
      </c>
    </row>
    <row r="273" spans="1:5" ht="15" customHeight="1" x14ac:dyDescent="0.2">
      <c r="B273" s="118">
        <v>895</v>
      </c>
      <c r="C273" s="89"/>
      <c r="D273" s="96" t="s">
        <v>85</v>
      </c>
      <c r="E273" s="51">
        <v>483066.76</v>
      </c>
    </row>
    <row r="274" spans="1:5" ht="15" customHeight="1" x14ac:dyDescent="0.2">
      <c r="B274" s="118"/>
      <c r="C274" s="76" t="s">
        <v>44</v>
      </c>
      <c r="D274" s="77"/>
      <c r="E274" s="78">
        <f>SUM(E273:E273)</f>
        <v>483066.76</v>
      </c>
    </row>
    <row r="275" spans="1:5" ht="15" customHeight="1" x14ac:dyDescent="0.2"/>
    <row r="276" spans="1:5" ht="15" customHeight="1" x14ac:dyDescent="0.2"/>
    <row r="277" spans="1:5" ht="15" customHeight="1" x14ac:dyDescent="0.25">
      <c r="A277" s="36" t="s">
        <v>86</v>
      </c>
    </row>
    <row r="278" spans="1:5" ht="15" customHeight="1" x14ac:dyDescent="0.2">
      <c r="A278" s="37" t="s">
        <v>34</v>
      </c>
      <c r="B278" s="37"/>
      <c r="C278" s="37"/>
      <c r="D278" s="37"/>
      <c r="E278" s="37"/>
    </row>
    <row r="279" spans="1:5" ht="15" customHeight="1" x14ac:dyDescent="0.2">
      <c r="A279" s="38" t="s">
        <v>87</v>
      </c>
      <c r="B279" s="38"/>
      <c r="C279" s="38"/>
      <c r="D279" s="38"/>
      <c r="E279" s="38"/>
    </row>
    <row r="280" spans="1:5" ht="15" customHeight="1" x14ac:dyDescent="0.2">
      <c r="A280" s="38"/>
      <c r="B280" s="38"/>
      <c r="C280" s="38"/>
      <c r="D280" s="38"/>
      <c r="E280" s="38"/>
    </row>
    <row r="281" spans="1:5" ht="15" customHeight="1" x14ac:dyDescent="0.2">
      <c r="A281" s="38"/>
      <c r="B281" s="38"/>
      <c r="C281" s="38"/>
      <c r="D281" s="38"/>
      <c r="E281" s="38"/>
    </row>
    <row r="282" spans="1:5" ht="15" customHeight="1" x14ac:dyDescent="0.2">
      <c r="A282" s="38"/>
      <c r="B282" s="38"/>
      <c r="C282" s="38"/>
      <c r="D282" s="38"/>
      <c r="E282" s="38"/>
    </row>
    <row r="283" spans="1:5" ht="15" customHeight="1" x14ac:dyDescent="0.2">
      <c r="A283" s="38"/>
      <c r="B283" s="38"/>
      <c r="C283" s="38"/>
      <c r="D283" s="38"/>
      <c r="E283" s="38"/>
    </row>
    <row r="284" spans="1:5" ht="15" customHeight="1" x14ac:dyDescent="0.2">
      <c r="A284" s="38"/>
      <c r="B284" s="38"/>
      <c r="C284" s="38"/>
      <c r="D284" s="38"/>
      <c r="E284" s="38"/>
    </row>
    <row r="285" spans="1:5" ht="15" customHeight="1" x14ac:dyDescent="0.2">
      <c r="A285" s="38"/>
      <c r="B285" s="38"/>
      <c r="C285" s="38"/>
      <c r="D285" s="38"/>
      <c r="E285" s="38"/>
    </row>
    <row r="286" spans="1:5" ht="15" customHeight="1" x14ac:dyDescent="0.2">
      <c r="A286" s="119"/>
      <c r="B286" s="119"/>
      <c r="C286" s="119"/>
      <c r="D286" s="119"/>
      <c r="E286" s="119"/>
    </row>
    <row r="287" spans="1:5" ht="15" customHeight="1" x14ac:dyDescent="0.25">
      <c r="A287" s="58" t="s">
        <v>1</v>
      </c>
      <c r="B287" s="59"/>
      <c r="C287" s="59"/>
      <c r="D287" s="59"/>
      <c r="E287" s="59"/>
    </row>
    <row r="288" spans="1:5" ht="15" customHeight="1" x14ac:dyDescent="0.2">
      <c r="A288" s="106" t="s">
        <v>77</v>
      </c>
      <c r="E288" t="s">
        <v>78</v>
      </c>
    </row>
    <row r="289" spans="1:5" ht="15" customHeight="1" x14ac:dyDescent="0.25">
      <c r="B289" s="58"/>
      <c r="C289" s="59"/>
      <c r="D289" s="59"/>
      <c r="E289" s="87"/>
    </row>
    <row r="290" spans="1:5" ht="15" customHeight="1" x14ac:dyDescent="0.2">
      <c r="A290" s="93"/>
      <c r="B290" s="93"/>
      <c r="C290" s="64" t="s">
        <v>40</v>
      </c>
      <c r="D290" s="70" t="s">
        <v>41</v>
      </c>
      <c r="E290" s="46" t="s">
        <v>42</v>
      </c>
    </row>
    <row r="291" spans="1:5" ht="15" customHeight="1" x14ac:dyDescent="0.2">
      <c r="A291" s="112"/>
      <c r="B291" s="113"/>
      <c r="C291" s="114"/>
      <c r="D291" s="75" t="s">
        <v>82</v>
      </c>
      <c r="E291" s="51">
        <v>4410.46</v>
      </c>
    </row>
    <row r="292" spans="1:5" ht="15" customHeight="1" x14ac:dyDescent="0.2">
      <c r="A292" s="112"/>
      <c r="B292" s="113"/>
      <c r="C292" s="53" t="s">
        <v>44</v>
      </c>
      <c r="D292" s="54"/>
      <c r="E292" s="55">
        <f>SUM(E291:E291)</f>
        <v>4410.46</v>
      </c>
    </row>
    <row r="293" spans="1:5" ht="15" customHeight="1" x14ac:dyDescent="0.2"/>
    <row r="294" spans="1:5" ht="15" customHeight="1" x14ac:dyDescent="0.25">
      <c r="A294" s="40" t="s">
        <v>17</v>
      </c>
      <c r="B294" s="41"/>
      <c r="C294" s="41"/>
      <c r="D294" s="41"/>
      <c r="E294" s="41"/>
    </row>
    <row r="295" spans="1:5" ht="15" customHeight="1" x14ac:dyDescent="0.2">
      <c r="A295" s="42" t="s">
        <v>77</v>
      </c>
      <c r="B295" s="41"/>
      <c r="C295" s="41"/>
      <c r="D295" s="41"/>
      <c r="E295" s="43" t="s">
        <v>78</v>
      </c>
    </row>
    <row r="296" spans="1:5" ht="15" customHeight="1" x14ac:dyDescent="0.25">
      <c r="A296" s="44"/>
      <c r="B296" s="40"/>
      <c r="C296" s="41"/>
      <c r="D296" s="41"/>
      <c r="E296" s="45"/>
    </row>
    <row r="297" spans="1:5" ht="15" customHeight="1" x14ac:dyDescent="0.2">
      <c r="A297" s="120"/>
      <c r="B297" s="93"/>
      <c r="C297" s="46" t="s">
        <v>40</v>
      </c>
      <c r="D297" s="121" t="s">
        <v>51</v>
      </c>
      <c r="E297" s="46" t="s">
        <v>42</v>
      </c>
    </row>
    <row r="298" spans="1:5" ht="15" customHeight="1" x14ac:dyDescent="0.2">
      <c r="A298" s="112"/>
      <c r="B298" s="113"/>
      <c r="C298" s="114">
        <v>6409</v>
      </c>
      <c r="D298" s="96" t="s">
        <v>79</v>
      </c>
      <c r="E298" s="51">
        <v>4410.46</v>
      </c>
    </row>
    <row r="299" spans="1:5" ht="15" customHeight="1" x14ac:dyDescent="0.2">
      <c r="A299" s="80"/>
      <c r="B299" s="122"/>
      <c r="C299" s="53" t="s">
        <v>44</v>
      </c>
      <c r="D299" s="123"/>
      <c r="E299" s="124">
        <f>SUM(E298:E298)</f>
        <v>4410.46</v>
      </c>
    </row>
    <row r="300" spans="1:5" ht="15" customHeight="1" x14ac:dyDescent="0.2"/>
    <row r="301" spans="1:5" ht="15" customHeight="1" x14ac:dyDescent="0.2"/>
    <row r="302" spans="1:5" ht="15" customHeight="1" x14ac:dyDescent="0.25">
      <c r="A302" s="36" t="s">
        <v>88</v>
      </c>
    </row>
    <row r="303" spans="1:5" ht="15" customHeight="1" x14ac:dyDescent="0.2">
      <c r="A303" s="37" t="s">
        <v>34</v>
      </c>
      <c r="B303" s="37"/>
      <c r="C303" s="37"/>
      <c r="D303" s="37"/>
      <c r="E303" s="37"/>
    </row>
    <row r="304" spans="1:5" ht="15" customHeight="1" x14ac:dyDescent="0.2">
      <c r="A304" s="38" t="s">
        <v>171</v>
      </c>
      <c r="B304" s="38"/>
      <c r="C304" s="38"/>
      <c r="D304" s="38"/>
      <c r="E304" s="38"/>
    </row>
    <row r="305" spans="1:5" ht="15" customHeight="1" x14ac:dyDescent="0.2">
      <c r="A305" s="38"/>
      <c r="B305" s="38"/>
      <c r="C305" s="38"/>
      <c r="D305" s="38"/>
      <c r="E305" s="38"/>
    </row>
    <row r="306" spans="1:5" ht="15" customHeight="1" x14ac:dyDescent="0.2">
      <c r="A306" s="38"/>
      <c r="B306" s="38"/>
      <c r="C306" s="38"/>
      <c r="D306" s="38"/>
      <c r="E306" s="38"/>
    </row>
    <row r="307" spans="1:5" ht="15" customHeight="1" x14ac:dyDescent="0.2">
      <c r="A307" s="38"/>
      <c r="B307" s="38"/>
      <c r="C307" s="38"/>
      <c r="D307" s="38"/>
      <c r="E307" s="38"/>
    </row>
    <row r="308" spans="1:5" ht="15" customHeight="1" x14ac:dyDescent="0.2">
      <c r="A308" s="38"/>
      <c r="B308" s="38"/>
      <c r="C308" s="38"/>
      <c r="D308" s="38"/>
      <c r="E308" s="38"/>
    </row>
    <row r="309" spans="1:5" ht="15" customHeight="1" x14ac:dyDescent="0.2">
      <c r="A309" s="38"/>
      <c r="B309" s="38"/>
      <c r="C309" s="38"/>
      <c r="D309" s="38"/>
      <c r="E309" s="38"/>
    </row>
    <row r="310" spans="1:5" ht="15" customHeight="1" x14ac:dyDescent="0.2">
      <c r="A310" s="38"/>
      <c r="B310" s="38"/>
      <c r="C310" s="38"/>
      <c r="D310" s="38"/>
      <c r="E310" s="38"/>
    </row>
    <row r="311" spans="1:5" ht="15" customHeight="1" x14ac:dyDescent="0.2">
      <c r="A311" s="38"/>
      <c r="B311" s="38"/>
      <c r="C311" s="38"/>
      <c r="D311" s="38"/>
      <c r="E311" s="38"/>
    </row>
    <row r="312" spans="1:5" ht="15" customHeight="1" x14ac:dyDescent="0.2">
      <c r="A312" s="38"/>
      <c r="B312" s="38"/>
      <c r="C312" s="38"/>
      <c r="D312" s="38"/>
      <c r="E312" s="38"/>
    </row>
    <row r="313" spans="1:5" ht="15" customHeight="1" x14ac:dyDescent="0.2">
      <c r="A313" s="119"/>
      <c r="B313" s="119"/>
      <c r="C313" s="119"/>
      <c r="D313" s="119"/>
      <c r="E313" s="119"/>
    </row>
    <row r="314" spans="1:5" ht="15" customHeight="1" x14ac:dyDescent="0.25">
      <c r="A314" s="58" t="s">
        <v>1</v>
      </c>
      <c r="B314" s="59"/>
      <c r="C314" s="59"/>
      <c r="D314" s="59"/>
      <c r="E314" s="59"/>
    </row>
    <row r="315" spans="1:5" ht="15" customHeight="1" x14ac:dyDescent="0.2">
      <c r="A315" s="106" t="s">
        <v>77</v>
      </c>
      <c r="E315" t="s">
        <v>78</v>
      </c>
    </row>
    <row r="316" spans="1:5" ht="15" customHeight="1" x14ac:dyDescent="0.25">
      <c r="B316" s="58"/>
      <c r="C316" s="59"/>
      <c r="D316" s="59"/>
      <c r="E316" s="87"/>
    </row>
    <row r="317" spans="1:5" ht="15" customHeight="1" x14ac:dyDescent="0.2">
      <c r="A317" s="93"/>
      <c r="B317" s="93"/>
      <c r="C317" s="64" t="s">
        <v>40</v>
      </c>
      <c r="D317" s="70" t="s">
        <v>41</v>
      </c>
      <c r="E317" s="46" t="s">
        <v>42</v>
      </c>
    </row>
    <row r="318" spans="1:5" ht="15" customHeight="1" x14ac:dyDescent="0.2">
      <c r="A318" s="112"/>
      <c r="B318" s="113"/>
      <c r="C318" s="114"/>
      <c r="D318" s="75" t="s">
        <v>82</v>
      </c>
      <c r="E318" s="51">
        <v>3202485.6</v>
      </c>
    </row>
    <row r="319" spans="1:5" ht="15" customHeight="1" x14ac:dyDescent="0.2">
      <c r="A319" s="112"/>
      <c r="B319" s="113"/>
      <c r="C319" s="53" t="s">
        <v>44</v>
      </c>
      <c r="D319" s="54"/>
      <c r="E319" s="55">
        <f>SUM(E318:E318)</f>
        <v>3202485.6</v>
      </c>
    </row>
    <row r="320" spans="1:5" ht="15" customHeight="1" x14ac:dyDescent="0.2"/>
    <row r="321" spans="1:5" ht="15" customHeight="1" x14ac:dyDescent="0.25">
      <c r="A321" s="40" t="s">
        <v>17</v>
      </c>
      <c r="B321" s="41"/>
      <c r="C321" s="41"/>
      <c r="D321" s="41"/>
      <c r="E321" s="41"/>
    </row>
    <row r="322" spans="1:5" ht="15" customHeight="1" x14ac:dyDescent="0.2">
      <c r="A322" s="42" t="s">
        <v>77</v>
      </c>
      <c r="B322" s="41"/>
      <c r="C322" s="41"/>
      <c r="D322" s="41"/>
      <c r="E322" s="43" t="s">
        <v>78</v>
      </c>
    </row>
    <row r="323" spans="1:5" ht="15" customHeight="1" x14ac:dyDescent="0.25">
      <c r="A323" s="44"/>
      <c r="B323" s="40"/>
      <c r="C323" s="41"/>
      <c r="D323" s="41"/>
      <c r="E323" s="45"/>
    </row>
    <row r="324" spans="1:5" ht="15" customHeight="1" x14ac:dyDescent="0.2">
      <c r="A324" s="120"/>
      <c r="B324" s="93"/>
      <c r="C324" s="46" t="s">
        <v>40</v>
      </c>
      <c r="D324" s="121" t="s">
        <v>51</v>
      </c>
      <c r="E324" s="46" t="s">
        <v>42</v>
      </c>
    </row>
    <row r="325" spans="1:5" ht="15" customHeight="1" x14ac:dyDescent="0.2">
      <c r="A325" s="112"/>
      <c r="B325" s="113"/>
      <c r="C325" s="114">
        <v>6409</v>
      </c>
      <c r="D325" s="96" t="s">
        <v>79</v>
      </c>
      <c r="E325" s="51">
        <v>-341835</v>
      </c>
    </row>
    <row r="326" spans="1:5" ht="15" customHeight="1" x14ac:dyDescent="0.2">
      <c r="A326" s="80"/>
      <c r="B326" s="122"/>
      <c r="C326" s="53" t="s">
        <v>44</v>
      </c>
      <c r="D326" s="123"/>
      <c r="E326" s="124">
        <f>SUM(E325:E325)</f>
        <v>-341835</v>
      </c>
    </row>
    <row r="327" spans="1:5" ht="15" customHeight="1" x14ac:dyDescent="0.2"/>
    <row r="328" spans="1:5" ht="15" customHeight="1" x14ac:dyDescent="0.25">
      <c r="A328" s="40" t="s">
        <v>17</v>
      </c>
      <c r="B328" s="41"/>
      <c r="C328" s="41"/>
      <c r="D328" s="60"/>
      <c r="E328" s="60"/>
    </row>
    <row r="329" spans="1:5" ht="15" customHeight="1" x14ac:dyDescent="0.2">
      <c r="A329" s="42" t="s">
        <v>75</v>
      </c>
      <c r="B329" s="59"/>
      <c r="C329" s="59"/>
      <c r="D329" s="59"/>
      <c r="E329" s="61" t="s">
        <v>89</v>
      </c>
    </row>
    <row r="330" spans="1:5" ht="15" customHeight="1" x14ac:dyDescent="0.2">
      <c r="A330" s="44"/>
      <c r="B330" s="116"/>
      <c r="C330" s="41"/>
      <c r="D330" s="44"/>
      <c r="E330" s="117"/>
    </row>
    <row r="331" spans="1:5" ht="15" customHeight="1" x14ac:dyDescent="0.2">
      <c r="B331" s="93"/>
      <c r="C331" s="46" t="s">
        <v>40</v>
      </c>
      <c r="D331" s="121" t="s">
        <v>51</v>
      </c>
      <c r="E331" s="46" t="s">
        <v>42</v>
      </c>
    </row>
    <row r="332" spans="1:5" ht="15" customHeight="1" x14ac:dyDescent="0.2">
      <c r="B332" s="125"/>
      <c r="C332" s="114">
        <v>3315</v>
      </c>
      <c r="D332" s="96" t="s">
        <v>90</v>
      </c>
      <c r="E332" s="51">
        <f>2701928.7+842391.9</f>
        <v>3544320.6</v>
      </c>
    </row>
    <row r="333" spans="1:5" ht="15" customHeight="1" x14ac:dyDescent="0.2">
      <c r="B333" s="98"/>
      <c r="C333" s="53" t="s">
        <v>44</v>
      </c>
      <c r="D333" s="123"/>
      <c r="E333" s="124">
        <f>SUM(E332:E332)</f>
        <v>3544320.6</v>
      </c>
    </row>
    <row r="334" spans="1:5" ht="15" customHeight="1" x14ac:dyDescent="0.2"/>
    <row r="335" spans="1:5" ht="15" customHeight="1" x14ac:dyDescent="0.2"/>
    <row r="336" spans="1:5" ht="15" customHeight="1" x14ac:dyDescent="0.25">
      <c r="A336" s="36" t="s">
        <v>91</v>
      </c>
    </row>
    <row r="337" spans="1:5" ht="15" customHeight="1" x14ac:dyDescent="0.2">
      <c r="A337" s="37" t="s">
        <v>34</v>
      </c>
      <c r="B337" s="37"/>
      <c r="C337" s="37"/>
      <c r="D337" s="37"/>
      <c r="E337" s="37"/>
    </row>
    <row r="338" spans="1:5" ht="15" customHeight="1" x14ac:dyDescent="0.2">
      <c r="A338" s="38" t="s">
        <v>172</v>
      </c>
      <c r="B338" s="38"/>
      <c r="C338" s="38"/>
      <c r="D338" s="38"/>
      <c r="E338" s="38"/>
    </row>
    <row r="339" spans="1:5" ht="15" customHeight="1" x14ac:dyDescent="0.2">
      <c r="A339" s="38"/>
      <c r="B339" s="38"/>
      <c r="C339" s="38"/>
      <c r="D339" s="38"/>
      <c r="E339" s="38"/>
    </row>
    <row r="340" spans="1:5" ht="15" customHeight="1" x14ac:dyDescent="0.2">
      <c r="A340" s="38"/>
      <c r="B340" s="38"/>
      <c r="C340" s="38"/>
      <c r="D340" s="38"/>
      <c r="E340" s="38"/>
    </row>
    <row r="341" spans="1:5" ht="15" customHeight="1" x14ac:dyDescent="0.2">
      <c r="A341" s="38"/>
      <c r="B341" s="38"/>
      <c r="C341" s="38"/>
      <c r="D341" s="38"/>
      <c r="E341" s="38"/>
    </row>
    <row r="342" spans="1:5" ht="15" customHeight="1" x14ac:dyDescent="0.2">
      <c r="A342" s="38"/>
      <c r="B342" s="38"/>
      <c r="C342" s="38"/>
      <c r="D342" s="38"/>
      <c r="E342" s="38"/>
    </row>
    <row r="343" spans="1:5" ht="15" customHeight="1" x14ac:dyDescent="0.2">
      <c r="A343" s="38"/>
      <c r="B343" s="38"/>
      <c r="C343" s="38"/>
      <c r="D343" s="38"/>
      <c r="E343" s="38"/>
    </row>
    <row r="344" spans="1:5" ht="15" customHeight="1" x14ac:dyDescent="0.2">
      <c r="A344" s="38"/>
      <c r="B344" s="38"/>
      <c r="C344" s="38"/>
      <c r="D344" s="38"/>
      <c r="E344" s="38"/>
    </row>
    <row r="345" spans="1:5" ht="15" customHeight="1" x14ac:dyDescent="0.2">
      <c r="A345" s="38"/>
      <c r="B345" s="38"/>
      <c r="C345" s="38"/>
      <c r="D345" s="38"/>
      <c r="E345" s="38"/>
    </row>
    <row r="346" spans="1:5" ht="15" customHeight="1" x14ac:dyDescent="0.2">
      <c r="A346" s="119"/>
      <c r="B346" s="119"/>
      <c r="C346" s="119"/>
      <c r="D346" s="119"/>
      <c r="E346" s="119"/>
    </row>
    <row r="347" spans="1:5" ht="15" customHeight="1" x14ac:dyDescent="0.25">
      <c r="A347" s="58" t="s">
        <v>1</v>
      </c>
      <c r="B347" s="59"/>
      <c r="C347" s="59"/>
      <c r="D347" s="59"/>
      <c r="E347" s="59"/>
    </row>
    <row r="348" spans="1:5" ht="15" customHeight="1" x14ac:dyDescent="0.2">
      <c r="A348" s="106" t="s">
        <v>77</v>
      </c>
      <c r="E348" t="s">
        <v>78</v>
      </c>
    </row>
    <row r="349" spans="1:5" ht="15" customHeight="1" x14ac:dyDescent="0.25">
      <c r="B349" s="58"/>
      <c r="C349" s="59"/>
      <c r="D349" s="59"/>
      <c r="E349" s="87"/>
    </row>
    <row r="350" spans="1:5" ht="15" customHeight="1" x14ac:dyDescent="0.2">
      <c r="A350" s="93"/>
      <c r="B350" s="93"/>
      <c r="C350" s="64" t="s">
        <v>40</v>
      </c>
      <c r="D350" s="70" t="s">
        <v>41</v>
      </c>
      <c r="E350" s="46" t="s">
        <v>42</v>
      </c>
    </row>
    <row r="351" spans="1:5" ht="15" customHeight="1" x14ac:dyDescent="0.2">
      <c r="A351" s="112"/>
      <c r="B351" s="113"/>
      <c r="C351" s="114"/>
      <c r="D351" s="75" t="s">
        <v>82</v>
      </c>
      <c r="E351" s="51">
        <v>7744</v>
      </c>
    </row>
    <row r="352" spans="1:5" ht="15" customHeight="1" x14ac:dyDescent="0.2">
      <c r="A352" s="112"/>
      <c r="B352" s="113"/>
      <c r="C352" s="53" t="s">
        <v>44</v>
      </c>
      <c r="D352" s="54"/>
      <c r="E352" s="55">
        <f>SUM(E351:E351)</f>
        <v>7744</v>
      </c>
    </row>
    <row r="353" spans="1:5" ht="15" customHeight="1" x14ac:dyDescent="0.2"/>
    <row r="354" spans="1:5" ht="15" customHeight="1" x14ac:dyDescent="0.25">
      <c r="A354" s="40" t="s">
        <v>17</v>
      </c>
      <c r="B354" s="41"/>
      <c r="C354" s="41"/>
      <c r="D354" s="60"/>
      <c r="E354" s="60"/>
    </row>
    <row r="355" spans="1:5" ht="15" customHeight="1" x14ac:dyDescent="0.2">
      <c r="A355" s="42" t="s">
        <v>75</v>
      </c>
      <c r="B355" s="59"/>
      <c r="C355" s="59"/>
      <c r="D355" s="59"/>
      <c r="E355" s="61" t="s">
        <v>89</v>
      </c>
    </row>
    <row r="356" spans="1:5" ht="15" customHeight="1" x14ac:dyDescent="0.2">
      <c r="A356" s="44"/>
      <c r="B356" s="116"/>
      <c r="C356" s="41"/>
      <c r="D356" s="44"/>
      <c r="E356" s="117"/>
    </row>
    <row r="357" spans="1:5" ht="15" customHeight="1" x14ac:dyDescent="0.2">
      <c r="B357" s="93"/>
      <c r="C357" s="46" t="s">
        <v>40</v>
      </c>
      <c r="D357" s="121" t="s">
        <v>51</v>
      </c>
      <c r="E357" s="46" t="s">
        <v>42</v>
      </c>
    </row>
    <row r="358" spans="1:5" ht="15" customHeight="1" x14ac:dyDescent="0.2">
      <c r="B358" s="125"/>
      <c r="C358" s="114">
        <v>3123</v>
      </c>
      <c r="D358" s="96" t="s">
        <v>90</v>
      </c>
      <c r="E358" s="51">
        <v>7744</v>
      </c>
    </row>
    <row r="359" spans="1:5" ht="15" customHeight="1" x14ac:dyDescent="0.2">
      <c r="B359" s="98"/>
      <c r="C359" s="53" t="s">
        <v>44</v>
      </c>
      <c r="D359" s="123"/>
      <c r="E359" s="124">
        <f>SUM(E358:E358)</f>
        <v>7744</v>
      </c>
    </row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5">
      <c r="A365" s="36" t="s">
        <v>92</v>
      </c>
    </row>
    <row r="366" spans="1:5" ht="15" customHeight="1" x14ac:dyDescent="0.2">
      <c r="A366" s="37" t="s">
        <v>93</v>
      </c>
      <c r="B366" s="37"/>
      <c r="C366" s="37"/>
      <c r="D366" s="37"/>
      <c r="E366" s="37"/>
    </row>
    <row r="367" spans="1:5" ht="15" customHeight="1" x14ac:dyDescent="0.2">
      <c r="A367" s="37"/>
      <c r="B367" s="37"/>
      <c r="C367" s="37"/>
      <c r="D367" s="37"/>
      <c r="E367" s="37"/>
    </row>
    <row r="368" spans="1:5" ht="15" customHeight="1" x14ac:dyDescent="0.2">
      <c r="A368" s="38" t="s">
        <v>94</v>
      </c>
      <c r="B368" s="38"/>
      <c r="C368" s="38"/>
      <c r="D368" s="38"/>
      <c r="E368" s="38"/>
    </row>
    <row r="369" spans="1:5" ht="15" customHeight="1" x14ac:dyDescent="0.2">
      <c r="A369" s="38"/>
      <c r="B369" s="38"/>
      <c r="C369" s="38"/>
      <c r="D369" s="38"/>
      <c r="E369" s="38"/>
    </row>
    <row r="370" spans="1:5" ht="15" customHeight="1" x14ac:dyDescent="0.2">
      <c r="A370" s="38"/>
      <c r="B370" s="38"/>
      <c r="C370" s="38"/>
      <c r="D370" s="38"/>
      <c r="E370" s="38"/>
    </row>
    <row r="371" spans="1:5" ht="15" customHeight="1" x14ac:dyDescent="0.2">
      <c r="A371" s="38"/>
      <c r="B371" s="38"/>
      <c r="C371" s="38"/>
      <c r="D371" s="38"/>
      <c r="E371" s="38"/>
    </row>
    <row r="372" spans="1:5" ht="15" customHeight="1" x14ac:dyDescent="0.2">
      <c r="A372" s="38"/>
      <c r="B372" s="38"/>
      <c r="C372" s="38"/>
      <c r="D372" s="38"/>
      <c r="E372" s="38"/>
    </row>
    <row r="373" spans="1:5" ht="15" customHeight="1" x14ac:dyDescent="0.2">
      <c r="A373" s="38"/>
      <c r="B373" s="38"/>
      <c r="C373" s="38"/>
      <c r="D373" s="38"/>
      <c r="E373" s="38"/>
    </row>
    <row r="374" spans="1:5" ht="15" customHeight="1" x14ac:dyDescent="0.2">
      <c r="A374" s="38"/>
      <c r="B374" s="38"/>
      <c r="C374" s="38"/>
      <c r="D374" s="38"/>
      <c r="E374" s="38"/>
    </row>
    <row r="375" spans="1:5" ht="15" customHeight="1" x14ac:dyDescent="0.2">
      <c r="A375" s="119"/>
      <c r="B375" s="119"/>
      <c r="C375" s="119"/>
      <c r="D375" s="119"/>
      <c r="E375" s="119"/>
    </row>
    <row r="376" spans="1:5" ht="15" customHeight="1" x14ac:dyDescent="0.25">
      <c r="A376" s="40" t="s">
        <v>17</v>
      </c>
      <c r="B376" s="41"/>
      <c r="C376" s="41"/>
      <c r="D376" s="41"/>
      <c r="E376" s="41"/>
    </row>
    <row r="377" spans="1:5" ht="15" customHeight="1" x14ac:dyDescent="0.2">
      <c r="A377" s="42" t="s">
        <v>77</v>
      </c>
      <c r="B377" s="41"/>
      <c r="C377" s="41"/>
      <c r="D377" s="41"/>
      <c r="E377" s="43" t="s">
        <v>78</v>
      </c>
    </row>
    <row r="378" spans="1:5" ht="15" customHeight="1" x14ac:dyDescent="0.25">
      <c r="A378" s="44"/>
      <c r="B378" s="40"/>
      <c r="C378" s="41"/>
      <c r="D378" s="41"/>
      <c r="E378" s="45"/>
    </row>
    <row r="379" spans="1:5" ht="15" customHeight="1" x14ac:dyDescent="0.2">
      <c r="A379" s="120"/>
      <c r="B379" s="93"/>
      <c r="C379" s="46" t="s">
        <v>40</v>
      </c>
      <c r="D379" s="121" t="s">
        <v>51</v>
      </c>
      <c r="E379" s="46" t="s">
        <v>42</v>
      </c>
    </row>
    <row r="380" spans="1:5" ht="15" customHeight="1" x14ac:dyDescent="0.2">
      <c r="A380" s="112"/>
      <c r="B380" s="113"/>
      <c r="C380" s="114">
        <v>6409</v>
      </c>
      <c r="D380" s="96" t="s">
        <v>79</v>
      </c>
      <c r="E380" s="51">
        <f>-5880.6-19057.5</f>
        <v>-24938.1</v>
      </c>
    </row>
    <row r="381" spans="1:5" ht="15" customHeight="1" x14ac:dyDescent="0.2">
      <c r="A381" s="80"/>
      <c r="B381" s="122"/>
      <c r="C381" s="53" t="s">
        <v>44</v>
      </c>
      <c r="D381" s="123"/>
      <c r="E381" s="124">
        <f>SUM(E380:E380)</f>
        <v>-24938.1</v>
      </c>
    </row>
    <row r="382" spans="1:5" ht="15" customHeight="1" x14ac:dyDescent="0.2"/>
    <row r="383" spans="1:5" ht="15" customHeight="1" x14ac:dyDescent="0.25">
      <c r="A383" s="40" t="s">
        <v>17</v>
      </c>
      <c r="B383" s="41"/>
      <c r="C383" s="41"/>
      <c r="D383" s="60"/>
      <c r="E383" s="60"/>
    </row>
    <row r="384" spans="1:5" ht="15" customHeight="1" x14ac:dyDescent="0.2">
      <c r="A384" s="42" t="s">
        <v>75</v>
      </c>
      <c r="B384" s="41"/>
      <c r="C384" s="41"/>
      <c r="D384" s="41"/>
      <c r="E384" s="43" t="s">
        <v>89</v>
      </c>
    </row>
    <row r="385" spans="1:5" ht="15" customHeight="1" x14ac:dyDescent="0.2">
      <c r="A385" s="44"/>
      <c r="B385" s="116"/>
      <c r="C385" s="41"/>
      <c r="D385" s="44"/>
      <c r="E385" s="117"/>
    </row>
    <row r="386" spans="1:5" ht="15" customHeight="1" x14ac:dyDescent="0.2">
      <c r="C386" s="46" t="s">
        <v>40</v>
      </c>
      <c r="D386" s="121" t="s">
        <v>51</v>
      </c>
      <c r="E386" s="46" t="s">
        <v>42</v>
      </c>
    </row>
    <row r="387" spans="1:5" ht="15" customHeight="1" x14ac:dyDescent="0.2">
      <c r="C387" s="114">
        <v>3314</v>
      </c>
      <c r="D387" s="96" t="s">
        <v>90</v>
      </c>
      <c r="E387" s="51">
        <f>5880.6+19057.5</f>
        <v>24938.1</v>
      </c>
    </row>
    <row r="388" spans="1:5" ht="15" customHeight="1" x14ac:dyDescent="0.2">
      <c r="C388" s="53" t="s">
        <v>44</v>
      </c>
      <c r="D388" s="123"/>
      <c r="E388" s="124">
        <f>SUM(E387:E387)</f>
        <v>24938.1</v>
      </c>
    </row>
    <row r="389" spans="1:5" ht="15" customHeight="1" x14ac:dyDescent="0.2"/>
    <row r="390" spans="1:5" ht="15" customHeight="1" x14ac:dyDescent="0.2"/>
    <row r="391" spans="1:5" ht="15" customHeight="1" x14ac:dyDescent="0.25">
      <c r="A391" s="36" t="s">
        <v>95</v>
      </c>
    </row>
    <row r="392" spans="1:5" ht="15" customHeight="1" x14ac:dyDescent="0.2">
      <c r="A392" s="126" t="s">
        <v>96</v>
      </c>
      <c r="B392" s="126"/>
      <c r="C392" s="126"/>
      <c r="D392" s="126"/>
      <c r="E392" s="126"/>
    </row>
    <row r="393" spans="1:5" ht="15" customHeight="1" x14ac:dyDescent="0.2">
      <c r="A393" s="126"/>
      <c r="B393" s="126"/>
      <c r="C393" s="126"/>
      <c r="D393" s="126"/>
      <c r="E393" s="126"/>
    </row>
    <row r="394" spans="1:5" ht="15" customHeight="1" x14ac:dyDescent="0.2">
      <c r="A394" s="38" t="s">
        <v>97</v>
      </c>
      <c r="B394" s="38"/>
      <c r="C394" s="38"/>
      <c r="D394" s="38"/>
      <c r="E394" s="38"/>
    </row>
    <row r="395" spans="1:5" ht="15" customHeight="1" x14ac:dyDescent="0.2">
      <c r="A395" s="38"/>
      <c r="B395" s="38"/>
      <c r="C395" s="38"/>
      <c r="D395" s="38"/>
      <c r="E395" s="38"/>
    </row>
    <row r="396" spans="1:5" ht="15" customHeight="1" x14ac:dyDescent="0.2">
      <c r="A396" s="38"/>
      <c r="B396" s="38"/>
      <c r="C396" s="38"/>
      <c r="D396" s="38"/>
      <c r="E396" s="38"/>
    </row>
    <row r="397" spans="1:5" ht="15" customHeight="1" x14ac:dyDescent="0.2">
      <c r="A397" s="38"/>
      <c r="B397" s="38"/>
      <c r="C397" s="38"/>
      <c r="D397" s="38"/>
      <c r="E397" s="38"/>
    </row>
    <row r="398" spans="1:5" ht="15" customHeight="1" x14ac:dyDescent="0.2">
      <c r="A398" s="38"/>
      <c r="B398" s="38"/>
      <c r="C398" s="38"/>
      <c r="D398" s="38"/>
      <c r="E398" s="38"/>
    </row>
    <row r="399" spans="1:5" ht="15" customHeight="1" x14ac:dyDescent="0.2">
      <c r="A399" s="38"/>
      <c r="B399" s="38"/>
      <c r="C399" s="38"/>
      <c r="D399" s="38"/>
      <c r="E399" s="38"/>
    </row>
    <row r="400" spans="1:5" ht="15" customHeight="1" x14ac:dyDescent="0.2">
      <c r="A400" s="38"/>
      <c r="B400" s="38"/>
      <c r="C400" s="38"/>
      <c r="D400" s="38"/>
      <c r="E400" s="38"/>
    </row>
    <row r="401" spans="1:5" ht="15" customHeight="1" x14ac:dyDescent="0.2">
      <c r="A401" s="38"/>
      <c r="B401" s="38"/>
      <c r="C401" s="38"/>
      <c r="D401" s="38"/>
      <c r="E401" s="38"/>
    </row>
    <row r="402" spans="1:5" ht="15" customHeight="1" x14ac:dyDescent="0.2"/>
    <row r="403" spans="1:5" ht="15" customHeight="1" x14ac:dyDescent="0.25">
      <c r="A403" s="40" t="s">
        <v>17</v>
      </c>
      <c r="B403" s="41"/>
      <c r="C403" s="41"/>
      <c r="D403" s="41"/>
      <c r="E403" s="41"/>
    </row>
    <row r="404" spans="1:5" ht="15" customHeight="1" x14ac:dyDescent="0.2">
      <c r="A404" s="42" t="s">
        <v>77</v>
      </c>
      <c r="B404" s="41"/>
      <c r="C404" s="41"/>
      <c r="D404" s="41"/>
      <c r="E404" s="43" t="s">
        <v>78</v>
      </c>
    </row>
    <row r="405" spans="1:5" ht="15" customHeight="1" x14ac:dyDescent="0.25">
      <c r="A405" s="40"/>
      <c r="B405" s="65"/>
      <c r="C405" s="41"/>
      <c r="D405" s="41"/>
      <c r="E405" s="45"/>
    </row>
    <row r="406" spans="1:5" ht="15" customHeight="1" x14ac:dyDescent="0.2">
      <c r="B406" s="46" t="s">
        <v>39</v>
      </c>
      <c r="C406" s="46" t="s">
        <v>40</v>
      </c>
      <c r="D406" s="127" t="s">
        <v>51</v>
      </c>
      <c r="E406" s="71" t="s">
        <v>42</v>
      </c>
    </row>
    <row r="407" spans="1:5" ht="15" customHeight="1" x14ac:dyDescent="0.2">
      <c r="B407" s="128">
        <v>13307</v>
      </c>
      <c r="C407" s="129">
        <v>4324</v>
      </c>
      <c r="D407" s="130" t="s">
        <v>79</v>
      </c>
      <c r="E407" s="131">
        <v>-480280</v>
      </c>
    </row>
    <row r="408" spans="1:5" ht="15" customHeight="1" x14ac:dyDescent="0.2">
      <c r="B408" s="132"/>
      <c r="C408" s="53" t="s">
        <v>44</v>
      </c>
      <c r="D408" s="54"/>
      <c r="E408" s="55">
        <f>SUM(E407:E407)</f>
        <v>-480280</v>
      </c>
    </row>
    <row r="409" spans="1:5" ht="15" customHeight="1" x14ac:dyDescent="0.2"/>
    <row r="410" spans="1:5" ht="15" customHeight="1" x14ac:dyDescent="0.25">
      <c r="A410" s="58" t="s">
        <v>17</v>
      </c>
      <c r="B410" s="133"/>
      <c r="C410" s="59"/>
      <c r="D410" s="59"/>
      <c r="E410" s="59"/>
    </row>
    <row r="411" spans="1:5" ht="15" customHeight="1" x14ac:dyDescent="0.2">
      <c r="A411" s="106" t="s">
        <v>98</v>
      </c>
      <c r="B411" s="134"/>
      <c r="C411" s="60"/>
      <c r="D411" s="60"/>
      <c r="E411" s="60" t="s">
        <v>99</v>
      </c>
    </row>
    <row r="412" spans="1:5" ht="15" customHeight="1" x14ac:dyDescent="0.2">
      <c r="A412" s="60"/>
      <c r="B412" s="135"/>
      <c r="C412" s="59"/>
      <c r="D412" s="60"/>
      <c r="E412" s="136"/>
    </row>
    <row r="413" spans="1:5" ht="15" customHeight="1" x14ac:dyDescent="0.2">
      <c r="B413" s="120"/>
      <c r="C413" s="64" t="s">
        <v>40</v>
      </c>
      <c r="D413" s="127" t="s">
        <v>51</v>
      </c>
      <c r="E413" s="64" t="s">
        <v>42</v>
      </c>
    </row>
    <row r="414" spans="1:5" ht="15" customHeight="1" x14ac:dyDescent="0.2">
      <c r="B414" s="97"/>
      <c r="C414" s="89">
        <v>4324</v>
      </c>
      <c r="D414" s="75" t="s">
        <v>53</v>
      </c>
      <c r="E414" s="137">
        <v>480280</v>
      </c>
    </row>
    <row r="415" spans="1:5" ht="15" customHeight="1" x14ac:dyDescent="0.2">
      <c r="B415" s="122"/>
      <c r="C415" s="76" t="s">
        <v>44</v>
      </c>
      <c r="D415" s="138"/>
      <c r="E415" s="139">
        <f>SUM(E414:E414)</f>
        <v>480280</v>
      </c>
    </row>
    <row r="416" spans="1:5" ht="15" customHeight="1" x14ac:dyDescent="0.2"/>
    <row r="417" spans="1:5" ht="15" customHeight="1" x14ac:dyDescent="0.25">
      <c r="A417" s="36" t="s">
        <v>100</v>
      </c>
    </row>
    <row r="418" spans="1:5" ht="15" customHeight="1" x14ac:dyDescent="0.2">
      <c r="A418" s="84" t="s">
        <v>101</v>
      </c>
      <c r="B418" s="84"/>
      <c r="C418" s="84"/>
      <c r="D418" s="84"/>
      <c r="E418" s="84"/>
    </row>
    <row r="419" spans="1:5" ht="15" customHeight="1" x14ac:dyDescent="0.2">
      <c r="A419" s="84"/>
      <c r="B419" s="84"/>
      <c r="C419" s="84"/>
      <c r="D419" s="84"/>
      <c r="E419" s="84"/>
    </row>
    <row r="420" spans="1:5" ht="15" customHeight="1" x14ac:dyDescent="0.2">
      <c r="A420" s="38" t="s">
        <v>102</v>
      </c>
      <c r="B420" s="38"/>
      <c r="C420" s="38"/>
      <c r="D420" s="38"/>
      <c r="E420" s="38"/>
    </row>
    <row r="421" spans="1:5" ht="15" customHeight="1" x14ac:dyDescent="0.2">
      <c r="A421" s="38"/>
      <c r="B421" s="38"/>
      <c r="C421" s="38"/>
      <c r="D421" s="38"/>
      <c r="E421" s="38"/>
    </row>
    <row r="422" spans="1:5" ht="15" customHeight="1" x14ac:dyDescent="0.2">
      <c r="A422" s="38"/>
      <c r="B422" s="38"/>
      <c r="C422" s="38"/>
      <c r="D422" s="38"/>
      <c r="E422" s="38"/>
    </row>
    <row r="423" spans="1:5" ht="15" customHeight="1" x14ac:dyDescent="0.2">
      <c r="A423" s="38"/>
      <c r="B423" s="38"/>
      <c r="C423" s="38"/>
      <c r="D423" s="38"/>
      <c r="E423" s="38"/>
    </row>
    <row r="424" spans="1:5" ht="15" customHeight="1" x14ac:dyDescent="0.2">
      <c r="A424" s="38"/>
      <c r="B424" s="38"/>
      <c r="C424" s="38"/>
      <c r="D424" s="38"/>
      <c r="E424" s="38"/>
    </row>
    <row r="425" spans="1:5" ht="15" customHeight="1" x14ac:dyDescent="0.2">
      <c r="A425" s="38"/>
      <c r="B425" s="38"/>
      <c r="C425" s="38"/>
      <c r="D425" s="38"/>
      <c r="E425" s="38"/>
    </row>
    <row r="426" spans="1:5" ht="15" customHeight="1" x14ac:dyDescent="0.2">
      <c r="A426" s="38"/>
      <c r="B426" s="38"/>
      <c r="C426" s="38"/>
      <c r="D426" s="38"/>
      <c r="E426" s="38"/>
    </row>
    <row r="427" spans="1:5" ht="15" customHeight="1" x14ac:dyDescent="0.2">
      <c r="A427" s="38"/>
      <c r="B427" s="38"/>
      <c r="C427" s="38"/>
      <c r="D427" s="38"/>
      <c r="E427" s="38"/>
    </row>
    <row r="428" spans="1:5" ht="15" customHeight="1" x14ac:dyDescent="0.2">
      <c r="A428" s="38"/>
      <c r="B428" s="38"/>
      <c r="C428" s="38"/>
      <c r="D428" s="38"/>
      <c r="E428" s="38"/>
    </row>
    <row r="429" spans="1:5" ht="15" customHeight="1" x14ac:dyDescent="0.2"/>
    <row r="430" spans="1:5" ht="15" customHeight="1" x14ac:dyDescent="0.25">
      <c r="A430" s="40" t="s">
        <v>17</v>
      </c>
      <c r="B430" s="41"/>
      <c r="C430" s="41"/>
      <c r="D430" s="41"/>
      <c r="E430" s="41"/>
    </row>
    <row r="431" spans="1:5" ht="15" customHeight="1" x14ac:dyDescent="0.2">
      <c r="A431" s="42" t="s">
        <v>77</v>
      </c>
      <c r="B431" s="41"/>
      <c r="C431" s="41"/>
      <c r="D431" s="41"/>
      <c r="E431" s="43" t="s">
        <v>78</v>
      </c>
    </row>
    <row r="432" spans="1:5" ht="15" customHeight="1" x14ac:dyDescent="0.25">
      <c r="A432" s="40"/>
      <c r="B432" s="65"/>
      <c r="C432" s="41"/>
      <c r="D432" s="41"/>
      <c r="E432" s="45"/>
    </row>
    <row r="433" spans="1:5" ht="15" customHeight="1" x14ac:dyDescent="0.2">
      <c r="B433" s="46" t="s">
        <v>39</v>
      </c>
      <c r="C433" s="46" t="s">
        <v>40</v>
      </c>
      <c r="D433" s="127" t="s">
        <v>51</v>
      </c>
      <c r="E433" s="71" t="s">
        <v>42</v>
      </c>
    </row>
    <row r="434" spans="1:5" ht="15" customHeight="1" x14ac:dyDescent="0.2">
      <c r="B434" s="128">
        <v>13307</v>
      </c>
      <c r="C434" s="129">
        <v>4324</v>
      </c>
      <c r="D434" s="130" t="s">
        <v>79</v>
      </c>
      <c r="E434" s="131">
        <f>-77520-161120</f>
        <v>-238640</v>
      </c>
    </row>
    <row r="435" spans="1:5" ht="15" customHeight="1" x14ac:dyDescent="0.2">
      <c r="B435" s="132"/>
      <c r="C435" s="53" t="s">
        <v>44</v>
      </c>
      <c r="D435" s="54"/>
      <c r="E435" s="55">
        <f>SUM(E434:E434)</f>
        <v>-238640</v>
      </c>
    </row>
    <row r="436" spans="1:5" ht="15" customHeight="1" x14ac:dyDescent="0.2"/>
    <row r="437" spans="1:5" ht="15" customHeight="1" x14ac:dyDescent="0.25">
      <c r="A437" s="58" t="s">
        <v>17</v>
      </c>
      <c r="B437" s="59"/>
      <c r="C437" s="59"/>
      <c r="D437" s="59"/>
      <c r="E437" s="59"/>
    </row>
    <row r="438" spans="1:5" ht="15" customHeight="1" x14ac:dyDescent="0.2">
      <c r="A438" s="106" t="s">
        <v>98</v>
      </c>
      <c r="B438" s="140"/>
      <c r="C438" s="140"/>
      <c r="D438" s="140"/>
      <c r="E438" s="140" t="s">
        <v>99</v>
      </c>
    </row>
    <row r="439" spans="1:5" ht="15" customHeight="1" x14ac:dyDescent="0.2">
      <c r="A439" s="140"/>
      <c r="B439" s="141"/>
      <c r="C439" s="59"/>
      <c r="D439" s="140"/>
      <c r="E439" s="136"/>
    </row>
    <row r="440" spans="1:5" ht="15" customHeight="1" x14ac:dyDescent="0.2">
      <c r="B440" s="46" t="s">
        <v>39</v>
      </c>
      <c r="C440" s="64" t="s">
        <v>40</v>
      </c>
      <c r="D440" s="142" t="s">
        <v>41</v>
      </c>
      <c r="E440" s="71" t="s">
        <v>42</v>
      </c>
    </row>
    <row r="441" spans="1:5" ht="15" customHeight="1" x14ac:dyDescent="0.2">
      <c r="B441" s="128">
        <v>13307</v>
      </c>
      <c r="C441" s="72"/>
      <c r="D441" s="69" t="s">
        <v>103</v>
      </c>
      <c r="E441" s="143">
        <v>77520</v>
      </c>
    </row>
    <row r="442" spans="1:5" ht="15" customHeight="1" x14ac:dyDescent="0.2">
      <c r="B442" s="132"/>
      <c r="C442" s="76" t="s">
        <v>44</v>
      </c>
      <c r="D442" s="138"/>
      <c r="E442" s="139">
        <f>SUM(E441:E441)</f>
        <v>77520</v>
      </c>
    </row>
    <row r="443" spans="1:5" ht="15" customHeight="1" x14ac:dyDescent="0.2">
      <c r="A443" s="140"/>
      <c r="B443" s="140"/>
      <c r="C443" s="140"/>
      <c r="D443" s="140"/>
      <c r="E443" s="140"/>
    </row>
    <row r="444" spans="1:5" ht="15" customHeight="1" x14ac:dyDescent="0.25">
      <c r="A444" s="58" t="s">
        <v>17</v>
      </c>
      <c r="B444" s="59"/>
      <c r="C444" s="59"/>
      <c r="D444" s="59"/>
      <c r="E444" s="59"/>
    </row>
    <row r="445" spans="1:5" ht="15" customHeight="1" x14ac:dyDescent="0.2">
      <c r="A445" s="106" t="s">
        <v>104</v>
      </c>
      <c r="B445" s="140"/>
      <c r="C445" s="140"/>
      <c r="D445" s="140"/>
      <c r="E445" s="140" t="s">
        <v>105</v>
      </c>
    </row>
    <row r="446" spans="1:5" ht="15" customHeight="1" x14ac:dyDescent="0.2">
      <c r="A446" s="140"/>
      <c r="B446" s="141"/>
      <c r="C446" s="59"/>
      <c r="D446" s="140"/>
      <c r="E446" s="136"/>
    </row>
    <row r="447" spans="1:5" ht="15" customHeight="1" x14ac:dyDescent="0.2">
      <c r="A447" s="120"/>
      <c r="B447" s="46" t="s">
        <v>39</v>
      </c>
      <c r="C447" s="64" t="s">
        <v>40</v>
      </c>
      <c r="D447" s="142" t="s">
        <v>41</v>
      </c>
      <c r="E447" s="71" t="s">
        <v>42</v>
      </c>
    </row>
    <row r="448" spans="1:5" ht="15" customHeight="1" x14ac:dyDescent="0.2">
      <c r="A448" s="144"/>
      <c r="B448" s="128">
        <v>13307</v>
      </c>
      <c r="C448" s="72"/>
      <c r="D448" s="69" t="s">
        <v>103</v>
      </c>
      <c r="E448" s="137">
        <v>161120</v>
      </c>
    </row>
    <row r="449" spans="1:5" ht="15" customHeight="1" x14ac:dyDescent="0.2">
      <c r="A449" s="145"/>
      <c r="B449" s="132"/>
      <c r="C449" s="76" t="s">
        <v>44</v>
      </c>
      <c r="D449" s="138"/>
      <c r="E449" s="139">
        <f>SUM(E448)</f>
        <v>161120</v>
      </c>
    </row>
    <row r="450" spans="1:5" ht="15" customHeight="1" x14ac:dyDescent="0.2"/>
    <row r="451" spans="1:5" ht="15" customHeight="1" x14ac:dyDescent="0.2"/>
    <row r="452" spans="1:5" ht="15" customHeight="1" x14ac:dyDescent="0.25">
      <c r="A452" s="36" t="s">
        <v>106</v>
      </c>
    </row>
    <row r="453" spans="1:5" ht="15" customHeight="1" x14ac:dyDescent="0.2">
      <c r="A453" s="37" t="s">
        <v>107</v>
      </c>
      <c r="B453" s="37"/>
      <c r="C453" s="37"/>
      <c r="D453" s="37"/>
      <c r="E453" s="37"/>
    </row>
    <row r="454" spans="1:5" ht="15" customHeight="1" x14ac:dyDescent="0.2">
      <c r="A454" s="37"/>
      <c r="B454" s="37"/>
      <c r="C454" s="37"/>
      <c r="D454" s="37"/>
      <c r="E454" s="37"/>
    </row>
    <row r="455" spans="1:5" ht="15" customHeight="1" x14ac:dyDescent="0.2">
      <c r="A455" s="38" t="s">
        <v>108</v>
      </c>
      <c r="B455" s="38"/>
      <c r="C455" s="38"/>
      <c r="D455" s="38"/>
      <c r="E455" s="38"/>
    </row>
    <row r="456" spans="1:5" ht="15" customHeight="1" x14ac:dyDescent="0.2">
      <c r="A456" s="38"/>
      <c r="B456" s="38"/>
      <c r="C456" s="38"/>
      <c r="D456" s="38"/>
      <c r="E456" s="38"/>
    </row>
    <row r="457" spans="1:5" ht="15" customHeight="1" x14ac:dyDescent="0.2">
      <c r="A457" s="38"/>
      <c r="B457" s="38"/>
      <c r="C457" s="38"/>
      <c r="D457" s="38"/>
      <c r="E457" s="38"/>
    </row>
    <row r="458" spans="1:5" ht="15" customHeight="1" x14ac:dyDescent="0.2">
      <c r="A458" s="38"/>
      <c r="B458" s="38"/>
      <c r="C458" s="38"/>
      <c r="D458" s="38"/>
      <c r="E458" s="38"/>
    </row>
    <row r="459" spans="1:5" ht="15" customHeight="1" x14ac:dyDescent="0.2">
      <c r="A459" s="38"/>
      <c r="B459" s="38"/>
      <c r="C459" s="38"/>
      <c r="D459" s="38"/>
      <c r="E459" s="38"/>
    </row>
    <row r="460" spans="1:5" ht="15" customHeight="1" x14ac:dyDescent="0.2">
      <c r="A460" s="38"/>
      <c r="B460" s="38"/>
      <c r="C460" s="38"/>
      <c r="D460" s="38"/>
      <c r="E460" s="38"/>
    </row>
    <row r="461" spans="1:5" ht="15" customHeight="1" x14ac:dyDescent="0.2">
      <c r="A461" s="119"/>
      <c r="B461" s="119"/>
      <c r="C461" s="119"/>
      <c r="D461" s="119"/>
      <c r="E461" s="119"/>
    </row>
    <row r="462" spans="1:5" ht="15" customHeight="1" x14ac:dyDescent="0.25">
      <c r="A462" s="40" t="s">
        <v>17</v>
      </c>
      <c r="B462" s="41"/>
      <c r="C462" s="41"/>
      <c r="D462" s="41"/>
      <c r="E462" s="41"/>
    </row>
    <row r="463" spans="1:5" ht="15" customHeight="1" x14ac:dyDescent="0.2">
      <c r="A463" s="42" t="s">
        <v>77</v>
      </c>
      <c r="B463" s="41"/>
      <c r="C463" s="41"/>
      <c r="D463" s="41"/>
      <c r="E463" s="43" t="s">
        <v>78</v>
      </c>
    </row>
    <row r="464" spans="1:5" ht="15" customHeight="1" x14ac:dyDescent="0.25">
      <c r="A464" s="44"/>
      <c r="B464" s="40"/>
      <c r="C464" s="41"/>
      <c r="D464" s="41"/>
      <c r="E464" s="45"/>
    </row>
    <row r="465" spans="1:5" ht="15" customHeight="1" x14ac:dyDescent="0.2">
      <c r="A465" s="120"/>
      <c r="B465" s="93"/>
      <c r="C465" s="46" t="s">
        <v>40</v>
      </c>
      <c r="D465" s="121" t="s">
        <v>51</v>
      </c>
      <c r="E465" s="46" t="s">
        <v>42</v>
      </c>
    </row>
    <row r="466" spans="1:5" ht="15" customHeight="1" x14ac:dyDescent="0.2">
      <c r="A466" s="112"/>
      <c r="B466" s="113"/>
      <c r="C466" s="114">
        <v>6409</v>
      </c>
      <c r="D466" s="96" t="s">
        <v>79</v>
      </c>
      <c r="E466" s="51">
        <v>-17228</v>
      </c>
    </row>
    <row r="467" spans="1:5" ht="15" customHeight="1" x14ac:dyDescent="0.2">
      <c r="A467" s="80"/>
      <c r="B467" s="122"/>
      <c r="C467" s="53" t="s">
        <v>44</v>
      </c>
      <c r="D467" s="123"/>
      <c r="E467" s="124">
        <f>SUM(E466:E466)</f>
        <v>-17228</v>
      </c>
    </row>
    <row r="468" spans="1:5" ht="15" customHeight="1" x14ac:dyDescent="0.2"/>
    <row r="469" spans="1:5" ht="15" customHeight="1" x14ac:dyDescent="0.2"/>
    <row r="470" spans="1:5" ht="15" customHeight="1" x14ac:dyDescent="0.25">
      <c r="A470" s="40" t="s">
        <v>17</v>
      </c>
      <c r="B470" s="41"/>
      <c r="C470" s="41"/>
      <c r="D470" s="60"/>
      <c r="E470" s="60"/>
    </row>
    <row r="471" spans="1:5" ht="15" customHeight="1" x14ac:dyDescent="0.2">
      <c r="A471" s="42" t="s">
        <v>109</v>
      </c>
      <c r="B471" s="41"/>
      <c r="C471" s="41"/>
      <c r="D471" s="41"/>
      <c r="E471" s="43" t="s">
        <v>110</v>
      </c>
    </row>
    <row r="472" spans="1:5" ht="15" customHeight="1" x14ac:dyDescent="0.2">
      <c r="A472" s="44"/>
      <c r="B472" s="116"/>
      <c r="C472" s="41"/>
      <c r="D472" s="44"/>
      <c r="E472" s="117"/>
    </row>
    <row r="473" spans="1:5" ht="15" customHeight="1" x14ac:dyDescent="0.2">
      <c r="C473" s="46" t="s">
        <v>40</v>
      </c>
      <c r="D473" s="121" t="s">
        <v>51</v>
      </c>
      <c r="E473" s="46" t="s">
        <v>42</v>
      </c>
    </row>
    <row r="474" spans="1:5" ht="15" customHeight="1" x14ac:dyDescent="0.2">
      <c r="C474" s="114">
        <v>6172</v>
      </c>
      <c r="D474" s="96" t="s">
        <v>67</v>
      </c>
      <c r="E474" s="51">
        <v>17228</v>
      </c>
    </row>
    <row r="475" spans="1:5" ht="15" customHeight="1" x14ac:dyDescent="0.2">
      <c r="C475" s="53" t="s">
        <v>44</v>
      </c>
      <c r="D475" s="123"/>
      <c r="E475" s="124">
        <f>SUM(E474:E474)</f>
        <v>17228</v>
      </c>
    </row>
    <row r="476" spans="1:5" ht="15" customHeight="1" x14ac:dyDescent="0.2"/>
    <row r="477" spans="1:5" ht="15" customHeight="1" x14ac:dyDescent="0.2"/>
    <row r="478" spans="1:5" ht="15" customHeight="1" x14ac:dyDescent="0.25">
      <c r="A478" s="36" t="s">
        <v>111</v>
      </c>
    </row>
    <row r="479" spans="1:5" ht="15" customHeight="1" x14ac:dyDescent="0.2">
      <c r="A479" s="84" t="s">
        <v>112</v>
      </c>
      <c r="B479" s="84"/>
      <c r="C479" s="84"/>
      <c r="D479" s="84"/>
      <c r="E479" s="84"/>
    </row>
    <row r="480" spans="1:5" ht="15" customHeight="1" x14ac:dyDescent="0.2">
      <c r="A480" s="84"/>
      <c r="B480" s="84"/>
      <c r="C480" s="84"/>
      <c r="D480" s="84"/>
      <c r="E480" s="84"/>
    </row>
    <row r="481" spans="1:5" ht="15" customHeight="1" x14ac:dyDescent="0.2">
      <c r="A481" s="38" t="s">
        <v>173</v>
      </c>
      <c r="B481" s="38"/>
      <c r="C481" s="38"/>
      <c r="D481" s="38"/>
      <c r="E481" s="38"/>
    </row>
    <row r="482" spans="1:5" ht="15" customHeight="1" x14ac:dyDescent="0.2">
      <c r="A482" s="38"/>
      <c r="B482" s="38"/>
      <c r="C482" s="38"/>
      <c r="D482" s="38"/>
      <c r="E482" s="38"/>
    </row>
    <row r="483" spans="1:5" ht="15" customHeight="1" x14ac:dyDescent="0.2">
      <c r="A483" s="38"/>
      <c r="B483" s="38"/>
      <c r="C483" s="38"/>
      <c r="D483" s="38"/>
      <c r="E483" s="38"/>
    </row>
    <row r="484" spans="1:5" ht="15" customHeight="1" x14ac:dyDescent="0.2">
      <c r="A484" s="38"/>
      <c r="B484" s="38"/>
      <c r="C484" s="38"/>
      <c r="D484" s="38"/>
      <c r="E484" s="38"/>
    </row>
    <row r="485" spans="1:5" ht="15" customHeight="1" x14ac:dyDescent="0.2">
      <c r="A485" s="38"/>
      <c r="B485" s="38"/>
      <c r="C485" s="38"/>
      <c r="D485" s="38"/>
      <c r="E485" s="38"/>
    </row>
    <row r="486" spans="1:5" ht="15" customHeight="1" x14ac:dyDescent="0.2">
      <c r="A486" s="38"/>
      <c r="B486" s="38"/>
      <c r="C486" s="38"/>
      <c r="D486" s="38"/>
      <c r="E486" s="38"/>
    </row>
    <row r="487" spans="1:5" ht="15" customHeight="1" x14ac:dyDescent="0.2">
      <c r="A487" s="38"/>
      <c r="B487" s="38"/>
      <c r="C487" s="38"/>
      <c r="D487" s="38"/>
      <c r="E487" s="38"/>
    </row>
    <row r="488" spans="1:5" ht="15" customHeight="1" x14ac:dyDescent="0.2">
      <c r="A488" s="38"/>
      <c r="B488" s="38"/>
      <c r="C488" s="38"/>
      <c r="D488" s="38"/>
      <c r="E488" s="38"/>
    </row>
    <row r="489" spans="1:5" ht="15" customHeight="1" x14ac:dyDescent="0.2">
      <c r="A489" s="38"/>
      <c r="B489" s="38"/>
      <c r="C489" s="38"/>
      <c r="D489" s="38"/>
      <c r="E489" s="38"/>
    </row>
    <row r="490" spans="1:5" ht="15" customHeight="1" x14ac:dyDescent="0.2">
      <c r="A490" s="119"/>
      <c r="B490" s="119"/>
      <c r="C490" s="119"/>
      <c r="D490" s="119"/>
      <c r="E490" s="119"/>
    </row>
    <row r="491" spans="1:5" ht="15" customHeight="1" x14ac:dyDescent="0.25">
      <c r="A491" s="58" t="s">
        <v>17</v>
      </c>
      <c r="B491" s="59"/>
      <c r="C491" s="59"/>
      <c r="D491" s="59"/>
      <c r="E491" s="59"/>
    </row>
    <row r="492" spans="1:5" ht="15" customHeight="1" x14ac:dyDescent="0.2">
      <c r="A492" s="106" t="s">
        <v>77</v>
      </c>
      <c r="B492" s="59"/>
      <c r="C492" s="59"/>
      <c r="D492" s="59"/>
      <c r="E492" s="61" t="s">
        <v>78</v>
      </c>
    </row>
    <row r="493" spans="1:5" ht="15" customHeight="1" x14ac:dyDescent="0.25">
      <c r="A493" s="58"/>
      <c r="B493" s="60"/>
      <c r="C493" s="59"/>
      <c r="D493" s="59"/>
      <c r="E493" s="87"/>
    </row>
    <row r="494" spans="1:5" ht="15" customHeight="1" x14ac:dyDescent="0.2">
      <c r="A494" s="93"/>
      <c r="B494" s="93"/>
      <c r="C494" s="64" t="s">
        <v>40</v>
      </c>
      <c r="D494" s="121" t="s">
        <v>51</v>
      </c>
      <c r="E494" s="71" t="s">
        <v>42</v>
      </c>
    </row>
    <row r="495" spans="1:5" ht="15" customHeight="1" x14ac:dyDescent="0.2">
      <c r="A495" s="107"/>
      <c r="B495" s="95"/>
      <c r="C495" s="108">
        <v>6409</v>
      </c>
      <c r="D495" s="96" t="s">
        <v>53</v>
      </c>
      <c r="E495" s="146">
        <f>-3803798-5401281</f>
        <v>-9205079</v>
      </c>
    </row>
    <row r="496" spans="1:5" ht="15" customHeight="1" x14ac:dyDescent="0.2">
      <c r="A496" s="109"/>
      <c r="B496" s="110"/>
      <c r="C496" s="76" t="s">
        <v>44</v>
      </c>
      <c r="D496" s="77"/>
      <c r="E496" s="78">
        <f>E495</f>
        <v>-9205079</v>
      </c>
    </row>
    <row r="497" spans="1:5" ht="15" customHeight="1" x14ac:dyDescent="0.2"/>
    <row r="498" spans="1:5" ht="15" customHeight="1" x14ac:dyDescent="0.25">
      <c r="A498" s="58" t="s">
        <v>17</v>
      </c>
      <c r="B498" s="59"/>
      <c r="C498" s="59"/>
      <c r="D498" s="59"/>
      <c r="E498" s="44"/>
    </row>
    <row r="499" spans="1:5" ht="15" customHeight="1" x14ac:dyDescent="0.2">
      <c r="A499" s="86" t="s">
        <v>113</v>
      </c>
      <c r="B499" s="41"/>
      <c r="C499" s="41"/>
      <c r="D499" s="41"/>
      <c r="E499" s="43" t="s">
        <v>114</v>
      </c>
    </row>
    <row r="500" spans="1:5" ht="15" customHeight="1" x14ac:dyDescent="0.2">
      <c r="A500" s="106"/>
      <c r="B500" s="60"/>
      <c r="C500" s="59"/>
      <c r="D500" s="59"/>
      <c r="E500" s="45"/>
    </row>
    <row r="501" spans="1:5" ht="15" customHeight="1" x14ac:dyDescent="0.2">
      <c r="A501" s="93"/>
      <c r="B501" s="93"/>
      <c r="C501" s="64" t="s">
        <v>40</v>
      </c>
      <c r="D501" s="121" t="s">
        <v>51</v>
      </c>
      <c r="E501" s="46" t="s">
        <v>42</v>
      </c>
    </row>
    <row r="502" spans="1:5" ht="15" customHeight="1" x14ac:dyDescent="0.2">
      <c r="A502" s="107"/>
      <c r="B502" s="95"/>
      <c r="C502" s="89">
        <v>2143</v>
      </c>
      <c r="D502" s="75" t="s">
        <v>53</v>
      </c>
      <c r="E502" s="147">
        <v>3453798</v>
      </c>
    </row>
    <row r="503" spans="1:5" ht="15" customHeight="1" x14ac:dyDescent="0.2">
      <c r="A503" s="107"/>
      <c r="B503" s="95"/>
      <c r="C503" s="89">
        <v>2143</v>
      </c>
      <c r="D503" s="73" t="s">
        <v>52</v>
      </c>
      <c r="E503" s="147">
        <v>350000</v>
      </c>
    </row>
    <row r="504" spans="1:5" ht="15" customHeight="1" x14ac:dyDescent="0.2">
      <c r="A504" s="107"/>
      <c r="B504" s="95"/>
      <c r="C504" s="89">
        <v>2143</v>
      </c>
      <c r="D504" s="96" t="s">
        <v>115</v>
      </c>
      <c r="E504" s="147">
        <v>5401281</v>
      </c>
    </row>
    <row r="505" spans="1:5" ht="15" customHeight="1" x14ac:dyDescent="0.2">
      <c r="A505" s="97"/>
      <c r="B505" s="97"/>
      <c r="C505" s="76" t="s">
        <v>44</v>
      </c>
      <c r="D505" s="73"/>
      <c r="E505" s="55">
        <f>SUM(E502:E504)</f>
        <v>9205079</v>
      </c>
    </row>
    <row r="506" spans="1:5" ht="15" customHeight="1" x14ac:dyDescent="0.2"/>
    <row r="507" spans="1:5" ht="15" customHeight="1" x14ac:dyDescent="0.2"/>
    <row r="508" spans="1:5" ht="15" customHeight="1" x14ac:dyDescent="0.25">
      <c r="A508" s="36" t="s">
        <v>116</v>
      </c>
    </row>
    <row r="509" spans="1:5" ht="15" customHeight="1" x14ac:dyDescent="0.2">
      <c r="A509" s="84" t="s">
        <v>117</v>
      </c>
      <c r="B509" s="84"/>
      <c r="C509" s="84"/>
      <c r="D509" s="84"/>
      <c r="E509" s="84"/>
    </row>
    <row r="510" spans="1:5" ht="15" customHeight="1" x14ac:dyDescent="0.2">
      <c r="A510" s="84"/>
      <c r="B510" s="84"/>
      <c r="C510" s="84"/>
      <c r="D510" s="84"/>
      <c r="E510" s="84"/>
    </row>
    <row r="511" spans="1:5" ht="15" customHeight="1" x14ac:dyDescent="0.2">
      <c r="A511" s="38" t="s">
        <v>118</v>
      </c>
      <c r="B511" s="38"/>
      <c r="C511" s="38"/>
      <c r="D511" s="38"/>
      <c r="E511" s="38"/>
    </row>
    <row r="512" spans="1:5" ht="15" customHeight="1" x14ac:dyDescent="0.2">
      <c r="A512" s="38"/>
      <c r="B512" s="38"/>
      <c r="C512" s="38"/>
      <c r="D512" s="38"/>
      <c r="E512" s="38"/>
    </row>
    <row r="513" spans="1:5" ht="15" customHeight="1" x14ac:dyDescent="0.2">
      <c r="A513" s="38"/>
      <c r="B513" s="38"/>
      <c r="C513" s="38"/>
      <c r="D513" s="38"/>
      <c r="E513" s="38"/>
    </row>
    <row r="514" spans="1:5" ht="15" customHeight="1" x14ac:dyDescent="0.2">
      <c r="A514" s="38"/>
      <c r="B514" s="38"/>
      <c r="C514" s="38"/>
      <c r="D514" s="38"/>
      <c r="E514" s="38"/>
    </row>
    <row r="515" spans="1:5" ht="15" customHeight="1" x14ac:dyDescent="0.2">
      <c r="A515" s="38"/>
      <c r="B515" s="38"/>
      <c r="C515" s="38"/>
      <c r="D515" s="38"/>
      <c r="E515" s="38"/>
    </row>
    <row r="516" spans="1:5" ht="15" customHeight="1" x14ac:dyDescent="0.2">
      <c r="A516" s="38"/>
      <c r="B516" s="38"/>
      <c r="C516" s="38"/>
      <c r="D516" s="38"/>
      <c r="E516" s="38"/>
    </row>
    <row r="517" spans="1:5" ht="15" customHeight="1" x14ac:dyDescent="0.2">
      <c r="A517" s="38"/>
      <c r="B517" s="38"/>
      <c r="C517" s="38"/>
      <c r="D517" s="38"/>
      <c r="E517" s="38"/>
    </row>
    <row r="518" spans="1:5" ht="15" customHeight="1" x14ac:dyDescent="0.2">
      <c r="A518" s="38"/>
      <c r="B518" s="38"/>
      <c r="C518" s="38"/>
      <c r="D518" s="38"/>
      <c r="E518" s="38"/>
    </row>
    <row r="519" spans="1:5" ht="15" customHeight="1" x14ac:dyDescent="0.2">
      <c r="A519" s="119"/>
      <c r="B519" s="119"/>
      <c r="C519" s="119"/>
      <c r="D519" s="119"/>
      <c r="E519" s="119"/>
    </row>
    <row r="520" spans="1:5" ht="15" customHeight="1" x14ac:dyDescent="0.2">
      <c r="A520" s="119"/>
      <c r="B520" s="119"/>
      <c r="C520" s="119"/>
      <c r="D520" s="119"/>
      <c r="E520" s="119"/>
    </row>
    <row r="521" spans="1:5" ht="15" customHeight="1" x14ac:dyDescent="0.2">
      <c r="A521" s="119"/>
      <c r="B521" s="119"/>
      <c r="C521" s="119"/>
      <c r="D521" s="119"/>
      <c r="E521" s="119"/>
    </row>
    <row r="522" spans="1:5" ht="15" customHeight="1" x14ac:dyDescent="0.25">
      <c r="A522" s="58" t="s">
        <v>17</v>
      </c>
      <c r="B522" s="59"/>
      <c r="C522" s="59"/>
      <c r="D522" s="59"/>
      <c r="E522" s="59"/>
    </row>
    <row r="523" spans="1:5" ht="15" customHeight="1" x14ac:dyDescent="0.2">
      <c r="A523" s="106" t="s">
        <v>77</v>
      </c>
      <c r="B523" s="59"/>
      <c r="C523" s="59"/>
      <c r="D523" s="59"/>
      <c r="E523" s="61" t="s">
        <v>78</v>
      </c>
    </row>
    <row r="524" spans="1:5" ht="15" customHeight="1" x14ac:dyDescent="0.25">
      <c r="A524" s="58"/>
      <c r="B524" s="60"/>
      <c r="C524" s="59"/>
      <c r="D524" s="59"/>
      <c r="E524" s="87"/>
    </row>
    <row r="525" spans="1:5" ht="15" customHeight="1" x14ac:dyDescent="0.2">
      <c r="A525" s="93"/>
      <c r="B525" s="93"/>
      <c r="C525" s="64" t="s">
        <v>40</v>
      </c>
      <c r="D525" s="121" t="s">
        <v>51</v>
      </c>
      <c r="E525" s="71" t="s">
        <v>42</v>
      </c>
    </row>
    <row r="526" spans="1:5" ht="15" customHeight="1" x14ac:dyDescent="0.2">
      <c r="A526" s="107"/>
      <c r="B526" s="95"/>
      <c r="C526" s="108">
        <v>6409</v>
      </c>
      <c r="D526" s="96" t="s">
        <v>53</v>
      </c>
      <c r="E526" s="146">
        <v>-39370000</v>
      </c>
    </row>
    <row r="527" spans="1:5" ht="15" customHeight="1" x14ac:dyDescent="0.2">
      <c r="A527" s="109"/>
      <c r="B527" s="110"/>
      <c r="C527" s="76" t="s">
        <v>44</v>
      </c>
      <c r="D527" s="77"/>
      <c r="E527" s="78">
        <f>E526</f>
        <v>-39370000</v>
      </c>
    </row>
    <row r="528" spans="1:5" ht="15" customHeight="1" x14ac:dyDescent="0.2"/>
    <row r="529" spans="1:5" ht="15" customHeight="1" x14ac:dyDescent="0.25">
      <c r="A529" s="58" t="s">
        <v>17</v>
      </c>
      <c r="B529" s="59"/>
      <c r="C529" s="59"/>
      <c r="D529" s="59"/>
      <c r="E529" s="60"/>
    </row>
    <row r="530" spans="1:5" ht="15" customHeight="1" x14ac:dyDescent="0.2">
      <c r="A530" s="42" t="s">
        <v>119</v>
      </c>
      <c r="B530" s="59"/>
      <c r="C530" s="59"/>
      <c r="D530" s="59"/>
      <c r="E530" s="43" t="s">
        <v>120</v>
      </c>
    </row>
    <row r="531" spans="1:5" ht="15" customHeight="1" x14ac:dyDescent="0.2">
      <c r="A531" s="106"/>
      <c r="B531" s="60"/>
      <c r="C531" s="59"/>
      <c r="D531" s="59"/>
      <c r="E531" s="87"/>
    </row>
    <row r="532" spans="1:5" ht="15" customHeight="1" x14ac:dyDescent="0.2">
      <c r="A532" s="93"/>
      <c r="B532" s="93"/>
      <c r="C532" s="64" t="s">
        <v>40</v>
      </c>
      <c r="D532" s="121" t="s">
        <v>51</v>
      </c>
      <c r="E532" s="71" t="s">
        <v>42</v>
      </c>
    </row>
    <row r="533" spans="1:5" ht="15" customHeight="1" x14ac:dyDescent="0.2">
      <c r="A533" s="93"/>
      <c r="B533" s="93"/>
      <c r="C533" s="114">
        <v>3419</v>
      </c>
      <c r="D533" s="96" t="s">
        <v>53</v>
      </c>
      <c r="E533" s="147">
        <v>34200000</v>
      </c>
    </row>
    <row r="534" spans="1:5" ht="15" customHeight="1" x14ac:dyDescent="0.2">
      <c r="A534" s="93"/>
      <c r="B534" s="93"/>
      <c r="C534" s="114">
        <v>3319</v>
      </c>
      <c r="D534" s="96" t="s">
        <v>53</v>
      </c>
      <c r="E534" s="147">
        <v>1550000</v>
      </c>
    </row>
    <row r="535" spans="1:5" ht="15" customHeight="1" x14ac:dyDescent="0.2">
      <c r="A535" s="93"/>
      <c r="B535" s="93"/>
      <c r="C535" s="114">
        <v>3312</v>
      </c>
      <c r="D535" s="96" t="s">
        <v>53</v>
      </c>
      <c r="E535" s="147">
        <v>1120000</v>
      </c>
    </row>
    <row r="536" spans="1:5" ht="15" customHeight="1" x14ac:dyDescent="0.2">
      <c r="A536" s="93"/>
      <c r="B536" s="93"/>
      <c r="C536" s="114">
        <v>3315</v>
      </c>
      <c r="D536" s="96" t="s">
        <v>53</v>
      </c>
      <c r="E536" s="147">
        <v>1500000</v>
      </c>
    </row>
    <row r="537" spans="1:5" ht="15" customHeight="1" x14ac:dyDescent="0.2">
      <c r="A537" s="93"/>
      <c r="B537" s="93"/>
      <c r="C537" s="114">
        <v>3313</v>
      </c>
      <c r="D537" s="73" t="s">
        <v>52</v>
      </c>
      <c r="E537" s="147">
        <v>1000000</v>
      </c>
    </row>
    <row r="538" spans="1:5" ht="15" customHeight="1" x14ac:dyDescent="0.2">
      <c r="A538" s="97"/>
      <c r="B538" s="97"/>
      <c r="C538" s="76" t="s">
        <v>44</v>
      </c>
      <c r="D538" s="77"/>
      <c r="E538" s="78">
        <f>SUM(E533:E537)</f>
        <v>39370000</v>
      </c>
    </row>
    <row r="539" spans="1:5" ht="15" customHeight="1" x14ac:dyDescent="0.2"/>
    <row r="540" spans="1:5" ht="15" customHeight="1" x14ac:dyDescent="0.2"/>
    <row r="541" spans="1:5" ht="15" customHeight="1" x14ac:dyDescent="0.25">
      <c r="A541" s="36" t="s">
        <v>121</v>
      </c>
    </row>
    <row r="542" spans="1:5" ht="15" customHeight="1" x14ac:dyDescent="0.2">
      <c r="A542" s="84" t="s">
        <v>122</v>
      </c>
      <c r="B542" s="84"/>
      <c r="C542" s="84"/>
      <c r="D542" s="84"/>
      <c r="E542" s="84"/>
    </row>
    <row r="543" spans="1:5" ht="15" customHeight="1" x14ac:dyDescent="0.2">
      <c r="A543" s="84"/>
      <c r="B543" s="84"/>
      <c r="C543" s="84"/>
      <c r="D543" s="84"/>
      <c r="E543" s="84"/>
    </row>
    <row r="544" spans="1:5" ht="15" customHeight="1" x14ac:dyDescent="0.2">
      <c r="A544" s="38" t="s">
        <v>123</v>
      </c>
      <c r="B544" s="38"/>
      <c r="C544" s="38"/>
      <c r="D544" s="38"/>
      <c r="E544" s="38"/>
    </row>
    <row r="545" spans="1:5" ht="15" customHeight="1" x14ac:dyDescent="0.2">
      <c r="A545" s="38"/>
      <c r="B545" s="38"/>
      <c r="C545" s="38"/>
      <c r="D545" s="38"/>
      <c r="E545" s="38"/>
    </row>
    <row r="546" spans="1:5" ht="15" customHeight="1" x14ac:dyDescent="0.2">
      <c r="A546" s="38"/>
      <c r="B546" s="38"/>
      <c r="C546" s="38"/>
      <c r="D546" s="38"/>
      <c r="E546" s="38"/>
    </row>
    <row r="547" spans="1:5" ht="15" customHeight="1" x14ac:dyDescent="0.2">
      <c r="A547" s="38"/>
      <c r="B547" s="38"/>
      <c r="C547" s="38"/>
      <c r="D547" s="38"/>
      <c r="E547" s="38"/>
    </row>
    <row r="548" spans="1:5" ht="15" customHeight="1" x14ac:dyDescent="0.2">
      <c r="A548" s="38"/>
      <c r="B548" s="38"/>
      <c r="C548" s="38"/>
      <c r="D548" s="38"/>
      <c r="E548" s="38"/>
    </row>
    <row r="549" spans="1:5" ht="15" customHeight="1" x14ac:dyDescent="0.2">
      <c r="A549" s="38"/>
      <c r="B549" s="38"/>
      <c r="C549" s="38"/>
      <c r="D549" s="38"/>
      <c r="E549" s="38"/>
    </row>
    <row r="550" spans="1:5" ht="15" customHeight="1" x14ac:dyDescent="0.2">
      <c r="A550" s="38"/>
      <c r="B550" s="38"/>
      <c r="C550" s="38"/>
      <c r="D550" s="38"/>
      <c r="E550" s="38"/>
    </row>
    <row r="551" spans="1:5" ht="15" customHeight="1" x14ac:dyDescent="0.2">
      <c r="A551" s="38"/>
      <c r="B551" s="38"/>
      <c r="C551" s="38"/>
      <c r="D551" s="38"/>
      <c r="E551" s="38"/>
    </row>
    <row r="552" spans="1:5" ht="15" customHeight="1" x14ac:dyDescent="0.2">
      <c r="A552" s="38"/>
      <c r="B552" s="38"/>
      <c r="C552" s="38"/>
      <c r="D552" s="38"/>
      <c r="E552" s="38"/>
    </row>
    <row r="553" spans="1:5" ht="15" customHeight="1" x14ac:dyDescent="0.2">
      <c r="A553" s="38"/>
      <c r="B553" s="38"/>
      <c r="C553" s="38"/>
      <c r="D553" s="38"/>
      <c r="E553" s="38"/>
    </row>
    <row r="554" spans="1:5" ht="15" customHeight="1" x14ac:dyDescent="0.2">
      <c r="A554" s="119"/>
      <c r="B554" s="119"/>
      <c r="C554" s="119"/>
      <c r="D554" s="119"/>
      <c r="E554" s="119"/>
    </row>
    <row r="555" spans="1:5" ht="15" customHeight="1" x14ac:dyDescent="0.25">
      <c r="A555" s="58" t="s">
        <v>17</v>
      </c>
      <c r="B555" s="59"/>
      <c r="C555" s="59"/>
      <c r="D555" s="59"/>
      <c r="E555" s="60"/>
    </row>
    <row r="556" spans="1:5" ht="15" customHeight="1" x14ac:dyDescent="0.2">
      <c r="A556" s="106" t="s">
        <v>124</v>
      </c>
      <c r="B556" s="140"/>
      <c r="C556" s="140"/>
      <c r="D556" s="140"/>
      <c r="E556" s="60" t="s">
        <v>125</v>
      </c>
    </row>
    <row r="557" spans="1:5" ht="15" customHeight="1" x14ac:dyDescent="0.2">
      <c r="A557" s="106"/>
      <c r="B557" s="60"/>
      <c r="C557" s="59"/>
      <c r="D557" s="59"/>
      <c r="E557" s="87"/>
    </row>
    <row r="558" spans="1:5" ht="15" customHeight="1" x14ac:dyDescent="0.2">
      <c r="A558" s="93"/>
      <c r="B558" s="46" t="s">
        <v>39</v>
      </c>
      <c r="C558" s="64" t="s">
        <v>40</v>
      </c>
      <c r="D558" s="142" t="s">
        <v>41</v>
      </c>
      <c r="E558" s="71" t="s">
        <v>42</v>
      </c>
    </row>
    <row r="559" spans="1:5" ht="15" customHeight="1" x14ac:dyDescent="0.2">
      <c r="A559" s="93"/>
      <c r="B559" s="48">
        <v>884</v>
      </c>
      <c r="C559" s="114"/>
      <c r="D559" s="96" t="s">
        <v>85</v>
      </c>
      <c r="E559" s="74">
        <v>-412608</v>
      </c>
    </row>
    <row r="560" spans="1:5" ht="15" customHeight="1" x14ac:dyDescent="0.2">
      <c r="A560" s="97"/>
      <c r="B560" s="132"/>
      <c r="C560" s="76" t="s">
        <v>44</v>
      </c>
      <c r="D560" s="138"/>
      <c r="E560" s="139">
        <f>SUM(E559:E559)</f>
        <v>-412608</v>
      </c>
    </row>
    <row r="561" spans="1:5" ht="15" customHeight="1" x14ac:dyDescent="0.2"/>
    <row r="562" spans="1:5" ht="15" customHeight="1" x14ac:dyDescent="0.25">
      <c r="A562" s="58" t="s">
        <v>17</v>
      </c>
      <c r="B562" s="59"/>
      <c r="C562" s="59"/>
      <c r="D562" s="59"/>
      <c r="E562" s="59"/>
    </row>
    <row r="563" spans="1:5" ht="15" customHeight="1" x14ac:dyDescent="0.2">
      <c r="A563" s="106" t="s">
        <v>77</v>
      </c>
      <c r="B563" s="59"/>
      <c r="C563" s="59"/>
      <c r="D563" s="59"/>
      <c r="E563" s="61" t="s">
        <v>78</v>
      </c>
    </row>
    <row r="564" spans="1:5" ht="15" customHeight="1" x14ac:dyDescent="0.25">
      <c r="A564" s="58"/>
      <c r="B564" s="60"/>
      <c r="C564" s="59"/>
      <c r="D564" s="59"/>
      <c r="E564" s="87"/>
    </row>
    <row r="565" spans="1:5" ht="15" customHeight="1" x14ac:dyDescent="0.2">
      <c r="A565" s="93"/>
      <c r="B565" s="93"/>
      <c r="C565" s="64" t="s">
        <v>40</v>
      </c>
      <c r="D565" s="121" t="s">
        <v>51</v>
      </c>
      <c r="E565" s="71" t="s">
        <v>42</v>
      </c>
    </row>
    <row r="566" spans="1:5" ht="15" customHeight="1" x14ac:dyDescent="0.2">
      <c r="A566" s="112"/>
      <c r="B566" s="95"/>
      <c r="C566" s="108">
        <v>6409</v>
      </c>
      <c r="D566" s="96" t="s">
        <v>79</v>
      </c>
      <c r="E566" s="146">
        <v>412608</v>
      </c>
    </row>
    <row r="567" spans="1:5" ht="15" customHeight="1" x14ac:dyDescent="0.2">
      <c r="A567" s="109"/>
      <c r="B567" s="110"/>
      <c r="C567" s="76" t="s">
        <v>44</v>
      </c>
      <c r="D567" s="77"/>
      <c r="E567" s="78">
        <f>E566</f>
        <v>412608</v>
      </c>
    </row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6" t="s">
        <v>126</v>
      </c>
    </row>
    <row r="575" spans="1:5" ht="15" customHeight="1" x14ac:dyDescent="0.2">
      <c r="A575" s="84" t="s">
        <v>127</v>
      </c>
      <c r="B575" s="84"/>
      <c r="C575" s="84"/>
      <c r="D575" s="84"/>
      <c r="E575" s="84"/>
    </row>
    <row r="576" spans="1:5" ht="15" customHeight="1" x14ac:dyDescent="0.2">
      <c r="A576" s="84"/>
      <c r="B576" s="84"/>
      <c r="C576" s="84"/>
      <c r="D576" s="84"/>
      <c r="E576" s="84"/>
    </row>
    <row r="577" spans="1:5" ht="15" customHeight="1" x14ac:dyDescent="0.2">
      <c r="A577" s="38" t="s">
        <v>128</v>
      </c>
      <c r="B577" s="38"/>
      <c r="C577" s="38"/>
      <c r="D577" s="38"/>
      <c r="E577" s="38"/>
    </row>
    <row r="578" spans="1:5" ht="15" customHeight="1" x14ac:dyDescent="0.2">
      <c r="A578" s="38"/>
      <c r="B578" s="38"/>
      <c r="C578" s="38"/>
      <c r="D578" s="38"/>
      <c r="E578" s="38"/>
    </row>
    <row r="579" spans="1:5" ht="15" customHeight="1" x14ac:dyDescent="0.2">
      <c r="A579" s="38"/>
      <c r="B579" s="38"/>
      <c r="C579" s="38"/>
      <c r="D579" s="38"/>
      <c r="E579" s="38"/>
    </row>
    <row r="580" spans="1:5" ht="15" customHeight="1" x14ac:dyDescent="0.2">
      <c r="A580" s="38"/>
      <c r="B580" s="38"/>
      <c r="C580" s="38"/>
      <c r="D580" s="38"/>
      <c r="E580" s="38"/>
    </row>
    <row r="581" spans="1:5" ht="15" customHeight="1" x14ac:dyDescent="0.2">
      <c r="A581" s="38"/>
      <c r="B581" s="38"/>
      <c r="C581" s="38"/>
      <c r="D581" s="38"/>
      <c r="E581" s="38"/>
    </row>
    <row r="582" spans="1:5" ht="15" customHeight="1" x14ac:dyDescent="0.2">
      <c r="A582" s="38"/>
      <c r="B582" s="38"/>
      <c r="C582" s="38"/>
      <c r="D582" s="38"/>
      <c r="E582" s="38"/>
    </row>
    <row r="583" spans="1:5" ht="15" customHeight="1" x14ac:dyDescent="0.2">
      <c r="A583" s="39"/>
      <c r="B583" s="39"/>
      <c r="C583" s="39"/>
      <c r="D583" s="39"/>
      <c r="E583" s="39"/>
    </row>
    <row r="584" spans="1:5" ht="15" customHeight="1" x14ac:dyDescent="0.25">
      <c r="A584" s="40" t="s">
        <v>17</v>
      </c>
      <c r="B584" s="41"/>
      <c r="C584" s="41"/>
      <c r="D584" s="60"/>
      <c r="E584" s="60"/>
    </row>
    <row r="585" spans="1:5" ht="15" customHeight="1" x14ac:dyDescent="0.2">
      <c r="A585" s="115" t="s">
        <v>129</v>
      </c>
      <c r="B585" s="41"/>
      <c r="C585" s="41"/>
      <c r="D585" s="41"/>
      <c r="E585" s="43" t="s">
        <v>130</v>
      </c>
    </row>
    <row r="586" spans="1:5" ht="15" customHeight="1" x14ac:dyDescent="0.2">
      <c r="A586" s="44"/>
      <c r="B586" s="116"/>
      <c r="C586" s="41"/>
      <c r="D586" s="44"/>
      <c r="E586" s="117"/>
    </row>
    <row r="587" spans="1:5" ht="15" customHeight="1" x14ac:dyDescent="0.2">
      <c r="C587" s="64" t="s">
        <v>40</v>
      </c>
      <c r="D587" s="70" t="s">
        <v>51</v>
      </c>
      <c r="E587" s="71" t="s">
        <v>42</v>
      </c>
    </row>
    <row r="588" spans="1:5" ht="15" customHeight="1" x14ac:dyDescent="0.2">
      <c r="C588" s="89">
        <v>6113</v>
      </c>
      <c r="D588" s="96" t="s">
        <v>131</v>
      </c>
      <c r="E588" s="148">
        <v>-3010</v>
      </c>
    </row>
    <row r="589" spans="1:5" ht="15" customHeight="1" x14ac:dyDescent="0.2">
      <c r="C589" s="76" t="s">
        <v>44</v>
      </c>
      <c r="D589" s="77"/>
      <c r="E589" s="78">
        <f>SUM(E588:E588)</f>
        <v>-3010</v>
      </c>
    </row>
    <row r="590" spans="1:5" ht="15" customHeight="1" x14ac:dyDescent="0.2"/>
    <row r="591" spans="1:5" ht="15" customHeight="1" x14ac:dyDescent="0.25">
      <c r="A591" s="40" t="s">
        <v>17</v>
      </c>
      <c r="B591" s="59"/>
      <c r="C591" s="59"/>
      <c r="D591" s="59"/>
      <c r="E591" s="60"/>
    </row>
    <row r="592" spans="1:5" ht="15" customHeight="1" x14ac:dyDescent="0.2">
      <c r="A592" s="106" t="s">
        <v>113</v>
      </c>
      <c r="B592" s="59"/>
      <c r="C592" s="59"/>
      <c r="D592" s="59"/>
      <c r="E592" s="61" t="s">
        <v>114</v>
      </c>
    </row>
    <row r="593" spans="1:5" ht="15" customHeight="1" x14ac:dyDescent="0.2">
      <c r="A593" s="106"/>
      <c r="B593" s="60"/>
      <c r="C593" s="59"/>
      <c r="D593" s="59"/>
      <c r="E593" s="87"/>
    </row>
    <row r="594" spans="1:5" ht="15" customHeight="1" x14ac:dyDescent="0.2">
      <c r="A594" s="93"/>
      <c r="B594" s="93"/>
      <c r="C594" s="64" t="s">
        <v>40</v>
      </c>
      <c r="D594" s="121" t="s">
        <v>51</v>
      </c>
      <c r="E594" s="46" t="s">
        <v>42</v>
      </c>
    </row>
    <row r="595" spans="1:5" ht="15" customHeight="1" x14ac:dyDescent="0.2">
      <c r="A595" s="107"/>
      <c r="B595" s="95"/>
      <c r="C595" s="89">
        <v>6113</v>
      </c>
      <c r="D595" s="96" t="s">
        <v>131</v>
      </c>
      <c r="E595" s="74">
        <v>3010</v>
      </c>
    </row>
    <row r="596" spans="1:5" ht="15" customHeight="1" x14ac:dyDescent="0.2">
      <c r="A596" s="97"/>
      <c r="B596" s="97"/>
      <c r="C596" s="76" t="s">
        <v>44</v>
      </c>
      <c r="D596" s="73"/>
      <c r="E596" s="78">
        <f>SUM(E595:E595)</f>
        <v>3010</v>
      </c>
    </row>
    <row r="597" spans="1:5" ht="15" customHeight="1" x14ac:dyDescent="0.2"/>
    <row r="598" spans="1:5" ht="15" customHeight="1" x14ac:dyDescent="0.2"/>
    <row r="599" spans="1:5" ht="15" customHeight="1" x14ac:dyDescent="0.25">
      <c r="A599" s="36" t="s">
        <v>132</v>
      </c>
    </row>
    <row r="600" spans="1:5" ht="15" customHeight="1" x14ac:dyDescent="0.2">
      <c r="A600" s="84" t="s">
        <v>133</v>
      </c>
      <c r="B600" s="84"/>
      <c r="C600" s="84"/>
      <c r="D600" s="84"/>
      <c r="E600" s="84"/>
    </row>
    <row r="601" spans="1:5" ht="15" customHeight="1" x14ac:dyDescent="0.2">
      <c r="A601" s="84"/>
      <c r="B601" s="84"/>
      <c r="C601" s="84"/>
      <c r="D601" s="84"/>
      <c r="E601" s="84"/>
    </row>
    <row r="602" spans="1:5" ht="15" customHeight="1" x14ac:dyDescent="0.2">
      <c r="A602" s="38" t="s">
        <v>134</v>
      </c>
      <c r="B602" s="38"/>
      <c r="C602" s="38"/>
      <c r="D602" s="38"/>
      <c r="E602" s="38"/>
    </row>
    <row r="603" spans="1:5" ht="15" customHeight="1" x14ac:dyDescent="0.2">
      <c r="A603" s="38"/>
      <c r="B603" s="38"/>
      <c r="C603" s="38"/>
      <c r="D603" s="38"/>
      <c r="E603" s="38"/>
    </row>
    <row r="604" spans="1:5" ht="15" customHeight="1" x14ac:dyDescent="0.2">
      <c r="A604" s="38"/>
      <c r="B604" s="38"/>
      <c r="C604" s="38"/>
      <c r="D604" s="38"/>
      <c r="E604" s="38"/>
    </row>
    <row r="605" spans="1:5" ht="15" customHeight="1" x14ac:dyDescent="0.2">
      <c r="A605" s="38"/>
      <c r="B605" s="38"/>
      <c r="C605" s="38"/>
      <c r="D605" s="38"/>
      <c r="E605" s="38"/>
    </row>
    <row r="606" spans="1:5" ht="15" customHeight="1" x14ac:dyDescent="0.2">
      <c r="A606" s="38"/>
      <c r="B606" s="38"/>
      <c r="C606" s="38"/>
      <c r="D606" s="38"/>
      <c r="E606" s="38"/>
    </row>
    <row r="607" spans="1:5" ht="15" customHeight="1" x14ac:dyDescent="0.2">
      <c r="A607" s="38"/>
      <c r="B607" s="38"/>
      <c r="C607" s="38"/>
      <c r="D607" s="38"/>
      <c r="E607" s="38"/>
    </row>
    <row r="608" spans="1:5" ht="15" customHeight="1" x14ac:dyDescent="0.2"/>
    <row r="609" spans="1:5" ht="15" customHeight="1" x14ac:dyDescent="0.25">
      <c r="A609" s="58" t="s">
        <v>17</v>
      </c>
      <c r="B609" s="59"/>
      <c r="C609" s="59"/>
      <c r="D609" s="59"/>
      <c r="E609" s="60"/>
    </row>
    <row r="610" spans="1:5" ht="15" customHeight="1" x14ac:dyDescent="0.2">
      <c r="A610" s="42" t="s">
        <v>135</v>
      </c>
      <c r="B610" s="59"/>
      <c r="C610" s="59"/>
      <c r="D610" s="59"/>
      <c r="E610" s="61" t="s">
        <v>136</v>
      </c>
    </row>
    <row r="611" spans="1:5" ht="15" customHeight="1" x14ac:dyDescent="0.2">
      <c r="B611" s="149"/>
      <c r="C611" s="59"/>
      <c r="D611" s="59"/>
      <c r="E611" s="87"/>
    </row>
    <row r="612" spans="1:5" ht="15" customHeight="1" x14ac:dyDescent="0.2">
      <c r="B612" s="93"/>
      <c r="C612" s="64" t="s">
        <v>40</v>
      </c>
      <c r="D612" s="70" t="s">
        <v>51</v>
      </c>
      <c r="E612" s="71" t="s">
        <v>42</v>
      </c>
    </row>
    <row r="613" spans="1:5" ht="15" customHeight="1" x14ac:dyDescent="0.2">
      <c r="B613" s="125"/>
      <c r="C613" s="89">
        <v>6172</v>
      </c>
      <c r="D613" s="96" t="s">
        <v>67</v>
      </c>
      <c r="E613" s="148">
        <v>-100000</v>
      </c>
    </row>
    <row r="614" spans="1:5" ht="15" customHeight="1" x14ac:dyDescent="0.2">
      <c r="B614" s="125"/>
      <c r="C614" s="89">
        <v>6172</v>
      </c>
      <c r="D614" s="96" t="s">
        <v>90</v>
      </c>
      <c r="E614" s="148">
        <v>100000</v>
      </c>
    </row>
    <row r="615" spans="1:5" ht="15" customHeight="1" x14ac:dyDescent="0.2">
      <c r="B615" s="125"/>
      <c r="C615" s="76" t="s">
        <v>44</v>
      </c>
      <c r="D615" s="77"/>
      <c r="E615" s="78">
        <f>SUM(E613:E614)</f>
        <v>0</v>
      </c>
    </row>
    <row r="616" spans="1:5" ht="15" customHeight="1" x14ac:dyDescent="0.2"/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6" t="s">
        <v>137</v>
      </c>
    </row>
    <row r="627" spans="1:5" ht="15" customHeight="1" x14ac:dyDescent="0.2">
      <c r="A627" s="84" t="s">
        <v>138</v>
      </c>
      <c r="B627" s="84"/>
      <c r="C627" s="84"/>
      <c r="D627" s="84"/>
      <c r="E627" s="84"/>
    </row>
    <row r="628" spans="1:5" ht="15" customHeight="1" x14ac:dyDescent="0.2">
      <c r="A628" s="84"/>
      <c r="B628" s="84"/>
      <c r="C628" s="84"/>
      <c r="D628" s="84"/>
      <c r="E628" s="84"/>
    </row>
    <row r="629" spans="1:5" ht="15" customHeight="1" x14ac:dyDescent="0.2">
      <c r="A629" s="38" t="s">
        <v>139</v>
      </c>
      <c r="B629" s="38"/>
      <c r="C629" s="38"/>
      <c r="D629" s="38"/>
      <c r="E629" s="38"/>
    </row>
    <row r="630" spans="1:5" ht="15" customHeight="1" x14ac:dyDescent="0.2">
      <c r="A630" s="38"/>
      <c r="B630" s="38"/>
      <c r="C630" s="38"/>
      <c r="D630" s="38"/>
      <c r="E630" s="38"/>
    </row>
    <row r="631" spans="1:5" ht="15" customHeight="1" x14ac:dyDescent="0.2">
      <c r="A631" s="38"/>
      <c r="B631" s="38"/>
      <c r="C631" s="38"/>
      <c r="D631" s="38"/>
      <c r="E631" s="38"/>
    </row>
    <row r="632" spans="1:5" ht="15" customHeight="1" x14ac:dyDescent="0.2">
      <c r="A632" s="38"/>
      <c r="B632" s="38"/>
      <c r="C632" s="38"/>
      <c r="D632" s="38"/>
      <c r="E632" s="38"/>
    </row>
    <row r="633" spans="1:5" ht="15" customHeight="1" x14ac:dyDescent="0.2">
      <c r="A633" s="38"/>
      <c r="B633" s="38"/>
      <c r="C633" s="38"/>
      <c r="D633" s="38"/>
      <c r="E633" s="38"/>
    </row>
    <row r="634" spans="1:5" ht="15" customHeight="1" x14ac:dyDescent="0.2">
      <c r="A634" s="38"/>
      <c r="B634" s="38"/>
      <c r="C634" s="38"/>
      <c r="D634" s="38"/>
      <c r="E634" s="38"/>
    </row>
    <row r="635" spans="1:5" ht="15" customHeight="1" x14ac:dyDescent="0.2">
      <c r="A635" s="38"/>
      <c r="B635" s="38"/>
      <c r="C635" s="38"/>
      <c r="D635" s="38"/>
      <c r="E635" s="38"/>
    </row>
    <row r="636" spans="1:5" ht="15" customHeight="1" x14ac:dyDescent="0.2"/>
    <row r="637" spans="1:5" ht="15" customHeight="1" x14ac:dyDescent="0.25">
      <c r="A637" s="40" t="s">
        <v>17</v>
      </c>
      <c r="B637" s="41"/>
      <c r="C637" s="41"/>
      <c r="D637" s="41"/>
      <c r="E637" s="44"/>
    </row>
    <row r="638" spans="1:5" ht="15" customHeight="1" x14ac:dyDescent="0.2">
      <c r="A638" s="106" t="s">
        <v>98</v>
      </c>
      <c r="B638" s="140"/>
      <c r="C638" s="140"/>
      <c r="D638" s="140"/>
      <c r="E638" s="140" t="s">
        <v>99</v>
      </c>
    </row>
    <row r="639" spans="1:5" ht="15" customHeight="1" x14ac:dyDescent="0.2"/>
    <row r="640" spans="1:5" ht="15" customHeight="1" x14ac:dyDescent="0.2">
      <c r="C640" s="64" t="s">
        <v>40</v>
      </c>
      <c r="D640" s="121" t="s">
        <v>51</v>
      </c>
      <c r="E640" s="46" t="s">
        <v>42</v>
      </c>
    </row>
    <row r="641" spans="1:5" ht="15" customHeight="1" x14ac:dyDescent="0.2">
      <c r="C641" s="89">
        <v>4349</v>
      </c>
      <c r="D641" s="75" t="s">
        <v>53</v>
      </c>
      <c r="E641" s="74">
        <v>-1103000</v>
      </c>
    </row>
    <row r="642" spans="1:5" ht="15" customHeight="1" x14ac:dyDescent="0.2">
      <c r="C642" s="89">
        <v>4349</v>
      </c>
      <c r="D642" s="96" t="s">
        <v>71</v>
      </c>
      <c r="E642" s="74">
        <v>1103000</v>
      </c>
    </row>
    <row r="643" spans="1:5" ht="15" customHeight="1" x14ac:dyDescent="0.2">
      <c r="C643" s="76" t="s">
        <v>44</v>
      </c>
      <c r="D643" s="73"/>
      <c r="E643" s="78">
        <f>SUM(E641:E642)</f>
        <v>0</v>
      </c>
    </row>
    <row r="644" spans="1:5" ht="15" customHeight="1" x14ac:dyDescent="0.2"/>
    <row r="645" spans="1:5" ht="15" customHeight="1" x14ac:dyDescent="0.2"/>
    <row r="646" spans="1:5" ht="15" customHeight="1" x14ac:dyDescent="0.25">
      <c r="A646" s="36" t="s">
        <v>140</v>
      </c>
    </row>
    <row r="647" spans="1:5" ht="15" customHeight="1" x14ac:dyDescent="0.2">
      <c r="A647" s="84" t="s">
        <v>141</v>
      </c>
      <c r="B647" s="84"/>
      <c r="C647" s="84"/>
      <c r="D647" s="84"/>
      <c r="E647" s="84"/>
    </row>
    <row r="648" spans="1:5" ht="15" customHeight="1" x14ac:dyDescent="0.2">
      <c r="A648" s="84"/>
      <c r="B648" s="84"/>
      <c r="C648" s="84"/>
      <c r="D648" s="84"/>
      <c r="E648" s="84"/>
    </row>
    <row r="649" spans="1:5" ht="15" customHeight="1" x14ac:dyDescent="0.2">
      <c r="A649" s="38" t="s">
        <v>174</v>
      </c>
      <c r="B649" s="38"/>
      <c r="C649" s="38"/>
      <c r="D649" s="38"/>
      <c r="E649" s="38"/>
    </row>
    <row r="650" spans="1:5" ht="15" customHeight="1" x14ac:dyDescent="0.2">
      <c r="A650" s="38"/>
      <c r="B650" s="38"/>
      <c r="C650" s="38"/>
      <c r="D650" s="38"/>
      <c r="E650" s="38"/>
    </row>
    <row r="651" spans="1:5" ht="15" customHeight="1" x14ac:dyDescent="0.2">
      <c r="A651" s="38"/>
      <c r="B651" s="38"/>
      <c r="C651" s="38"/>
      <c r="D651" s="38"/>
      <c r="E651" s="38"/>
    </row>
    <row r="652" spans="1:5" ht="15" customHeight="1" x14ac:dyDescent="0.2">
      <c r="A652" s="38"/>
      <c r="B652" s="38"/>
      <c r="C652" s="38"/>
      <c r="D652" s="38"/>
      <c r="E652" s="38"/>
    </row>
    <row r="653" spans="1:5" ht="15" customHeight="1" x14ac:dyDescent="0.2">
      <c r="A653" s="38"/>
      <c r="B653" s="38"/>
      <c r="C653" s="38"/>
      <c r="D653" s="38"/>
      <c r="E653" s="38"/>
    </row>
    <row r="654" spans="1:5" ht="15" customHeight="1" x14ac:dyDescent="0.2">
      <c r="A654" s="38"/>
      <c r="B654" s="38"/>
      <c r="C654" s="38"/>
      <c r="D654" s="38"/>
      <c r="E654" s="38"/>
    </row>
    <row r="655" spans="1:5" ht="15" customHeight="1" x14ac:dyDescent="0.2">
      <c r="A655" s="38"/>
      <c r="B655" s="38"/>
      <c r="C655" s="38"/>
      <c r="D655" s="38"/>
      <c r="E655" s="38"/>
    </row>
    <row r="656" spans="1:5" ht="15" customHeight="1" x14ac:dyDescent="0.2">
      <c r="A656" s="38"/>
      <c r="B656" s="38"/>
      <c r="C656" s="38"/>
      <c r="D656" s="38"/>
      <c r="E656" s="38"/>
    </row>
    <row r="657" spans="1:5" ht="15" customHeight="1" x14ac:dyDescent="0.2">
      <c r="A657" s="38"/>
      <c r="B657" s="38"/>
      <c r="C657" s="38"/>
      <c r="D657" s="38"/>
      <c r="E657" s="38"/>
    </row>
    <row r="658" spans="1:5" ht="15" customHeight="1" x14ac:dyDescent="0.2"/>
    <row r="659" spans="1:5" ht="15" customHeight="1" x14ac:dyDescent="0.25">
      <c r="A659" s="58" t="s">
        <v>17</v>
      </c>
      <c r="B659" s="59"/>
      <c r="C659" s="59"/>
      <c r="D659" s="59"/>
      <c r="E659" s="60"/>
    </row>
    <row r="660" spans="1:5" ht="15" customHeight="1" x14ac:dyDescent="0.2">
      <c r="A660" s="106" t="s">
        <v>124</v>
      </c>
      <c r="B660" s="140"/>
      <c r="C660" s="140"/>
      <c r="D660" s="140"/>
      <c r="E660" s="60" t="s">
        <v>125</v>
      </c>
    </row>
    <row r="661" spans="1:5" ht="15" customHeight="1" x14ac:dyDescent="0.2"/>
    <row r="662" spans="1:5" ht="15" customHeight="1" x14ac:dyDescent="0.2">
      <c r="B662" s="46" t="s">
        <v>39</v>
      </c>
      <c r="C662" s="64" t="s">
        <v>40</v>
      </c>
      <c r="D662" s="142" t="s">
        <v>41</v>
      </c>
      <c r="E662" s="71" t="s">
        <v>42</v>
      </c>
    </row>
    <row r="663" spans="1:5" ht="15" customHeight="1" x14ac:dyDescent="0.2">
      <c r="B663" s="48">
        <v>307</v>
      </c>
      <c r="C663" s="114"/>
      <c r="D663" s="69" t="s">
        <v>142</v>
      </c>
      <c r="E663" s="51">
        <v>-354552</v>
      </c>
    </row>
    <row r="664" spans="1:5" ht="15" customHeight="1" x14ac:dyDescent="0.2">
      <c r="B664" s="48">
        <v>300</v>
      </c>
      <c r="C664" s="114"/>
      <c r="D664" s="69" t="s">
        <v>142</v>
      </c>
      <c r="E664" s="51">
        <v>93852</v>
      </c>
    </row>
    <row r="665" spans="1:5" ht="15" customHeight="1" x14ac:dyDescent="0.2">
      <c r="B665" s="48">
        <v>301</v>
      </c>
      <c r="C665" s="114"/>
      <c r="D665" s="69" t="s">
        <v>142</v>
      </c>
      <c r="E665" s="51">
        <v>260700</v>
      </c>
    </row>
    <row r="666" spans="1:5" ht="15" customHeight="1" x14ac:dyDescent="0.2">
      <c r="B666" s="132"/>
      <c r="C666" s="76" t="s">
        <v>44</v>
      </c>
      <c r="D666" s="138"/>
      <c r="E666" s="139">
        <f>SUM(E663:E665)</f>
        <v>0</v>
      </c>
    </row>
    <row r="667" spans="1:5" ht="15" customHeight="1" x14ac:dyDescent="0.2"/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6" t="s">
        <v>143</v>
      </c>
    </row>
    <row r="679" spans="1:5" ht="15" customHeight="1" x14ac:dyDescent="0.2">
      <c r="A679" s="84" t="s">
        <v>141</v>
      </c>
      <c r="B679" s="84"/>
      <c r="C679" s="84"/>
      <c r="D679" s="84"/>
      <c r="E679" s="84"/>
    </row>
    <row r="680" spans="1:5" ht="15" customHeight="1" x14ac:dyDescent="0.2">
      <c r="A680" s="84"/>
      <c r="B680" s="84"/>
      <c r="C680" s="84"/>
      <c r="D680" s="84"/>
      <c r="E680" s="84"/>
    </row>
    <row r="681" spans="1:5" ht="15" customHeight="1" x14ac:dyDescent="0.2">
      <c r="A681" s="38" t="s">
        <v>175</v>
      </c>
      <c r="B681" s="38"/>
      <c r="C681" s="38"/>
      <c r="D681" s="38"/>
      <c r="E681" s="38"/>
    </row>
    <row r="682" spans="1:5" ht="15" customHeight="1" x14ac:dyDescent="0.2">
      <c r="A682" s="38"/>
      <c r="B682" s="38"/>
      <c r="C682" s="38"/>
      <c r="D682" s="38"/>
      <c r="E682" s="38"/>
    </row>
    <row r="683" spans="1:5" ht="15" customHeight="1" x14ac:dyDescent="0.2">
      <c r="A683" s="38"/>
      <c r="B683" s="38"/>
      <c r="C683" s="38"/>
      <c r="D683" s="38"/>
      <c r="E683" s="38"/>
    </row>
    <row r="684" spans="1:5" ht="15" customHeight="1" x14ac:dyDescent="0.2">
      <c r="A684" s="38"/>
      <c r="B684" s="38"/>
      <c r="C684" s="38"/>
      <c r="D684" s="38"/>
      <c r="E684" s="38"/>
    </row>
    <row r="685" spans="1:5" ht="15" customHeight="1" x14ac:dyDescent="0.2">
      <c r="A685" s="38"/>
      <c r="B685" s="38"/>
      <c r="C685" s="38"/>
      <c r="D685" s="38"/>
      <c r="E685" s="38"/>
    </row>
    <row r="686" spans="1:5" ht="15" customHeight="1" x14ac:dyDescent="0.2">
      <c r="A686" s="38"/>
      <c r="B686" s="38"/>
      <c r="C686" s="38"/>
      <c r="D686" s="38"/>
      <c r="E686" s="38"/>
    </row>
    <row r="687" spans="1:5" ht="15" customHeight="1" x14ac:dyDescent="0.2">
      <c r="A687" s="38"/>
      <c r="B687" s="38"/>
      <c r="C687" s="38"/>
      <c r="D687" s="38"/>
      <c r="E687" s="38"/>
    </row>
    <row r="688" spans="1:5" ht="15" customHeight="1" x14ac:dyDescent="0.2">
      <c r="A688" s="38"/>
      <c r="B688" s="38"/>
      <c r="C688" s="38"/>
      <c r="D688" s="38"/>
      <c r="E688" s="38"/>
    </row>
    <row r="689" spans="1:5" ht="15" customHeight="1" x14ac:dyDescent="0.2"/>
    <row r="690" spans="1:5" ht="15" customHeight="1" x14ac:dyDescent="0.25">
      <c r="A690" s="58" t="s">
        <v>17</v>
      </c>
      <c r="B690" s="59"/>
      <c r="C690" s="59"/>
      <c r="D690" s="59"/>
      <c r="E690" s="60"/>
    </row>
    <row r="691" spans="1:5" ht="15" customHeight="1" x14ac:dyDescent="0.2">
      <c r="A691" s="106" t="s">
        <v>124</v>
      </c>
      <c r="B691" s="140"/>
      <c r="C691" s="140"/>
      <c r="D691" s="140"/>
      <c r="E691" s="60" t="s">
        <v>125</v>
      </c>
    </row>
    <row r="692" spans="1:5" ht="15" customHeight="1" x14ac:dyDescent="0.2"/>
    <row r="693" spans="1:5" ht="15" customHeight="1" x14ac:dyDescent="0.2">
      <c r="B693" s="46" t="s">
        <v>39</v>
      </c>
      <c r="C693" s="64" t="s">
        <v>40</v>
      </c>
      <c r="D693" s="142" t="s">
        <v>41</v>
      </c>
      <c r="E693" s="71" t="s">
        <v>42</v>
      </c>
    </row>
    <row r="694" spans="1:5" ht="15" customHeight="1" x14ac:dyDescent="0.2">
      <c r="B694" s="48">
        <v>307</v>
      </c>
      <c r="C694" s="114"/>
      <c r="D694" s="69" t="s">
        <v>142</v>
      </c>
      <c r="E694" s="51">
        <v>-30000</v>
      </c>
    </row>
    <row r="695" spans="1:5" ht="15" customHeight="1" x14ac:dyDescent="0.2">
      <c r="B695" s="132"/>
      <c r="C695" s="76" t="s">
        <v>44</v>
      </c>
      <c r="D695" s="138"/>
      <c r="E695" s="139">
        <f>SUM(E694:E694)</f>
        <v>-30000</v>
      </c>
    </row>
    <row r="696" spans="1:5" ht="15" customHeight="1" x14ac:dyDescent="0.2"/>
    <row r="697" spans="1:5" ht="15" customHeight="1" x14ac:dyDescent="0.2">
      <c r="C697" s="64" t="s">
        <v>40</v>
      </c>
      <c r="D697" s="70" t="s">
        <v>51</v>
      </c>
      <c r="E697" s="71" t="s">
        <v>42</v>
      </c>
    </row>
    <row r="698" spans="1:5" ht="15" customHeight="1" x14ac:dyDescent="0.2">
      <c r="C698" s="89">
        <v>6172</v>
      </c>
      <c r="D698" s="96" t="s">
        <v>67</v>
      </c>
      <c r="E698" s="148">
        <v>30000</v>
      </c>
    </row>
    <row r="699" spans="1:5" ht="15" customHeight="1" x14ac:dyDescent="0.2">
      <c r="C699" s="76" t="s">
        <v>44</v>
      </c>
      <c r="D699" s="77"/>
      <c r="E699" s="78">
        <f>SUM(E698:E698)</f>
        <v>30000</v>
      </c>
    </row>
    <row r="700" spans="1:5" ht="15" customHeight="1" x14ac:dyDescent="0.2"/>
    <row r="701" spans="1:5" ht="15" customHeight="1" x14ac:dyDescent="0.2"/>
    <row r="702" spans="1:5" ht="15" customHeight="1" x14ac:dyDescent="0.25">
      <c r="A702" s="36" t="s">
        <v>144</v>
      </c>
    </row>
    <row r="703" spans="1:5" ht="15" customHeight="1" x14ac:dyDescent="0.2">
      <c r="A703" s="84" t="s">
        <v>141</v>
      </c>
      <c r="B703" s="84"/>
      <c r="C703" s="84"/>
      <c r="D703" s="84"/>
      <c r="E703" s="84"/>
    </row>
    <row r="704" spans="1:5" ht="15" customHeight="1" x14ac:dyDescent="0.2">
      <c r="A704" s="84"/>
      <c r="B704" s="84"/>
      <c r="C704" s="84"/>
      <c r="D704" s="84"/>
      <c r="E704" s="84"/>
    </row>
    <row r="705" spans="1:5" ht="15" customHeight="1" x14ac:dyDescent="0.2">
      <c r="A705" s="38" t="s">
        <v>145</v>
      </c>
      <c r="B705" s="38"/>
      <c r="C705" s="38"/>
      <c r="D705" s="38"/>
      <c r="E705" s="38"/>
    </row>
    <row r="706" spans="1:5" ht="15" customHeight="1" x14ac:dyDescent="0.2">
      <c r="A706" s="38"/>
      <c r="B706" s="38"/>
      <c r="C706" s="38"/>
      <c r="D706" s="38"/>
      <c r="E706" s="38"/>
    </row>
    <row r="707" spans="1:5" ht="15" customHeight="1" x14ac:dyDescent="0.2">
      <c r="A707" s="38"/>
      <c r="B707" s="38"/>
      <c r="C707" s="38"/>
      <c r="D707" s="38"/>
      <c r="E707" s="38"/>
    </row>
    <row r="708" spans="1:5" ht="15" customHeight="1" x14ac:dyDescent="0.2">
      <c r="A708" s="38"/>
      <c r="B708" s="38"/>
      <c r="C708" s="38"/>
      <c r="D708" s="38"/>
      <c r="E708" s="38"/>
    </row>
    <row r="709" spans="1:5" ht="15" customHeight="1" x14ac:dyDescent="0.2">
      <c r="A709" s="38"/>
      <c r="B709" s="38"/>
      <c r="C709" s="38"/>
      <c r="D709" s="38"/>
      <c r="E709" s="38"/>
    </row>
    <row r="710" spans="1:5" ht="15" customHeight="1" x14ac:dyDescent="0.2">
      <c r="A710" s="38"/>
      <c r="B710" s="38"/>
      <c r="C710" s="38"/>
      <c r="D710" s="38"/>
      <c r="E710" s="38"/>
    </row>
    <row r="711" spans="1:5" ht="15" customHeight="1" x14ac:dyDescent="0.2">
      <c r="A711" s="38"/>
      <c r="B711" s="38"/>
      <c r="C711" s="38"/>
      <c r="D711" s="38"/>
      <c r="E711" s="38"/>
    </row>
    <row r="712" spans="1:5" ht="15" customHeight="1" x14ac:dyDescent="0.2">
      <c r="A712" s="38"/>
      <c r="B712" s="38"/>
      <c r="C712" s="38"/>
      <c r="D712" s="38"/>
      <c r="E712" s="38"/>
    </row>
    <row r="713" spans="1:5" ht="15" customHeight="1" x14ac:dyDescent="0.2">
      <c r="A713" s="38"/>
      <c r="B713" s="38"/>
      <c r="C713" s="38"/>
      <c r="D713" s="38"/>
      <c r="E713" s="38"/>
    </row>
    <row r="714" spans="1:5" ht="15" customHeight="1" x14ac:dyDescent="0.2"/>
    <row r="715" spans="1:5" ht="15" customHeight="1" x14ac:dyDescent="0.25">
      <c r="A715" s="58" t="s">
        <v>17</v>
      </c>
      <c r="B715" s="59"/>
      <c r="C715" s="59"/>
      <c r="D715" s="59"/>
      <c r="E715" s="60"/>
    </row>
    <row r="716" spans="1:5" ht="15" customHeight="1" x14ac:dyDescent="0.2">
      <c r="A716" s="106" t="s">
        <v>124</v>
      </c>
      <c r="B716" s="140"/>
      <c r="C716" s="140"/>
      <c r="D716" s="140"/>
      <c r="E716" s="60" t="s">
        <v>125</v>
      </c>
    </row>
    <row r="717" spans="1:5" ht="15" customHeight="1" x14ac:dyDescent="0.2"/>
    <row r="718" spans="1:5" ht="15" customHeight="1" x14ac:dyDescent="0.2">
      <c r="B718" s="46" t="s">
        <v>39</v>
      </c>
      <c r="C718" s="64" t="s">
        <v>40</v>
      </c>
      <c r="D718" s="142" t="s">
        <v>41</v>
      </c>
      <c r="E718" s="71" t="s">
        <v>42</v>
      </c>
    </row>
    <row r="719" spans="1:5" ht="15" customHeight="1" x14ac:dyDescent="0.2">
      <c r="B719" s="48">
        <v>307</v>
      </c>
      <c r="C719" s="114"/>
      <c r="D719" s="69" t="s">
        <v>142</v>
      </c>
      <c r="E719" s="51">
        <v>-510000</v>
      </c>
    </row>
    <row r="720" spans="1:5" ht="15" customHeight="1" x14ac:dyDescent="0.2">
      <c r="B720" s="48">
        <v>880</v>
      </c>
      <c r="C720" s="114"/>
      <c r="D720" s="96" t="s">
        <v>85</v>
      </c>
      <c r="E720" s="51">
        <v>51000</v>
      </c>
    </row>
    <row r="721" spans="1:5" ht="15" customHeight="1" x14ac:dyDescent="0.2">
      <c r="B721" s="48">
        <v>883</v>
      </c>
      <c r="C721" s="114"/>
      <c r="D721" s="96" t="s">
        <v>85</v>
      </c>
      <c r="E721" s="51">
        <v>459000</v>
      </c>
    </row>
    <row r="722" spans="1:5" ht="15" customHeight="1" x14ac:dyDescent="0.2">
      <c r="B722" s="132"/>
      <c r="C722" s="76" t="s">
        <v>44</v>
      </c>
      <c r="D722" s="138"/>
      <c r="E722" s="139">
        <f>SUM(E719:E721)</f>
        <v>0</v>
      </c>
    </row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6" t="s">
        <v>146</v>
      </c>
    </row>
    <row r="731" spans="1:5" ht="15" customHeight="1" x14ac:dyDescent="0.2">
      <c r="A731" s="84" t="s">
        <v>147</v>
      </c>
      <c r="B731" s="84"/>
      <c r="C731" s="84"/>
      <c r="D731" s="84"/>
      <c r="E731" s="84"/>
    </row>
    <row r="732" spans="1:5" ht="15" customHeight="1" x14ac:dyDescent="0.2">
      <c r="A732" s="84"/>
      <c r="B732" s="84"/>
      <c r="C732" s="84"/>
      <c r="D732" s="84"/>
      <c r="E732" s="84"/>
    </row>
    <row r="733" spans="1:5" ht="15" customHeight="1" x14ac:dyDescent="0.2">
      <c r="A733" s="38" t="s">
        <v>148</v>
      </c>
      <c r="B733" s="38"/>
      <c r="C733" s="38"/>
      <c r="D733" s="38"/>
      <c r="E733" s="38"/>
    </row>
    <row r="734" spans="1:5" ht="15" customHeight="1" x14ac:dyDescent="0.2">
      <c r="A734" s="38"/>
      <c r="B734" s="38"/>
      <c r="C734" s="38"/>
      <c r="D734" s="38"/>
      <c r="E734" s="38"/>
    </row>
    <row r="735" spans="1:5" ht="15" customHeight="1" x14ac:dyDescent="0.2">
      <c r="A735" s="38"/>
      <c r="B735" s="38"/>
      <c r="C735" s="38"/>
      <c r="D735" s="38"/>
      <c r="E735" s="38"/>
    </row>
    <row r="736" spans="1:5" ht="15" customHeight="1" x14ac:dyDescent="0.2">
      <c r="A736" s="38"/>
      <c r="B736" s="38"/>
      <c r="C736" s="38"/>
      <c r="D736" s="38"/>
      <c r="E736" s="38"/>
    </row>
    <row r="737" spans="1:5" ht="15" customHeight="1" x14ac:dyDescent="0.2">
      <c r="A737" s="38"/>
      <c r="B737" s="38"/>
      <c r="C737" s="38"/>
      <c r="D737" s="38"/>
      <c r="E737" s="38"/>
    </row>
    <row r="738" spans="1:5" ht="15" customHeight="1" x14ac:dyDescent="0.2">
      <c r="A738" s="38"/>
      <c r="B738" s="38"/>
      <c r="C738" s="38"/>
      <c r="D738" s="38"/>
      <c r="E738" s="38"/>
    </row>
    <row r="739" spans="1:5" ht="15" customHeight="1" x14ac:dyDescent="0.2">
      <c r="A739" s="59"/>
      <c r="B739" s="150"/>
      <c r="C739" s="151"/>
      <c r="D739" s="59"/>
      <c r="E739" s="152"/>
    </row>
    <row r="740" spans="1:5" ht="15" customHeight="1" x14ac:dyDescent="0.25">
      <c r="A740" s="40" t="s">
        <v>17</v>
      </c>
      <c r="B740" s="41"/>
      <c r="C740" s="41"/>
      <c r="D740" s="41"/>
      <c r="E740" s="44"/>
    </row>
    <row r="741" spans="1:5" ht="15" customHeight="1" x14ac:dyDescent="0.2">
      <c r="A741" s="42" t="s">
        <v>75</v>
      </c>
      <c r="B741" s="140"/>
      <c r="C741" s="140"/>
      <c r="D741" s="140"/>
      <c r="E741" s="140" t="s">
        <v>89</v>
      </c>
    </row>
    <row r="742" spans="1:5" ht="15" customHeight="1" x14ac:dyDescent="0.2"/>
    <row r="743" spans="1:5" ht="15" customHeight="1" x14ac:dyDescent="0.2">
      <c r="B743" s="120"/>
      <c r="C743" s="64" t="s">
        <v>40</v>
      </c>
      <c r="D743" s="121" t="s">
        <v>51</v>
      </c>
      <c r="E743" s="46" t="s">
        <v>42</v>
      </c>
    </row>
    <row r="744" spans="1:5" ht="15" customHeight="1" x14ac:dyDescent="0.2">
      <c r="B744" s="112"/>
      <c r="C744" s="89">
        <v>3122</v>
      </c>
      <c r="D744" s="96" t="s">
        <v>90</v>
      </c>
      <c r="E744" s="74">
        <v>-512</v>
      </c>
    </row>
    <row r="745" spans="1:5" ht="15" customHeight="1" x14ac:dyDescent="0.2">
      <c r="B745" s="112"/>
      <c r="C745" s="89">
        <v>3122</v>
      </c>
      <c r="D745" s="96" t="s">
        <v>67</v>
      </c>
      <c r="E745" s="74">
        <v>512</v>
      </c>
    </row>
    <row r="746" spans="1:5" ht="15" customHeight="1" x14ac:dyDescent="0.2">
      <c r="B746" s="145"/>
      <c r="C746" s="76" t="s">
        <v>44</v>
      </c>
      <c r="D746" s="73"/>
      <c r="E746" s="78">
        <f>SUM(E744:E745)</f>
        <v>0</v>
      </c>
    </row>
    <row r="747" spans="1:5" ht="15" customHeight="1" x14ac:dyDescent="0.2"/>
    <row r="748" spans="1:5" ht="15" customHeight="1" x14ac:dyDescent="0.2"/>
    <row r="749" spans="1:5" ht="15" customHeight="1" x14ac:dyDescent="0.2"/>
    <row r="750" spans="1:5" ht="15" customHeight="1" x14ac:dyDescent="0.2"/>
    <row r="751" spans="1:5" ht="15" customHeight="1" x14ac:dyDescent="0.2"/>
    <row r="752" spans="1:5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</sheetData>
  <mergeCells count="63">
    <mergeCell ref="A705:E713"/>
    <mergeCell ref="A731:E732"/>
    <mergeCell ref="A733:E738"/>
    <mergeCell ref="A629:E635"/>
    <mergeCell ref="A647:E648"/>
    <mergeCell ref="A649:E657"/>
    <mergeCell ref="A679:E680"/>
    <mergeCell ref="A681:E688"/>
    <mergeCell ref="A703:E704"/>
    <mergeCell ref="A544:E553"/>
    <mergeCell ref="A575:E576"/>
    <mergeCell ref="A577:E582"/>
    <mergeCell ref="A600:E601"/>
    <mergeCell ref="A602:E607"/>
    <mergeCell ref="A627:E628"/>
    <mergeCell ref="A455:E460"/>
    <mergeCell ref="A479:E480"/>
    <mergeCell ref="A481:E489"/>
    <mergeCell ref="A509:E510"/>
    <mergeCell ref="A511:E518"/>
    <mergeCell ref="A542:E543"/>
    <mergeCell ref="A368:E374"/>
    <mergeCell ref="A392:E393"/>
    <mergeCell ref="A394:E401"/>
    <mergeCell ref="A418:E419"/>
    <mergeCell ref="A420:E428"/>
    <mergeCell ref="A453:E454"/>
    <mergeCell ref="A279:E285"/>
    <mergeCell ref="A303:E303"/>
    <mergeCell ref="A304:E312"/>
    <mergeCell ref="A337:E337"/>
    <mergeCell ref="A338:E345"/>
    <mergeCell ref="A366:E367"/>
    <mergeCell ref="A220:E220"/>
    <mergeCell ref="A221:E221"/>
    <mergeCell ref="A222:E228"/>
    <mergeCell ref="A251:E251"/>
    <mergeCell ref="A252:E258"/>
    <mergeCell ref="A278:E278"/>
    <mergeCell ref="A159:E159"/>
    <mergeCell ref="A160:E160"/>
    <mergeCell ref="A161:E167"/>
    <mergeCell ref="A186:E186"/>
    <mergeCell ref="A187:E187"/>
    <mergeCell ref="A188:E195"/>
    <mergeCell ref="A107:E107"/>
    <mergeCell ref="A108:E108"/>
    <mergeCell ref="A109:E113"/>
    <mergeCell ref="A131:E131"/>
    <mergeCell ref="A132:E132"/>
    <mergeCell ref="A133:E138"/>
    <mergeCell ref="A55:E55"/>
    <mergeCell ref="A56:E56"/>
    <mergeCell ref="A57:E61"/>
    <mergeCell ref="A84:E84"/>
    <mergeCell ref="A85:E85"/>
    <mergeCell ref="A86:E90"/>
    <mergeCell ref="A2:E2"/>
    <mergeCell ref="A3:E3"/>
    <mergeCell ref="A4:E8"/>
    <mergeCell ref="A24:E24"/>
    <mergeCell ref="A25:E25"/>
    <mergeCell ref="A26:E3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172/18 - 198/18 schválené Radou Olomouckého kraje 16.4.2018</oddHeader>
    <oddFooter xml:space="preserve">&amp;L&amp;"Arial,Kurzíva"Zastupitelstvo OK 23.4.2018
6.1.1. - Rozpočet Olomouckého kraje 2018 - rozpočtové změny - DODATEK
Příloha č.1: Rozpočtové změny č.172/18 - 198/18 schválené Radou Olomouckého kraje 16.4.2018&amp;R&amp;"Arial,Kurzíva"Strana &amp;P (celkem 26)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153" customWidth="1"/>
    <col min="6" max="16384" width="9.140625" style="35"/>
  </cols>
  <sheetData>
    <row r="1" spans="1:5" ht="15" customHeight="1" x14ac:dyDescent="0.25">
      <c r="A1" s="36" t="s">
        <v>149</v>
      </c>
    </row>
    <row r="2" spans="1:5" ht="15" customHeight="1" x14ac:dyDescent="0.2">
      <c r="A2" s="37" t="s">
        <v>150</v>
      </c>
      <c r="B2" s="37"/>
      <c r="C2" s="37"/>
      <c r="D2" s="37"/>
      <c r="E2" s="37"/>
    </row>
    <row r="3" spans="1:5" ht="15" customHeight="1" x14ac:dyDescent="0.2">
      <c r="A3" s="85" t="s">
        <v>151</v>
      </c>
      <c r="B3" s="85"/>
      <c r="C3" s="85"/>
      <c r="D3" s="85"/>
      <c r="E3" s="85"/>
    </row>
    <row r="4" spans="1:5" ht="15" customHeight="1" x14ac:dyDescent="0.2">
      <c r="A4" s="85"/>
      <c r="B4" s="85"/>
      <c r="C4" s="85"/>
      <c r="D4" s="85"/>
      <c r="E4" s="85"/>
    </row>
    <row r="5" spans="1:5" ht="15" customHeight="1" x14ac:dyDescent="0.2">
      <c r="A5" s="85"/>
      <c r="B5" s="85"/>
      <c r="C5" s="85"/>
      <c r="D5" s="85"/>
      <c r="E5" s="85"/>
    </row>
    <row r="6" spans="1:5" ht="15" customHeight="1" x14ac:dyDescent="0.2">
      <c r="A6" s="85"/>
      <c r="B6" s="85"/>
      <c r="C6" s="85"/>
      <c r="D6" s="85"/>
      <c r="E6" s="85"/>
    </row>
    <row r="7" spans="1:5" ht="15" customHeight="1" x14ac:dyDescent="0.2">
      <c r="A7" s="85"/>
      <c r="B7" s="85"/>
      <c r="C7" s="85"/>
      <c r="D7" s="85"/>
      <c r="E7" s="85"/>
    </row>
    <row r="8" spans="1:5" ht="15" customHeight="1" x14ac:dyDescent="0.2">
      <c r="A8" s="85"/>
      <c r="B8" s="85"/>
      <c r="C8" s="85"/>
      <c r="D8" s="85"/>
      <c r="E8" s="85"/>
    </row>
    <row r="9" spans="1:5" ht="15" customHeight="1" x14ac:dyDescent="0.2">
      <c r="A9" s="85"/>
      <c r="B9" s="85"/>
      <c r="C9" s="85"/>
      <c r="D9" s="85"/>
      <c r="E9" s="85"/>
    </row>
    <row r="10" spans="1:5" ht="15" customHeight="1" x14ac:dyDescent="0.2">
      <c r="A10" s="85"/>
      <c r="B10" s="85"/>
      <c r="C10" s="85"/>
      <c r="D10" s="85"/>
      <c r="E10" s="85"/>
    </row>
    <row r="11" spans="1:5" ht="15" customHeight="1" x14ac:dyDescent="0.2">
      <c r="A11" s="85"/>
      <c r="B11" s="85"/>
      <c r="C11" s="85"/>
      <c r="D11" s="85"/>
      <c r="E11" s="85"/>
    </row>
    <row r="12" spans="1:5" ht="15" customHeight="1" x14ac:dyDescent="0.2">
      <c r="A12"/>
      <c r="B12"/>
      <c r="C12"/>
      <c r="D12"/>
      <c r="E12" s="57"/>
    </row>
    <row r="13" spans="1:5" ht="15" customHeight="1" x14ac:dyDescent="0.25">
      <c r="A13" s="40" t="s">
        <v>1</v>
      </c>
      <c r="B13" s="59"/>
      <c r="C13" s="59"/>
      <c r="D13" s="59"/>
      <c r="E13" s="41"/>
    </row>
    <row r="14" spans="1:5" ht="15" customHeight="1" x14ac:dyDescent="0.2">
      <c r="A14" s="86" t="s">
        <v>113</v>
      </c>
      <c r="B14" s="41"/>
      <c r="C14" s="41"/>
      <c r="D14" s="41"/>
      <c r="E14" s="43" t="s">
        <v>114</v>
      </c>
    </row>
    <row r="15" spans="1:5" ht="15" customHeight="1" x14ac:dyDescent="0.25">
      <c r="A15" s="58"/>
      <c r="B15" s="60"/>
      <c r="C15" s="59"/>
      <c r="D15" s="59"/>
      <c r="E15" s="45"/>
    </row>
    <row r="16" spans="1:5" ht="15" customHeight="1" x14ac:dyDescent="0.2">
      <c r="A16" s="120"/>
      <c r="B16" s="93"/>
      <c r="C16" s="64" t="s">
        <v>40</v>
      </c>
      <c r="D16" s="70" t="s">
        <v>41</v>
      </c>
      <c r="E16" s="154" t="s">
        <v>42</v>
      </c>
    </row>
    <row r="17" spans="1:5" ht="15" customHeight="1" x14ac:dyDescent="0.2">
      <c r="A17" s="112"/>
      <c r="B17" s="95"/>
      <c r="C17" s="89"/>
      <c r="D17" s="155" t="s">
        <v>152</v>
      </c>
      <c r="E17" s="147">
        <v>-400000</v>
      </c>
    </row>
    <row r="18" spans="1:5" ht="15" customHeight="1" x14ac:dyDescent="0.2">
      <c r="A18" s="112"/>
      <c r="B18" s="97"/>
      <c r="C18" s="76" t="s">
        <v>44</v>
      </c>
      <c r="D18" s="77"/>
      <c r="E18" s="55">
        <f>SUM(E17:E17)</f>
        <v>-400000</v>
      </c>
    </row>
    <row r="19" spans="1:5" ht="15" customHeight="1" x14ac:dyDescent="0.2"/>
    <row r="20" spans="1:5" ht="15" customHeight="1" x14ac:dyDescent="0.25">
      <c r="A20" s="58" t="s">
        <v>17</v>
      </c>
      <c r="B20" s="59"/>
      <c r="C20" s="59"/>
      <c r="D20" s="59"/>
      <c r="E20" s="41"/>
    </row>
    <row r="21" spans="1:5" ht="15" customHeight="1" x14ac:dyDescent="0.2">
      <c r="A21" s="106" t="s">
        <v>77</v>
      </c>
      <c r="B21" s="59"/>
      <c r="C21" s="59"/>
      <c r="D21" s="59"/>
      <c r="E21" s="43" t="s">
        <v>78</v>
      </c>
    </row>
    <row r="22" spans="1:5" ht="15" customHeight="1" x14ac:dyDescent="0.25">
      <c r="A22" s="58"/>
      <c r="B22" s="60"/>
      <c r="C22" s="59"/>
      <c r="D22" s="59"/>
      <c r="E22" s="45"/>
    </row>
    <row r="23" spans="1:5" ht="15" customHeight="1" x14ac:dyDescent="0.2">
      <c r="A23" s="93"/>
      <c r="B23" s="93"/>
      <c r="C23" s="64" t="s">
        <v>40</v>
      </c>
      <c r="D23" s="121" t="s">
        <v>51</v>
      </c>
      <c r="E23" s="154" t="s">
        <v>42</v>
      </c>
    </row>
    <row r="24" spans="1:5" ht="15" customHeight="1" x14ac:dyDescent="0.2">
      <c r="A24" s="112"/>
      <c r="B24" s="95"/>
      <c r="C24" s="108">
        <v>6409</v>
      </c>
      <c r="D24" s="96" t="s">
        <v>79</v>
      </c>
      <c r="E24" s="131">
        <v>-400000</v>
      </c>
    </row>
    <row r="25" spans="1:5" ht="15" customHeight="1" x14ac:dyDescent="0.2">
      <c r="A25" s="109"/>
      <c r="B25" s="110"/>
      <c r="C25" s="76" t="s">
        <v>44</v>
      </c>
      <c r="D25" s="77"/>
      <c r="E25" s="55">
        <f>E24</f>
        <v>-400000</v>
      </c>
    </row>
    <row r="26" spans="1:5" ht="15" customHeight="1" x14ac:dyDescent="0.2"/>
    <row r="27" spans="1:5" ht="15" customHeight="1" x14ac:dyDescent="0.2"/>
    <row r="28" spans="1:5" ht="15" customHeight="1" x14ac:dyDescent="0.25">
      <c r="A28" s="36" t="s">
        <v>153</v>
      </c>
    </row>
    <row r="29" spans="1:5" ht="15" customHeight="1" x14ac:dyDescent="0.2">
      <c r="A29" s="37" t="s">
        <v>34</v>
      </c>
      <c r="B29" s="37"/>
      <c r="C29" s="37"/>
      <c r="D29" s="37"/>
      <c r="E29" s="37"/>
    </row>
    <row r="30" spans="1:5" ht="15" customHeight="1" x14ac:dyDescent="0.2">
      <c r="A30" s="85" t="s">
        <v>154</v>
      </c>
      <c r="B30" s="85"/>
      <c r="C30" s="85"/>
      <c r="D30" s="85"/>
      <c r="E30" s="85"/>
    </row>
    <row r="31" spans="1:5" ht="15" customHeight="1" x14ac:dyDescent="0.2">
      <c r="A31" s="85"/>
      <c r="B31" s="85"/>
      <c r="C31" s="85"/>
      <c r="D31" s="85"/>
      <c r="E31" s="85"/>
    </row>
    <row r="32" spans="1:5" ht="15" customHeight="1" x14ac:dyDescent="0.2">
      <c r="A32" s="85"/>
      <c r="B32" s="85"/>
      <c r="C32" s="85"/>
      <c r="D32" s="85"/>
      <c r="E32" s="85"/>
    </row>
    <row r="33" spans="1:5" ht="15" customHeight="1" x14ac:dyDescent="0.2">
      <c r="A33" s="85"/>
      <c r="B33" s="85"/>
      <c r="C33" s="85"/>
      <c r="D33" s="85"/>
      <c r="E33" s="85"/>
    </row>
    <row r="34" spans="1:5" ht="15" customHeight="1" x14ac:dyDescent="0.2">
      <c r="A34" s="85"/>
      <c r="B34" s="85"/>
      <c r="C34" s="85"/>
      <c r="D34" s="85"/>
      <c r="E34" s="85"/>
    </row>
    <row r="35" spans="1:5" ht="15" customHeight="1" x14ac:dyDescent="0.2">
      <c r="A35" s="85"/>
      <c r="B35" s="85"/>
      <c r="C35" s="85"/>
      <c r="D35" s="85"/>
      <c r="E35" s="85"/>
    </row>
    <row r="36" spans="1:5" ht="15" customHeight="1" x14ac:dyDescent="0.2">
      <c r="A36"/>
      <c r="B36"/>
      <c r="C36"/>
      <c r="D36"/>
      <c r="E36" s="57"/>
    </row>
    <row r="37" spans="1:5" ht="15" customHeight="1" x14ac:dyDescent="0.25">
      <c r="A37" s="40" t="s">
        <v>1</v>
      </c>
      <c r="B37" s="59"/>
      <c r="C37" s="59"/>
      <c r="D37" s="59"/>
      <c r="E37" s="41"/>
    </row>
    <row r="38" spans="1:5" ht="15" customHeight="1" x14ac:dyDescent="0.2">
      <c r="A38" s="86" t="s">
        <v>113</v>
      </c>
      <c r="B38" s="41"/>
      <c r="C38" s="41"/>
      <c r="D38" s="41"/>
      <c r="E38" s="43" t="s">
        <v>114</v>
      </c>
    </row>
    <row r="39" spans="1:5" ht="15" customHeight="1" x14ac:dyDescent="0.25">
      <c r="A39" s="58"/>
      <c r="B39" s="60"/>
      <c r="C39" s="59"/>
      <c r="D39" s="59"/>
      <c r="E39" s="45"/>
    </row>
    <row r="40" spans="1:5" ht="15" customHeight="1" x14ac:dyDescent="0.2">
      <c r="A40" s="120"/>
      <c r="B40" s="93"/>
      <c r="C40" s="64" t="s">
        <v>40</v>
      </c>
      <c r="D40" s="70" t="s">
        <v>41</v>
      </c>
      <c r="E40" s="154" t="s">
        <v>42</v>
      </c>
    </row>
    <row r="41" spans="1:5" ht="15" customHeight="1" x14ac:dyDescent="0.2">
      <c r="A41" s="112"/>
      <c r="B41" s="95"/>
      <c r="C41" s="89">
        <v>6409</v>
      </c>
      <c r="D41" s="155" t="s">
        <v>155</v>
      </c>
      <c r="E41" s="147">
        <v>15760</v>
      </c>
    </row>
    <row r="42" spans="1:5" ht="15" customHeight="1" x14ac:dyDescent="0.2">
      <c r="A42" s="112"/>
      <c r="B42" s="97"/>
      <c r="C42" s="76" t="s">
        <v>44</v>
      </c>
      <c r="D42" s="77"/>
      <c r="E42" s="55">
        <f>SUM(E41:E41)</f>
        <v>15760</v>
      </c>
    </row>
    <row r="43" spans="1:5" ht="15" customHeight="1" x14ac:dyDescent="0.2"/>
    <row r="44" spans="1:5" ht="15" customHeight="1" x14ac:dyDescent="0.25">
      <c r="A44" s="58" t="s">
        <v>17</v>
      </c>
      <c r="B44" s="59"/>
      <c r="C44" s="59"/>
      <c r="D44" s="59"/>
      <c r="E44" s="41"/>
    </row>
    <row r="45" spans="1:5" ht="15" customHeight="1" x14ac:dyDescent="0.2">
      <c r="A45" s="86" t="s">
        <v>113</v>
      </c>
      <c r="B45" s="59"/>
      <c r="C45" s="59"/>
      <c r="D45" s="59"/>
      <c r="E45" s="43" t="s">
        <v>114</v>
      </c>
    </row>
    <row r="46" spans="1:5" ht="15" customHeight="1" x14ac:dyDescent="0.25">
      <c r="A46" s="58"/>
      <c r="B46" s="60"/>
      <c r="C46" s="59"/>
      <c r="D46" s="59"/>
      <c r="E46" s="45"/>
    </row>
    <row r="47" spans="1:5" ht="15" customHeight="1" x14ac:dyDescent="0.2">
      <c r="A47" s="93"/>
      <c r="B47" s="93"/>
      <c r="C47" s="64" t="s">
        <v>40</v>
      </c>
      <c r="D47" s="121" t="s">
        <v>51</v>
      </c>
      <c r="E47" s="154" t="s">
        <v>42</v>
      </c>
    </row>
    <row r="48" spans="1:5" ht="15" customHeight="1" x14ac:dyDescent="0.2">
      <c r="A48" s="107"/>
      <c r="B48" s="95"/>
      <c r="C48" s="108">
        <v>6113</v>
      </c>
      <c r="D48" s="96" t="s">
        <v>67</v>
      </c>
      <c r="E48" s="131">
        <v>15760</v>
      </c>
    </row>
    <row r="49" spans="1:5" ht="15" customHeight="1" x14ac:dyDescent="0.2">
      <c r="A49" s="109"/>
      <c r="B49" s="110"/>
      <c r="C49" s="76" t="s">
        <v>44</v>
      </c>
      <c r="D49" s="77"/>
      <c r="E49" s="55">
        <f>E48</f>
        <v>15760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5">
      <c r="A53" s="36" t="s">
        <v>156</v>
      </c>
    </row>
    <row r="54" spans="1:5" ht="15" customHeight="1" x14ac:dyDescent="0.2">
      <c r="A54" s="37" t="s">
        <v>34</v>
      </c>
      <c r="B54" s="37"/>
      <c r="C54" s="37"/>
      <c r="D54" s="37"/>
      <c r="E54" s="37"/>
    </row>
    <row r="55" spans="1:5" ht="15" customHeight="1" x14ac:dyDescent="0.2">
      <c r="A55" s="85" t="s">
        <v>157</v>
      </c>
      <c r="B55" s="85"/>
      <c r="C55" s="85"/>
      <c r="D55" s="85"/>
      <c r="E55" s="85"/>
    </row>
    <row r="56" spans="1:5" ht="15" customHeight="1" x14ac:dyDescent="0.2">
      <c r="A56" s="85"/>
      <c r="B56" s="85"/>
      <c r="C56" s="85"/>
      <c r="D56" s="85"/>
      <c r="E56" s="85"/>
    </row>
    <row r="57" spans="1:5" ht="15" customHeight="1" x14ac:dyDescent="0.2">
      <c r="A57" s="85"/>
      <c r="B57" s="85"/>
      <c r="C57" s="85"/>
      <c r="D57" s="85"/>
      <c r="E57" s="85"/>
    </row>
    <row r="58" spans="1:5" ht="15" customHeight="1" x14ac:dyDescent="0.2">
      <c r="A58" s="85"/>
      <c r="B58" s="85"/>
      <c r="C58" s="85"/>
      <c r="D58" s="85"/>
      <c r="E58" s="85"/>
    </row>
    <row r="59" spans="1:5" ht="15" customHeight="1" x14ac:dyDescent="0.2">
      <c r="A59" s="85"/>
      <c r="B59" s="85"/>
      <c r="C59" s="85"/>
      <c r="D59" s="85"/>
      <c r="E59" s="85"/>
    </row>
    <row r="60" spans="1:5" ht="15" customHeight="1" x14ac:dyDescent="0.2">
      <c r="A60" s="85"/>
      <c r="B60" s="85"/>
      <c r="C60" s="85"/>
      <c r="D60" s="85"/>
      <c r="E60" s="85"/>
    </row>
    <row r="61" spans="1:5" ht="15" customHeight="1" x14ac:dyDescent="0.2">
      <c r="A61" s="85"/>
      <c r="B61" s="85"/>
      <c r="C61" s="85"/>
      <c r="D61" s="85"/>
      <c r="E61" s="85"/>
    </row>
    <row r="62" spans="1:5" ht="15" customHeight="1" x14ac:dyDescent="0.2">
      <c r="A62" s="85"/>
      <c r="B62" s="85"/>
      <c r="C62" s="85"/>
      <c r="D62" s="85"/>
      <c r="E62" s="85"/>
    </row>
    <row r="63" spans="1:5" ht="15" customHeight="1" x14ac:dyDescent="0.2">
      <c r="A63" s="111"/>
      <c r="B63" s="111"/>
      <c r="C63" s="111"/>
      <c r="D63" s="111"/>
      <c r="E63" s="39"/>
    </row>
    <row r="64" spans="1:5" ht="15" customHeight="1" x14ac:dyDescent="0.25">
      <c r="A64" s="40" t="s">
        <v>1</v>
      </c>
      <c r="B64" s="41"/>
      <c r="C64" s="41"/>
      <c r="D64" s="41"/>
      <c r="E64" s="41"/>
    </row>
    <row r="65" spans="1:5" ht="15" customHeight="1" x14ac:dyDescent="0.2">
      <c r="A65" s="42" t="s">
        <v>77</v>
      </c>
      <c r="B65" s="41"/>
      <c r="C65" s="41"/>
      <c r="D65" s="41"/>
      <c r="E65" s="43" t="s">
        <v>78</v>
      </c>
    </row>
    <row r="66" spans="1:5" ht="15" customHeight="1" x14ac:dyDescent="0.25">
      <c r="A66" s="40"/>
      <c r="B66" s="116"/>
      <c r="C66" s="44"/>
      <c r="D66" s="44"/>
      <c r="E66" s="45"/>
    </row>
    <row r="67" spans="1:5" ht="15" customHeight="1" x14ac:dyDescent="0.2">
      <c r="A67" s="120"/>
      <c r="B67" s="120"/>
      <c r="C67" s="46" t="s">
        <v>40</v>
      </c>
      <c r="D67" s="47" t="s">
        <v>41</v>
      </c>
      <c r="E67" s="46" t="s">
        <v>42</v>
      </c>
    </row>
    <row r="68" spans="1:5" ht="15" customHeight="1" x14ac:dyDescent="0.2">
      <c r="A68" s="112"/>
      <c r="B68" s="95"/>
      <c r="C68" s="114"/>
      <c r="D68" s="156" t="s">
        <v>158</v>
      </c>
      <c r="E68" s="157">
        <v>257148632</v>
      </c>
    </row>
    <row r="69" spans="1:5" ht="15" customHeight="1" x14ac:dyDescent="0.2">
      <c r="A69" s="80"/>
      <c r="B69" s="158"/>
      <c r="C69" s="53" t="s">
        <v>44</v>
      </c>
      <c r="D69" s="54"/>
      <c r="E69" s="55">
        <f>SUM(E68:E68)</f>
        <v>257148632</v>
      </c>
    </row>
    <row r="70" spans="1:5" ht="15" customHeight="1" x14ac:dyDescent="0.2">
      <c r="A70" s="111"/>
      <c r="B70" s="111"/>
      <c r="C70" s="111"/>
      <c r="D70" s="111"/>
      <c r="E70" s="39"/>
    </row>
    <row r="71" spans="1:5" ht="15" customHeight="1" x14ac:dyDescent="0.25">
      <c r="A71" s="40" t="s">
        <v>17</v>
      </c>
      <c r="B71" s="41"/>
      <c r="C71" s="41"/>
      <c r="D71" s="41"/>
      <c r="E71" s="41"/>
    </row>
    <row r="72" spans="1:5" ht="15" customHeight="1" x14ac:dyDescent="0.2">
      <c r="A72" s="42" t="s">
        <v>77</v>
      </c>
      <c r="B72" s="41"/>
      <c r="C72" s="41"/>
      <c r="D72" s="41"/>
      <c r="E72" s="43" t="s">
        <v>78</v>
      </c>
    </row>
    <row r="73" spans="1:5" ht="15" customHeight="1" x14ac:dyDescent="0.25">
      <c r="A73" s="44"/>
      <c r="B73" s="40"/>
      <c r="C73" s="41"/>
      <c r="D73" s="41"/>
      <c r="E73" s="45"/>
    </row>
    <row r="74" spans="1:5" ht="15" customHeight="1" x14ac:dyDescent="0.2">
      <c r="A74" s="120"/>
      <c r="B74" s="93"/>
      <c r="C74" s="46" t="s">
        <v>40</v>
      </c>
      <c r="D74" s="121" t="s">
        <v>51</v>
      </c>
      <c r="E74" s="46" t="s">
        <v>42</v>
      </c>
    </row>
    <row r="75" spans="1:5" ht="15" customHeight="1" x14ac:dyDescent="0.2">
      <c r="A75" s="112"/>
      <c r="B75" s="113"/>
      <c r="C75" s="108">
        <v>6409</v>
      </c>
      <c r="D75" s="96" t="s">
        <v>79</v>
      </c>
      <c r="E75" s="51">
        <v>80000000</v>
      </c>
    </row>
    <row r="76" spans="1:5" ht="15" customHeight="1" x14ac:dyDescent="0.2">
      <c r="A76" s="112"/>
      <c r="B76" s="113"/>
      <c r="C76" s="108">
        <v>6409</v>
      </c>
      <c r="D76" s="75" t="s">
        <v>53</v>
      </c>
      <c r="E76" s="51">
        <v>56000000</v>
      </c>
    </row>
    <row r="77" spans="1:5" ht="15" customHeight="1" x14ac:dyDescent="0.2">
      <c r="A77" s="80"/>
      <c r="B77" s="122"/>
      <c r="C77" s="53" t="s">
        <v>44</v>
      </c>
      <c r="D77" s="123"/>
      <c r="E77" s="124">
        <f>SUM(E75:E76)</f>
        <v>136000000</v>
      </c>
    </row>
    <row r="78" spans="1:5" ht="15" customHeight="1" x14ac:dyDescent="0.2"/>
    <row r="79" spans="1:5" ht="15" customHeight="1" x14ac:dyDescent="0.25">
      <c r="A79" s="58" t="s">
        <v>17</v>
      </c>
      <c r="B79" s="59"/>
      <c r="C79" s="59"/>
      <c r="D79" s="59"/>
      <c r="E79" s="41"/>
    </row>
    <row r="80" spans="1:5" ht="15" customHeight="1" x14ac:dyDescent="0.2">
      <c r="A80" s="106" t="s">
        <v>135</v>
      </c>
      <c r="B80" s="159"/>
      <c r="C80" s="159"/>
      <c r="D80" s="159"/>
      <c r="E80" s="159" t="s">
        <v>136</v>
      </c>
    </row>
    <row r="81" spans="1:5" ht="15" customHeight="1" x14ac:dyDescent="0.25">
      <c r="A81" s="58"/>
      <c r="B81" s="60"/>
      <c r="C81" s="59"/>
      <c r="D81" s="59"/>
      <c r="E81" s="45"/>
    </row>
    <row r="82" spans="1:5" ht="15" customHeight="1" x14ac:dyDescent="0.2">
      <c r="A82" s="120"/>
      <c r="B82" s="120"/>
      <c r="C82" s="64" t="s">
        <v>40</v>
      </c>
      <c r="D82" s="121" t="s">
        <v>51</v>
      </c>
      <c r="E82" s="154" t="s">
        <v>42</v>
      </c>
    </row>
    <row r="83" spans="1:5" ht="15" customHeight="1" x14ac:dyDescent="0.2">
      <c r="A83" s="160"/>
      <c r="B83" s="113"/>
      <c r="C83" s="89">
        <v>6172</v>
      </c>
      <c r="D83" s="96" t="s">
        <v>67</v>
      </c>
      <c r="E83" s="51">
        <v>1250000</v>
      </c>
    </row>
    <row r="84" spans="1:5" ht="15" customHeight="1" x14ac:dyDescent="0.2">
      <c r="A84" s="112"/>
      <c r="B84" s="113"/>
      <c r="C84" s="76" t="s">
        <v>44</v>
      </c>
      <c r="D84" s="77"/>
      <c r="E84" s="55">
        <f>SUM(E83:E83)</f>
        <v>1250000</v>
      </c>
    </row>
    <row r="85" spans="1:5" ht="15" customHeight="1" x14ac:dyDescent="0.2"/>
    <row r="86" spans="1:5" ht="15" customHeight="1" x14ac:dyDescent="0.25">
      <c r="A86" s="40" t="s">
        <v>17</v>
      </c>
      <c r="B86" s="41"/>
      <c r="C86" s="41"/>
      <c r="D86" s="41"/>
      <c r="E86" s="41"/>
    </row>
    <row r="87" spans="1:5" ht="15" customHeight="1" x14ac:dyDescent="0.2">
      <c r="A87" s="42" t="s">
        <v>159</v>
      </c>
      <c r="B87" s="41"/>
      <c r="C87" s="41"/>
      <c r="D87" s="41"/>
      <c r="E87" s="43" t="s">
        <v>160</v>
      </c>
    </row>
    <row r="88" spans="1:5" ht="15" customHeight="1" x14ac:dyDescent="0.25">
      <c r="A88" s="40"/>
      <c r="B88" s="44"/>
      <c r="C88" s="41"/>
      <c r="D88" s="41"/>
      <c r="E88" s="45"/>
    </row>
    <row r="89" spans="1:5" ht="15" customHeight="1" x14ac:dyDescent="0.2">
      <c r="A89" s="120"/>
      <c r="B89" s="120"/>
      <c r="C89" s="46" t="s">
        <v>40</v>
      </c>
      <c r="D89" s="161" t="s">
        <v>51</v>
      </c>
      <c r="E89" s="46" t="s">
        <v>42</v>
      </c>
    </row>
    <row r="90" spans="1:5" ht="15" customHeight="1" x14ac:dyDescent="0.2">
      <c r="A90" s="112"/>
      <c r="B90" s="162"/>
      <c r="C90" s="114">
        <v>3742</v>
      </c>
      <c r="D90" s="96" t="s">
        <v>67</v>
      </c>
      <c r="E90" s="157">
        <v>400000</v>
      </c>
    </row>
    <row r="91" spans="1:5" ht="15" customHeight="1" x14ac:dyDescent="0.2">
      <c r="A91" s="41"/>
      <c r="B91" s="162"/>
      <c r="C91" s="53" t="s">
        <v>44</v>
      </c>
      <c r="D91" s="54"/>
      <c r="E91" s="55">
        <f>SUM(E90:E90)</f>
        <v>400000</v>
      </c>
    </row>
    <row r="92" spans="1:5" ht="15" customHeight="1" x14ac:dyDescent="0.2"/>
    <row r="93" spans="1:5" ht="15" customHeight="1" x14ac:dyDescent="0.25">
      <c r="A93" s="58" t="s">
        <v>17</v>
      </c>
      <c r="B93" s="59"/>
      <c r="C93" s="59"/>
      <c r="D93" s="59"/>
      <c r="E93" s="44"/>
    </row>
    <row r="94" spans="1:5" ht="15" customHeight="1" x14ac:dyDescent="0.2">
      <c r="A94" s="106" t="s">
        <v>124</v>
      </c>
      <c r="B94" s="140"/>
      <c r="C94" s="140"/>
      <c r="D94" s="140"/>
      <c r="E94" s="44" t="s">
        <v>125</v>
      </c>
    </row>
    <row r="95" spans="1:5" ht="15" customHeight="1" x14ac:dyDescent="0.2">
      <c r="A95"/>
      <c r="B95"/>
      <c r="C95"/>
      <c r="D95"/>
      <c r="E95" s="57"/>
    </row>
    <row r="96" spans="1:5" ht="15" customHeight="1" x14ac:dyDescent="0.2">
      <c r="A96"/>
      <c r="B96" s="46" t="s">
        <v>39</v>
      </c>
      <c r="C96" s="64" t="s">
        <v>40</v>
      </c>
      <c r="D96" s="142" t="s">
        <v>41</v>
      </c>
      <c r="E96" s="154" t="s">
        <v>42</v>
      </c>
    </row>
    <row r="97" spans="1:5" ht="15" customHeight="1" x14ac:dyDescent="0.2">
      <c r="A97"/>
      <c r="B97" s="48">
        <v>132</v>
      </c>
      <c r="C97" s="114"/>
      <c r="D97" s="69" t="s">
        <v>142</v>
      </c>
      <c r="E97" s="51">
        <v>7454055</v>
      </c>
    </row>
    <row r="98" spans="1:5" ht="15" customHeight="1" x14ac:dyDescent="0.2">
      <c r="A98"/>
      <c r="B98" s="48">
        <v>303</v>
      </c>
      <c r="C98" s="114"/>
      <c r="D98" s="69" t="s">
        <v>142</v>
      </c>
      <c r="E98" s="51">
        <v>400000</v>
      </c>
    </row>
    <row r="99" spans="1:5" ht="15" customHeight="1" x14ac:dyDescent="0.2">
      <c r="A99"/>
      <c r="B99" s="48">
        <v>895</v>
      </c>
      <c r="C99" s="114"/>
      <c r="D99" s="96" t="s">
        <v>85</v>
      </c>
      <c r="E99" s="51">
        <v>1277100</v>
      </c>
    </row>
    <row r="100" spans="1:5" ht="15" customHeight="1" x14ac:dyDescent="0.2">
      <c r="A100"/>
      <c r="B100" s="48">
        <v>895</v>
      </c>
      <c r="C100" s="114"/>
      <c r="D100" s="69" t="s">
        <v>142</v>
      </c>
      <c r="E100" s="51">
        <v>1629900</v>
      </c>
    </row>
    <row r="101" spans="1:5" ht="15" customHeight="1" x14ac:dyDescent="0.2">
      <c r="A101"/>
      <c r="B101" s="48">
        <v>880</v>
      </c>
      <c r="C101" s="114"/>
      <c r="D101" s="96" t="s">
        <v>85</v>
      </c>
      <c r="E101" s="51">
        <v>141900</v>
      </c>
    </row>
    <row r="102" spans="1:5" ht="15" customHeight="1" x14ac:dyDescent="0.2">
      <c r="A102"/>
      <c r="B102" s="48">
        <v>880</v>
      </c>
      <c r="C102" s="114"/>
      <c r="D102" s="69" t="s">
        <v>142</v>
      </c>
      <c r="E102" s="51">
        <v>181100</v>
      </c>
    </row>
    <row r="103" spans="1:5" ht="15" customHeight="1" x14ac:dyDescent="0.2">
      <c r="A103"/>
      <c r="B103" s="48">
        <v>10</v>
      </c>
      <c r="C103" s="114"/>
      <c r="D103" s="96" t="s">
        <v>85</v>
      </c>
      <c r="E103" s="51">
        <v>334000</v>
      </c>
    </row>
    <row r="104" spans="1:5" ht="15" customHeight="1" x14ac:dyDescent="0.2">
      <c r="A104"/>
      <c r="B104" s="132"/>
      <c r="C104" s="76" t="s">
        <v>44</v>
      </c>
      <c r="D104" s="138"/>
      <c r="E104" s="124">
        <f>SUM(E97:E103)</f>
        <v>11418055</v>
      </c>
    </row>
    <row r="105" spans="1:5" ht="15" customHeight="1" x14ac:dyDescent="0.2"/>
    <row r="106" spans="1:5" ht="15" customHeight="1" x14ac:dyDescent="0.25">
      <c r="A106" s="58" t="s">
        <v>17</v>
      </c>
      <c r="B106" s="59"/>
      <c r="C106" s="59"/>
      <c r="D106" s="59"/>
      <c r="E106" s="44"/>
    </row>
    <row r="107" spans="1:5" ht="15" customHeight="1" x14ac:dyDescent="0.2">
      <c r="A107" s="42" t="s">
        <v>37</v>
      </c>
      <c r="B107" s="59"/>
      <c r="C107" s="59"/>
      <c r="D107" s="59"/>
      <c r="E107" s="43" t="s">
        <v>38</v>
      </c>
    </row>
    <row r="108" spans="1:5" ht="15" customHeight="1" x14ac:dyDescent="0.2">
      <c r="A108" s="106"/>
      <c r="B108" s="60"/>
      <c r="C108" s="59"/>
      <c r="D108" s="59"/>
      <c r="E108" s="45"/>
    </row>
    <row r="109" spans="1:5" ht="15" customHeight="1" x14ac:dyDescent="0.2">
      <c r="A109" s="93"/>
      <c r="B109" s="93"/>
      <c r="C109" s="64" t="s">
        <v>40</v>
      </c>
      <c r="D109" s="121" t="s">
        <v>51</v>
      </c>
      <c r="E109" s="154" t="s">
        <v>42</v>
      </c>
    </row>
    <row r="110" spans="1:5" ht="15" customHeight="1" x14ac:dyDescent="0.2">
      <c r="A110" s="93"/>
      <c r="B110" s="93"/>
      <c r="C110" s="114">
        <v>3299</v>
      </c>
      <c r="D110" s="75" t="s">
        <v>161</v>
      </c>
      <c r="E110" s="147">
        <v>11500000</v>
      </c>
    </row>
    <row r="111" spans="1:5" ht="15" customHeight="1" x14ac:dyDescent="0.2">
      <c r="A111" s="97"/>
      <c r="B111" s="97"/>
      <c r="C111" s="76" t="s">
        <v>44</v>
      </c>
      <c r="D111" s="77"/>
      <c r="E111" s="55">
        <f>SUM(E110:E110)</f>
        <v>11500000</v>
      </c>
    </row>
    <row r="112" spans="1:5" ht="15" customHeight="1" x14ac:dyDescent="0.2"/>
    <row r="113" spans="1:5" ht="15" customHeight="1" x14ac:dyDescent="0.25">
      <c r="A113" s="58" t="s">
        <v>17</v>
      </c>
      <c r="B113" s="59"/>
      <c r="C113" s="59"/>
      <c r="D113" s="59"/>
      <c r="E113" s="41"/>
    </row>
    <row r="114" spans="1:5" ht="15" customHeight="1" x14ac:dyDescent="0.2">
      <c r="A114" s="86" t="s">
        <v>64</v>
      </c>
      <c r="B114" s="59"/>
      <c r="C114" s="59"/>
      <c r="D114" s="59"/>
      <c r="E114" s="43" t="s">
        <v>162</v>
      </c>
    </row>
    <row r="115" spans="1:5" ht="15" customHeight="1" x14ac:dyDescent="0.2">
      <c r="A115" s="150"/>
      <c r="B115" s="149"/>
      <c r="C115" s="59"/>
      <c r="D115" s="59"/>
      <c r="E115" s="45"/>
    </row>
    <row r="116" spans="1:5" ht="15" customHeight="1" x14ac:dyDescent="0.2">
      <c r="A116" s="93"/>
      <c r="B116" s="93"/>
      <c r="C116" s="64" t="s">
        <v>40</v>
      </c>
      <c r="D116" s="70" t="s">
        <v>51</v>
      </c>
      <c r="E116" s="46" t="s">
        <v>42</v>
      </c>
    </row>
    <row r="117" spans="1:5" ht="15" customHeight="1" x14ac:dyDescent="0.2">
      <c r="A117" s="112"/>
      <c r="B117" s="110"/>
      <c r="C117" s="114">
        <v>3639</v>
      </c>
      <c r="D117" s="73" t="s">
        <v>52</v>
      </c>
      <c r="E117" s="51">
        <v>-31766078</v>
      </c>
    </row>
    <row r="118" spans="1:5" ht="15" customHeight="1" x14ac:dyDescent="0.2">
      <c r="A118" s="112"/>
      <c r="B118" s="110"/>
      <c r="C118" s="114">
        <v>3636</v>
      </c>
      <c r="D118" s="96" t="s">
        <v>71</v>
      </c>
      <c r="E118" s="51">
        <v>3449915</v>
      </c>
    </row>
    <row r="119" spans="1:5" ht="15" customHeight="1" x14ac:dyDescent="0.2">
      <c r="A119" s="112"/>
      <c r="B119" s="110"/>
      <c r="C119" s="114">
        <v>3636</v>
      </c>
      <c r="D119" s="73" t="s">
        <v>52</v>
      </c>
      <c r="E119" s="51">
        <v>1725000</v>
      </c>
    </row>
    <row r="120" spans="1:5" ht="15" customHeight="1" x14ac:dyDescent="0.2">
      <c r="A120" s="112"/>
      <c r="B120" s="110"/>
      <c r="C120" s="114">
        <v>2212</v>
      </c>
      <c r="D120" s="73" t="s">
        <v>52</v>
      </c>
      <c r="E120" s="51">
        <v>3060746</v>
      </c>
    </row>
    <row r="121" spans="1:5" ht="15" customHeight="1" x14ac:dyDescent="0.2">
      <c r="A121" s="112"/>
      <c r="B121" s="110"/>
      <c r="C121" s="114">
        <v>2212</v>
      </c>
      <c r="D121" s="96" t="s">
        <v>71</v>
      </c>
      <c r="E121" s="51">
        <v>3509459</v>
      </c>
    </row>
    <row r="122" spans="1:5" ht="15" customHeight="1" x14ac:dyDescent="0.2">
      <c r="A122" s="112"/>
      <c r="B122" s="110"/>
      <c r="C122" s="114">
        <v>3326</v>
      </c>
      <c r="D122" s="96" t="s">
        <v>71</v>
      </c>
      <c r="E122" s="51">
        <v>500000</v>
      </c>
    </row>
    <row r="123" spans="1:5" ht="15" customHeight="1" x14ac:dyDescent="0.2">
      <c r="A123" s="112"/>
      <c r="B123" s="110"/>
      <c r="C123" s="114">
        <v>3421</v>
      </c>
      <c r="D123" s="96" t="s">
        <v>71</v>
      </c>
      <c r="E123" s="51">
        <v>425971</v>
      </c>
    </row>
    <row r="124" spans="1:5" ht="15" customHeight="1" x14ac:dyDescent="0.2">
      <c r="A124" s="112"/>
      <c r="B124" s="110"/>
      <c r="C124" s="114">
        <v>3111</v>
      </c>
      <c r="D124" s="96" t="s">
        <v>71</v>
      </c>
      <c r="E124" s="51">
        <v>1600000</v>
      </c>
    </row>
    <row r="125" spans="1:5" ht="15" customHeight="1" x14ac:dyDescent="0.2">
      <c r="A125" s="112"/>
      <c r="B125" s="110"/>
      <c r="C125" s="114">
        <v>3111</v>
      </c>
      <c r="D125" s="73" t="s">
        <v>52</v>
      </c>
      <c r="E125" s="51">
        <v>1715410</v>
      </c>
    </row>
    <row r="126" spans="1:5" ht="15" customHeight="1" x14ac:dyDescent="0.2">
      <c r="A126" s="112"/>
      <c r="B126" s="110"/>
      <c r="C126" s="114">
        <v>3399</v>
      </c>
      <c r="D126" s="73" t="s">
        <v>52</v>
      </c>
      <c r="E126" s="51">
        <v>204500</v>
      </c>
    </row>
    <row r="127" spans="1:5" ht="15" customHeight="1" x14ac:dyDescent="0.2">
      <c r="A127" s="112"/>
      <c r="B127" s="110"/>
      <c r="C127" s="114">
        <v>3399</v>
      </c>
      <c r="D127" s="96" t="s">
        <v>71</v>
      </c>
      <c r="E127" s="51">
        <v>48000</v>
      </c>
    </row>
    <row r="128" spans="1:5" ht="15" customHeight="1" x14ac:dyDescent="0.2">
      <c r="A128" s="112"/>
      <c r="B128" s="110"/>
      <c r="C128" s="114">
        <v>2219</v>
      </c>
      <c r="D128" s="96" t="s">
        <v>71</v>
      </c>
      <c r="E128" s="51">
        <v>6078268</v>
      </c>
    </row>
    <row r="129" spans="1:5" ht="15" customHeight="1" x14ac:dyDescent="0.2">
      <c r="A129" s="112"/>
      <c r="B129" s="110"/>
      <c r="C129" s="114">
        <v>2219</v>
      </c>
      <c r="D129" s="73" t="s">
        <v>52</v>
      </c>
      <c r="E129" s="51">
        <v>1872808</v>
      </c>
    </row>
    <row r="130" spans="1:5" ht="15" customHeight="1" x14ac:dyDescent="0.2">
      <c r="A130" s="112"/>
      <c r="B130" s="110"/>
      <c r="C130" s="114">
        <v>3319</v>
      </c>
      <c r="D130" s="96" t="s">
        <v>71</v>
      </c>
      <c r="E130" s="51">
        <v>827088</v>
      </c>
    </row>
    <row r="131" spans="1:5" ht="15" customHeight="1" x14ac:dyDescent="0.2">
      <c r="A131" s="112"/>
      <c r="B131" s="110"/>
      <c r="C131" s="114">
        <v>3319</v>
      </c>
      <c r="D131" s="73" t="s">
        <v>52</v>
      </c>
      <c r="E131" s="51">
        <v>450000</v>
      </c>
    </row>
    <row r="132" spans="1:5" ht="15" customHeight="1" x14ac:dyDescent="0.2">
      <c r="A132" s="112"/>
      <c r="B132" s="110"/>
      <c r="C132" s="114">
        <v>3412</v>
      </c>
      <c r="D132" s="96" t="s">
        <v>71</v>
      </c>
      <c r="E132" s="51">
        <v>500000</v>
      </c>
    </row>
    <row r="133" spans="1:5" ht="15" customHeight="1" x14ac:dyDescent="0.2">
      <c r="A133" s="112"/>
      <c r="B133" s="110"/>
      <c r="C133" s="114">
        <v>3412</v>
      </c>
      <c r="D133" s="73" t="s">
        <v>52</v>
      </c>
      <c r="E133" s="51">
        <v>490000</v>
      </c>
    </row>
    <row r="134" spans="1:5" ht="15" customHeight="1" x14ac:dyDescent="0.2">
      <c r="A134" s="112"/>
      <c r="B134" s="110"/>
      <c r="C134" s="114">
        <v>3631</v>
      </c>
      <c r="D134" s="96" t="s">
        <v>71</v>
      </c>
      <c r="E134" s="51">
        <v>1660000</v>
      </c>
    </row>
    <row r="135" spans="1:5" ht="15" customHeight="1" x14ac:dyDescent="0.2">
      <c r="A135" s="112"/>
      <c r="B135" s="110"/>
      <c r="C135" s="114">
        <v>3631</v>
      </c>
      <c r="D135" s="73" t="s">
        <v>52</v>
      </c>
      <c r="E135" s="51">
        <v>665000</v>
      </c>
    </row>
    <row r="136" spans="1:5" ht="15" customHeight="1" x14ac:dyDescent="0.2">
      <c r="A136" s="112"/>
      <c r="B136" s="110"/>
      <c r="C136" s="114">
        <v>3349</v>
      </c>
      <c r="D136" s="73" t="s">
        <v>52</v>
      </c>
      <c r="E136" s="51">
        <v>83913</v>
      </c>
    </row>
    <row r="137" spans="1:5" ht="15" customHeight="1" x14ac:dyDescent="0.2">
      <c r="A137" s="112"/>
      <c r="B137" s="110"/>
      <c r="C137" s="114">
        <v>5519</v>
      </c>
      <c r="D137" s="73" t="s">
        <v>52</v>
      </c>
      <c r="E137" s="51">
        <v>450000</v>
      </c>
    </row>
    <row r="138" spans="1:5" ht="15" customHeight="1" x14ac:dyDescent="0.2">
      <c r="A138" s="112"/>
      <c r="B138" s="110"/>
      <c r="C138" s="114">
        <v>5519</v>
      </c>
      <c r="D138" s="96" t="s">
        <v>71</v>
      </c>
      <c r="E138" s="51">
        <v>250000</v>
      </c>
    </row>
    <row r="139" spans="1:5" ht="15" customHeight="1" x14ac:dyDescent="0.2">
      <c r="A139" s="112"/>
      <c r="B139" s="110"/>
      <c r="C139" s="114">
        <v>3113</v>
      </c>
      <c r="D139" s="73" t="s">
        <v>52</v>
      </c>
      <c r="E139" s="51">
        <v>400000</v>
      </c>
    </row>
    <row r="140" spans="1:5" ht="15" customHeight="1" x14ac:dyDescent="0.2">
      <c r="A140" s="112"/>
      <c r="B140" s="110"/>
      <c r="C140" s="114">
        <v>3113</v>
      </c>
      <c r="D140" s="96" t="s">
        <v>71</v>
      </c>
      <c r="E140" s="51">
        <v>800000</v>
      </c>
    </row>
    <row r="141" spans="1:5" ht="15" customHeight="1" x14ac:dyDescent="0.2">
      <c r="A141" s="112"/>
      <c r="B141" s="110"/>
      <c r="C141" s="114">
        <v>3745</v>
      </c>
      <c r="D141" s="73" t="s">
        <v>52</v>
      </c>
      <c r="E141" s="51">
        <v>381000</v>
      </c>
    </row>
    <row r="142" spans="1:5" ht="15" customHeight="1" x14ac:dyDescent="0.2">
      <c r="A142" s="112"/>
      <c r="B142" s="110"/>
      <c r="C142" s="114">
        <v>3745</v>
      </c>
      <c r="D142" s="96" t="s">
        <v>71</v>
      </c>
      <c r="E142" s="51">
        <v>619000</v>
      </c>
    </row>
    <row r="143" spans="1:5" ht="15" customHeight="1" x14ac:dyDescent="0.2">
      <c r="A143" s="112"/>
      <c r="B143" s="110"/>
      <c r="C143" s="114">
        <v>3636</v>
      </c>
      <c r="D143" s="96" t="s">
        <v>71</v>
      </c>
      <c r="E143" s="51">
        <v>1000000</v>
      </c>
    </row>
    <row r="144" spans="1:5" ht="15" customHeight="1" x14ac:dyDescent="0.2">
      <c r="A144" s="112"/>
      <c r="B144" s="110"/>
      <c r="C144" s="114">
        <v>3636</v>
      </c>
      <c r="D144" s="73" t="s">
        <v>52</v>
      </c>
      <c r="E144" s="51">
        <v>1100000</v>
      </c>
    </row>
    <row r="145" spans="1:5" ht="15" customHeight="1" x14ac:dyDescent="0.2">
      <c r="A145" s="112"/>
      <c r="B145" s="110"/>
      <c r="C145" s="114">
        <v>2212</v>
      </c>
      <c r="D145" s="73" t="s">
        <v>52</v>
      </c>
      <c r="E145" s="51">
        <v>500000</v>
      </c>
    </row>
    <row r="146" spans="1:5" ht="15" customHeight="1" x14ac:dyDescent="0.2">
      <c r="A146" s="112"/>
      <c r="B146" s="110"/>
      <c r="C146" s="114">
        <v>2212</v>
      </c>
      <c r="D146" s="96" t="s">
        <v>71</v>
      </c>
      <c r="E146" s="51">
        <v>1000000</v>
      </c>
    </row>
    <row r="147" spans="1:5" ht="15" customHeight="1" x14ac:dyDescent="0.2">
      <c r="A147" s="112"/>
      <c r="B147" s="110"/>
      <c r="C147" s="114">
        <v>3421</v>
      </c>
      <c r="D147" s="73" t="s">
        <v>52</v>
      </c>
      <c r="E147" s="51">
        <v>332598</v>
      </c>
    </row>
    <row r="148" spans="1:5" ht="15" customHeight="1" x14ac:dyDescent="0.2">
      <c r="A148" s="112"/>
      <c r="B148" s="110"/>
      <c r="C148" s="114">
        <v>3111</v>
      </c>
      <c r="D148" s="73" t="s">
        <v>52</v>
      </c>
      <c r="E148" s="51">
        <v>500000</v>
      </c>
    </row>
    <row r="149" spans="1:5" ht="15" customHeight="1" x14ac:dyDescent="0.2">
      <c r="A149" s="112"/>
      <c r="B149" s="110"/>
      <c r="C149" s="114">
        <v>2219</v>
      </c>
      <c r="D149" s="96" t="s">
        <v>71</v>
      </c>
      <c r="E149" s="51">
        <v>500000</v>
      </c>
    </row>
    <row r="150" spans="1:5" ht="15" customHeight="1" x14ac:dyDescent="0.2">
      <c r="A150" s="112"/>
      <c r="B150" s="110"/>
      <c r="C150" s="114">
        <v>2219</v>
      </c>
      <c r="D150" s="73" t="s">
        <v>52</v>
      </c>
      <c r="E150" s="51">
        <v>88420</v>
      </c>
    </row>
    <row r="151" spans="1:5" ht="15" customHeight="1" x14ac:dyDescent="0.2">
      <c r="A151" s="112"/>
      <c r="B151" s="110"/>
      <c r="C151" s="114">
        <v>3631</v>
      </c>
      <c r="D151" s="96" t="s">
        <v>71</v>
      </c>
      <c r="E151" s="51">
        <v>1200000</v>
      </c>
    </row>
    <row r="152" spans="1:5" ht="15" customHeight="1" x14ac:dyDescent="0.2">
      <c r="A152" s="112"/>
      <c r="B152" s="110"/>
      <c r="C152" s="114">
        <v>3631</v>
      </c>
      <c r="D152" s="73" t="s">
        <v>52</v>
      </c>
      <c r="E152" s="51">
        <v>250000</v>
      </c>
    </row>
    <row r="153" spans="1:5" ht="15" customHeight="1" x14ac:dyDescent="0.2">
      <c r="A153" s="112"/>
      <c r="B153" s="110"/>
      <c r="C153" s="114">
        <v>5519</v>
      </c>
      <c r="D153" s="96" t="s">
        <v>71</v>
      </c>
      <c r="E153" s="51">
        <v>500000</v>
      </c>
    </row>
    <row r="154" spans="1:5" ht="15" customHeight="1" x14ac:dyDescent="0.2">
      <c r="A154" s="112"/>
      <c r="B154" s="110"/>
      <c r="C154" s="114">
        <v>3632</v>
      </c>
      <c r="D154" s="96" t="s">
        <v>71</v>
      </c>
      <c r="E154" s="51">
        <v>500000</v>
      </c>
    </row>
    <row r="155" spans="1:5" ht="15" customHeight="1" x14ac:dyDescent="0.2">
      <c r="A155" s="112"/>
      <c r="B155" s="110"/>
      <c r="C155" s="114">
        <v>3639</v>
      </c>
      <c r="D155" s="73" t="s">
        <v>52</v>
      </c>
      <c r="E155" s="51">
        <v>23982</v>
      </c>
    </row>
    <row r="156" spans="1:5" ht="15" customHeight="1" x14ac:dyDescent="0.2">
      <c r="A156"/>
      <c r="B156"/>
      <c r="C156" s="76" t="s">
        <v>44</v>
      </c>
      <c r="D156" s="77"/>
      <c r="E156" s="55">
        <f>SUM(E117:E155)</f>
        <v>7495000</v>
      </c>
    </row>
    <row r="157" spans="1:5" ht="15" customHeight="1" x14ac:dyDescent="0.2"/>
    <row r="158" spans="1:5" ht="15" customHeight="1" x14ac:dyDescent="0.25">
      <c r="A158" s="58" t="s">
        <v>17</v>
      </c>
      <c r="B158" s="59"/>
      <c r="C158" s="59"/>
      <c r="D158" s="59"/>
      <c r="E158" s="41"/>
    </row>
    <row r="159" spans="1:5" ht="15" customHeight="1" x14ac:dyDescent="0.2">
      <c r="A159" s="86" t="s">
        <v>64</v>
      </c>
      <c r="B159" s="59"/>
      <c r="C159" s="59"/>
      <c r="D159" s="59"/>
      <c r="E159" s="43" t="s">
        <v>162</v>
      </c>
    </row>
    <row r="160" spans="1:5" ht="15" customHeight="1" x14ac:dyDescent="0.2">
      <c r="A160" s="150"/>
      <c r="B160" s="149"/>
      <c r="C160" s="59"/>
      <c r="D160" s="59"/>
      <c r="E160" s="45"/>
    </row>
    <row r="161" spans="1:5" ht="15" customHeight="1" x14ac:dyDescent="0.2">
      <c r="A161" s="93"/>
      <c r="B161" s="93"/>
      <c r="C161" s="64" t="s">
        <v>40</v>
      </c>
      <c r="D161" s="70" t="s">
        <v>51</v>
      </c>
      <c r="E161" s="46" t="s">
        <v>42</v>
      </c>
    </row>
    <row r="162" spans="1:5" ht="15" customHeight="1" x14ac:dyDescent="0.2">
      <c r="A162" s="112"/>
      <c r="B162" s="110"/>
      <c r="C162" s="114">
        <v>3639</v>
      </c>
      <c r="D162" s="73" t="s">
        <v>52</v>
      </c>
      <c r="E162" s="51">
        <v>-998744</v>
      </c>
    </row>
    <row r="163" spans="1:5" ht="15" customHeight="1" x14ac:dyDescent="0.2">
      <c r="A163" s="112"/>
      <c r="B163" s="110"/>
      <c r="C163" s="114">
        <v>3636</v>
      </c>
      <c r="D163" s="96" t="s">
        <v>71</v>
      </c>
      <c r="E163" s="51">
        <f>998744+505000</f>
        <v>1503744</v>
      </c>
    </row>
    <row r="164" spans="1:5" ht="15" customHeight="1" x14ac:dyDescent="0.2">
      <c r="A164"/>
      <c r="B164"/>
      <c r="C164" s="76" t="s">
        <v>44</v>
      </c>
      <c r="D164" s="77"/>
      <c r="E164" s="55">
        <f>SUM(E162:E163)</f>
        <v>505000</v>
      </c>
    </row>
    <row r="165" spans="1:5" ht="15" customHeight="1" x14ac:dyDescent="0.2"/>
    <row r="166" spans="1:5" ht="15" customHeight="1" x14ac:dyDescent="0.25">
      <c r="A166" s="58" t="s">
        <v>17</v>
      </c>
      <c r="B166" s="59"/>
      <c r="C166" s="59"/>
      <c r="D166" s="59"/>
      <c r="E166" s="41"/>
    </row>
    <row r="167" spans="1:5" ht="15" customHeight="1" x14ac:dyDescent="0.2">
      <c r="A167" s="86" t="s">
        <v>64</v>
      </c>
      <c r="B167" s="59"/>
      <c r="C167" s="59"/>
      <c r="D167" s="59"/>
      <c r="E167" s="43" t="s">
        <v>162</v>
      </c>
    </row>
    <row r="168" spans="1:5" ht="15" customHeight="1" x14ac:dyDescent="0.2">
      <c r="A168" s="150"/>
      <c r="B168" s="149"/>
      <c r="C168" s="59"/>
      <c r="D168" s="59"/>
      <c r="E168" s="45"/>
    </row>
    <row r="169" spans="1:5" ht="15" customHeight="1" x14ac:dyDescent="0.2">
      <c r="A169" s="93"/>
      <c r="B169" s="93"/>
      <c r="C169" s="64" t="s">
        <v>40</v>
      </c>
      <c r="D169" s="70" t="s">
        <v>51</v>
      </c>
      <c r="E169" s="46" t="s">
        <v>42</v>
      </c>
    </row>
    <row r="170" spans="1:5" ht="15" customHeight="1" x14ac:dyDescent="0.2">
      <c r="A170" s="112"/>
      <c r="B170" s="110"/>
      <c r="C170" s="114">
        <v>3639</v>
      </c>
      <c r="D170" s="73" t="s">
        <v>52</v>
      </c>
      <c r="E170" s="51">
        <v>-1934775</v>
      </c>
    </row>
    <row r="171" spans="1:5" ht="15" customHeight="1" x14ac:dyDescent="0.2">
      <c r="A171" s="112"/>
      <c r="B171" s="110"/>
      <c r="C171" s="114">
        <v>2219</v>
      </c>
      <c r="D171" s="73" t="s">
        <v>52</v>
      </c>
      <c r="E171" s="51">
        <v>148679</v>
      </c>
    </row>
    <row r="172" spans="1:5" ht="15" customHeight="1" x14ac:dyDescent="0.2">
      <c r="A172" s="112"/>
      <c r="B172" s="110"/>
      <c r="C172" s="114">
        <v>2219</v>
      </c>
      <c r="D172" s="96" t="s">
        <v>71</v>
      </c>
      <c r="E172" s="51">
        <v>168598</v>
      </c>
    </row>
    <row r="173" spans="1:5" ht="15" customHeight="1" x14ac:dyDescent="0.2">
      <c r="A173" s="112"/>
      <c r="B173" s="110"/>
      <c r="C173" s="114">
        <v>2310</v>
      </c>
      <c r="D173" s="96" t="s">
        <v>71</v>
      </c>
      <c r="E173" s="51">
        <v>75020</v>
      </c>
    </row>
    <row r="174" spans="1:5" ht="15" customHeight="1" x14ac:dyDescent="0.2">
      <c r="A174" s="112"/>
      <c r="B174" s="110"/>
      <c r="C174" s="114">
        <v>2321</v>
      </c>
      <c r="D174" s="96" t="s">
        <v>71</v>
      </c>
      <c r="E174" s="51">
        <v>1017478</v>
      </c>
    </row>
    <row r="175" spans="1:5" ht="15" customHeight="1" x14ac:dyDescent="0.2">
      <c r="A175" s="112"/>
      <c r="B175" s="110"/>
      <c r="C175" s="114">
        <v>3636</v>
      </c>
      <c r="D175" s="96" t="s">
        <v>71</v>
      </c>
      <c r="E175" s="51">
        <v>75000</v>
      </c>
    </row>
    <row r="176" spans="1:5" ht="15" customHeight="1" x14ac:dyDescent="0.2">
      <c r="A176" s="112"/>
      <c r="B176" s="110"/>
      <c r="C176" s="114">
        <v>3612</v>
      </c>
      <c r="D176" s="96" t="s">
        <v>71</v>
      </c>
      <c r="E176" s="51">
        <v>300000</v>
      </c>
    </row>
    <row r="177" spans="1:5" ht="15" customHeight="1" x14ac:dyDescent="0.2">
      <c r="A177" s="112"/>
      <c r="B177" s="110"/>
      <c r="C177" s="114">
        <v>3412</v>
      </c>
      <c r="D177" s="73" t="s">
        <v>52</v>
      </c>
      <c r="E177" s="51">
        <v>150000</v>
      </c>
    </row>
    <row r="178" spans="1:5" ht="15" customHeight="1" x14ac:dyDescent="0.2">
      <c r="A178" s="112"/>
      <c r="B178" s="110"/>
      <c r="C178" s="114">
        <v>2219</v>
      </c>
      <c r="D178" s="96" t="s">
        <v>71</v>
      </c>
      <c r="E178" s="51">
        <v>172830</v>
      </c>
    </row>
    <row r="179" spans="1:5" ht="15" customHeight="1" x14ac:dyDescent="0.2">
      <c r="A179" s="112"/>
      <c r="B179" s="110"/>
      <c r="C179" s="114">
        <v>2310</v>
      </c>
      <c r="D179" s="96" t="s">
        <v>71</v>
      </c>
      <c r="E179" s="51">
        <v>300000</v>
      </c>
    </row>
    <row r="180" spans="1:5" ht="15" customHeight="1" x14ac:dyDescent="0.2">
      <c r="A180" s="112"/>
      <c r="B180" s="110"/>
      <c r="C180" s="114">
        <v>2321</v>
      </c>
      <c r="D180" s="96" t="s">
        <v>71</v>
      </c>
      <c r="E180" s="51">
        <v>1135000</v>
      </c>
    </row>
    <row r="181" spans="1:5" ht="15" customHeight="1" x14ac:dyDescent="0.2">
      <c r="A181" s="112"/>
      <c r="B181" s="110"/>
      <c r="C181" s="114">
        <v>3636</v>
      </c>
      <c r="D181" s="96" t="s">
        <v>71</v>
      </c>
      <c r="E181" s="51">
        <v>93170</v>
      </c>
    </row>
    <row r="182" spans="1:5" ht="15" customHeight="1" x14ac:dyDescent="0.2">
      <c r="A182" s="112"/>
      <c r="B182" s="110"/>
      <c r="C182" s="114">
        <v>5519</v>
      </c>
      <c r="D182" s="96" t="s">
        <v>71</v>
      </c>
      <c r="E182" s="51">
        <v>160000</v>
      </c>
    </row>
    <row r="183" spans="1:5" ht="15" customHeight="1" x14ac:dyDescent="0.2">
      <c r="A183" s="112"/>
      <c r="B183" s="110"/>
      <c r="C183" s="114">
        <v>3113</v>
      </c>
      <c r="D183" s="96" t="s">
        <v>71</v>
      </c>
      <c r="E183" s="51">
        <v>139000</v>
      </c>
    </row>
    <row r="184" spans="1:5" ht="15" customHeight="1" x14ac:dyDescent="0.2">
      <c r="A184"/>
      <c r="B184"/>
      <c r="C184" s="76" t="s">
        <v>44</v>
      </c>
      <c r="D184" s="77"/>
      <c r="E184" s="55">
        <f>SUM(E170:E183)</f>
        <v>2000000</v>
      </c>
    </row>
    <row r="185" spans="1:5" ht="15" customHeight="1" x14ac:dyDescent="0.2"/>
    <row r="186" spans="1:5" ht="15" customHeight="1" x14ac:dyDescent="0.25">
      <c r="A186" s="40" t="s">
        <v>17</v>
      </c>
      <c r="B186" s="41"/>
      <c r="C186" s="41"/>
      <c r="D186" s="41"/>
      <c r="E186" s="41"/>
    </row>
    <row r="187" spans="1:5" ht="15" customHeight="1" x14ac:dyDescent="0.2">
      <c r="A187" s="42" t="s">
        <v>159</v>
      </c>
      <c r="B187" s="41"/>
      <c r="C187" s="41"/>
      <c r="D187" s="41"/>
      <c r="E187" s="43" t="s">
        <v>160</v>
      </c>
    </row>
    <row r="188" spans="1:5" ht="15" customHeight="1" x14ac:dyDescent="0.25">
      <c r="A188" s="40"/>
      <c r="B188" s="44"/>
      <c r="C188" s="41"/>
      <c r="D188" s="41"/>
      <c r="E188" s="45"/>
    </row>
    <row r="189" spans="1:5" ht="15" customHeight="1" x14ac:dyDescent="0.2">
      <c r="A189" s="120"/>
      <c r="B189" s="120"/>
      <c r="C189" s="46" t="s">
        <v>40</v>
      </c>
      <c r="D189" s="161" t="s">
        <v>51</v>
      </c>
      <c r="E189" s="46" t="s">
        <v>42</v>
      </c>
    </row>
    <row r="190" spans="1:5" ht="15" customHeight="1" x14ac:dyDescent="0.2">
      <c r="A190" s="112"/>
      <c r="B190" s="162"/>
      <c r="C190" s="114">
        <v>1037</v>
      </c>
      <c r="D190" s="75" t="s">
        <v>53</v>
      </c>
      <c r="E190" s="157">
        <v>2000000</v>
      </c>
    </row>
    <row r="191" spans="1:5" ht="15" customHeight="1" x14ac:dyDescent="0.2">
      <c r="A191" s="112"/>
      <c r="B191" s="162"/>
      <c r="C191" s="114">
        <v>1099</v>
      </c>
      <c r="D191" s="96" t="s">
        <v>115</v>
      </c>
      <c r="E191" s="157">
        <v>262000</v>
      </c>
    </row>
    <row r="192" spans="1:5" ht="15" customHeight="1" x14ac:dyDescent="0.2">
      <c r="A192" s="112"/>
      <c r="B192" s="162"/>
      <c r="C192" s="114">
        <v>3429</v>
      </c>
      <c r="D192" s="75" t="s">
        <v>53</v>
      </c>
      <c r="E192" s="157">
        <v>1250000</v>
      </c>
    </row>
    <row r="193" spans="1:5" ht="15" customHeight="1" x14ac:dyDescent="0.2">
      <c r="A193" s="41"/>
      <c r="B193" s="162"/>
      <c r="C193" s="53" t="s">
        <v>44</v>
      </c>
      <c r="D193" s="54"/>
      <c r="E193" s="55">
        <f>SUM(E190:E192)</f>
        <v>3512000</v>
      </c>
    </row>
    <row r="194" spans="1:5" ht="15" customHeight="1" x14ac:dyDescent="0.2"/>
    <row r="195" spans="1:5" ht="15" customHeight="1" x14ac:dyDescent="0.25">
      <c r="A195" s="40" t="s">
        <v>17</v>
      </c>
      <c r="B195" s="41"/>
      <c r="C195" s="41"/>
      <c r="D195" s="41"/>
      <c r="E195" s="44"/>
    </row>
    <row r="196" spans="1:5" ht="15" customHeight="1" x14ac:dyDescent="0.2">
      <c r="A196" s="106" t="s">
        <v>98</v>
      </c>
      <c r="B196" s="140"/>
      <c r="C196" s="140"/>
      <c r="D196" s="140"/>
      <c r="E196" s="65" t="s">
        <v>99</v>
      </c>
    </row>
    <row r="197" spans="1:5" ht="15" customHeight="1" x14ac:dyDescent="0.2">
      <c r="A197"/>
      <c r="B197"/>
      <c r="C197"/>
      <c r="D197"/>
      <c r="E197" s="57"/>
    </row>
    <row r="198" spans="1:5" ht="15" customHeight="1" x14ac:dyDescent="0.2">
      <c r="A198"/>
      <c r="B198"/>
      <c r="C198" s="64" t="s">
        <v>40</v>
      </c>
      <c r="D198" s="121" t="s">
        <v>51</v>
      </c>
      <c r="E198" s="46" t="s">
        <v>42</v>
      </c>
    </row>
    <row r="199" spans="1:5" ht="15" customHeight="1" x14ac:dyDescent="0.2">
      <c r="A199"/>
      <c r="B199"/>
      <c r="C199" s="89">
        <v>4339</v>
      </c>
      <c r="D199" s="75" t="s">
        <v>53</v>
      </c>
      <c r="E199" s="147">
        <v>-1500000</v>
      </c>
    </row>
    <row r="200" spans="1:5" ht="15" customHeight="1" x14ac:dyDescent="0.2">
      <c r="A200"/>
      <c r="B200"/>
      <c r="C200" s="89">
        <v>4349</v>
      </c>
      <c r="D200" s="75" t="s">
        <v>53</v>
      </c>
      <c r="E200" s="147">
        <v>-63000</v>
      </c>
    </row>
    <row r="201" spans="1:5" ht="15" customHeight="1" x14ac:dyDescent="0.2">
      <c r="A201"/>
      <c r="B201"/>
      <c r="C201" s="89">
        <v>4339</v>
      </c>
      <c r="D201" s="75" t="s">
        <v>53</v>
      </c>
      <c r="E201" s="147">
        <v>2890900</v>
      </c>
    </row>
    <row r="202" spans="1:5" ht="15" customHeight="1" x14ac:dyDescent="0.2">
      <c r="A202"/>
      <c r="B202"/>
      <c r="C202" s="89">
        <v>4339</v>
      </c>
      <c r="D202" s="73" t="s">
        <v>52</v>
      </c>
      <c r="E202" s="147">
        <v>172100</v>
      </c>
    </row>
    <row r="203" spans="1:5" ht="15" customHeight="1" x14ac:dyDescent="0.2">
      <c r="A203"/>
      <c r="B203"/>
      <c r="C203" s="76" t="s">
        <v>44</v>
      </c>
      <c r="D203" s="73"/>
      <c r="E203" s="55">
        <f>SUM(E199:E202)</f>
        <v>1500000</v>
      </c>
    </row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40" t="s">
        <v>17</v>
      </c>
      <c r="B210" s="41"/>
      <c r="C210" s="41"/>
      <c r="D210" s="41"/>
      <c r="E210" s="44"/>
    </row>
    <row r="211" spans="1:5" ht="15" customHeight="1" x14ac:dyDescent="0.2">
      <c r="A211" s="106" t="s">
        <v>98</v>
      </c>
      <c r="B211" s="140"/>
      <c r="C211" s="140"/>
      <c r="D211" s="140"/>
      <c r="E211" s="65" t="s">
        <v>99</v>
      </c>
    </row>
    <row r="212" spans="1:5" ht="15" customHeight="1" x14ac:dyDescent="0.2">
      <c r="A212"/>
      <c r="B212"/>
      <c r="C212"/>
      <c r="D212"/>
      <c r="E212" s="57"/>
    </row>
    <row r="213" spans="1:5" ht="15" customHeight="1" x14ac:dyDescent="0.2">
      <c r="A213"/>
      <c r="B213"/>
      <c r="C213" s="64" t="s">
        <v>40</v>
      </c>
      <c r="D213" s="121" t="s">
        <v>51</v>
      </c>
      <c r="E213" s="46" t="s">
        <v>42</v>
      </c>
    </row>
    <row r="214" spans="1:5" ht="15" customHeight="1" x14ac:dyDescent="0.2">
      <c r="A214"/>
      <c r="B214"/>
      <c r="C214" s="89">
        <v>4349</v>
      </c>
      <c r="D214" s="75" t="s">
        <v>53</v>
      </c>
      <c r="E214" s="147">
        <v>7500000</v>
      </c>
    </row>
    <row r="215" spans="1:5" ht="15" customHeight="1" x14ac:dyDescent="0.2">
      <c r="A215"/>
      <c r="B215"/>
      <c r="C215" s="76" t="s">
        <v>44</v>
      </c>
      <c r="D215" s="73"/>
      <c r="E215" s="55">
        <f>SUM(E214:E214)</f>
        <v>7500000</v>
      </c>
    </row>
    <row r="216" spans="1:5" ht="15" customHeight="1" x14ac:dyDescent="0.2"/>
    <row r="217" spans="1:5" ht="15" customHeight="1" x14ac:dyDescent="0.25">
      <c r="A217" s="40" t="s">
        <v>17</v>
      </c>
      <c r="B217" s="41"/>
      <c r="C217" s="41"/>
      <c r="D217" s="41"/>
      <c r="E217" s="44"/>
    </row>
    <row r="218" spans="1:5" ht="15" customHeight="1" x14ac:dyDescent="0.2">
      <c r="A218" s="106" t="s">
        <v>98</v>
      </c>
      <c r="B218" s="140"/>
      <c r="C218" s="140"/>
      <c r="D218" s="140"/>
      <c r="E218" s="65" t="s">
        <v>99</v>
      </c>
    </row>
    <row r="219" spans="1:5" ht="15" customHeight="1" x14ac:dyDescent="0.2">
      <c r="A219"/>
      <c r="B219"/>
      <c r="C219"/>
      <c r="D219"/>
      <c r="E219" s="57"/>
    </row>
    <row r="220" spans="1:5" ht="15" customHeight="1" x14ac:dyDescent="0.2">
      <c r="A220"/>
      <c r="B220"/>
      <c r="C220" s="64" t="s">
        <v>40</v>
      </c>
      <c r="D220" s="121" t="s">
        <v>51</v>
      </c>
      <c r="E220" s="46" t="s">
        <v>42</v>
      </c>
    </row>
    <row r="221" spans="1:5" ht="15" customHeight="1" x14ac:dyDescent="0.2">
      <c r="A221"/>
      <c r="B221"/>
      <c r="C221" s="89">
        <v>4399</v>
      </c>
      <c r="D221" s="75" t="s">
        <v>53</v>
      </c>
      <c r="E221" s="147">
        <v>-2250000</v>
      </c>
    </row>
    <row r="222" spans="1:5" ht="15" customHeight="1" x14ac:dyDescent="0.2">
      <c r="A222"/>
      <c r="B222"/>
      <c r="C222" s="89">
        <v>4349</v>
      </c>
      <c r="D222" s="75" t="s">
        <v>53</v>
      </c>
      <c r="E222" s="147">
        <v>-8000</v>
      </c>
    </row>
    <row r="223" spans="1:5" ht="15" customHeight="1" x14ac:dyDescent="0.2">
      <c r="A223"/>
      <c r="B223"/>
      <c r="C223" s="89">
        <v>4399</v>
      </c>
      <c r="D223" s="75" t="s">
        <v>53</v>
      </c>
      <c r="E223" s="147">
        <v>3676577</v>
      </c>
    </row>
    <row r="224" spans="1:5" ht="15" customHeight="1" x14ac:dyDescent="0.2">
      <c r="A224"/>
      <c r="B224"/>
      <c r="C224" s="76" t="s">
        <v>44</v>
      </c>
      <c r="D224" s="73"/>
      <c r="E224" s="55">
        <f>SUM(E221:E223)</f>
        <v>1418577</v>
      </c>
    </row>
    <row r="225" spans="1:5" ht="15" customHeight="1" x14ac:dyDescent="0.2"/>
    <row r="226" spans="1:5" ht="15" customHeight="1" x14ac:dyDescent="0.25">
      <c r="A226" s="58" t="s">
        <v>17</v>
      </c>
      <c r="B226" s="133"/>
      <c r="C226" s="59"/>
      <c r="D226" s="59"/>
      <c r="E226" s="41"/>
    </row>
    <row r="227" spans="1:5" ht="15" customHeight="1" x14ac:dyDescent="0.2">
      <c r="A227" s="42" t="s">
        <v>83</v>
      </c>
      <c r="B227" s="41"/>
      <c r="C227" s="41"/>
      <c r="D227" s="41"/>
      <c r="E227" s="43" t="s">
        <v>84</v>
      </c>
    </row>
    <row r="228" spans="1:5" ht="15" customHeight="1" x14ac:dyDescent="0.2">
      <c r="A228" s="60"/>
      <c r="B228" s="135"/>
      <c r="C228" s="59"/>
      <c r="D228" s="60"/>
      <c r="E228" s="117"/>
    </row>
    <row r="229" spans="1:5" ht="15" customHeight="1" x14ac:dyDescent="0.2">
      <c r="A229"/>
      <c r="B229" s="120"/>
      <c r="C229" s="64" t="s">
        <v>40</v>
      </c>
      <c r="D229" s="127" t="s">
        <v>51</v>
      </c>
      <c r="E229" s="46" t="s">
        <v>42</v>
      </c>
    </row>
    <row r="230" spans="1:5" ht="15" customHeight="1" x14ac:dyDescent="0.2">
      <c r="A230"/>
      <c r="B230" s="97"/>
      <c r="C230" s="89">
        <v>2219</v>
      </c>
      <c r="D230" s="96" t="s">
        <v>71</v>
      </c>
      <c r="E230" s="137">
        <v>5000000</v>
      </c>
    </row>
    <row r="231" spans="1:5" ht="15" customHeight="1" x14ac:dyDescent="0.2">
      <c r="A231"/>
      <c r="B231" s="97"/>
      <c r="C231" s="89">
        <v>2212</v>
      </c>
      <c r="D231" s="96" t="s">
        <v>71</v>
      </c>
      <c r="E231" s="137">
        <v>1250000</v>
      </c>
    </row>
    <row r="232" spans="1:5" ht="15" customHeight="1" x14ac:dyDescent="0.2">
      <c r="A232"/>
      <c r="B232" s="122"/>
      <c r="C232" s="76" t="s">
        <v>44</v>
      </c>
      <c r="D232" s="138"/>
      <c r="E232" s="124">
        <f>SUM(E230:E231)</f>
        <v>6250000</v>
      </c>
    </row>
    <row r="233" spans="1:5" ht="15" customHeight="1" x14ac:dyDescent="0.2"/>
    <row r="234" spans="1:5" ht="15" customHeight="1" x14ac:dyDescent="0.25">
      <c r="A234" s="58" t="s">
        <v>17</v>
      </c>
      <c r="B234" s="59"/>
      <c r="C234" s="59"/>
      <c r="D234" s="59"/>
      <c r="E234" s="44"/>
    </row>
    <row r="235" spans="1:5" ht="15" customHeight="1" x14ac:dyDescent="0.2">
      <c r="A235" s="42" t="s">
        <v>119</v>
      </c>
      <c r="B235" s="59"/>
      <c r="C235" s="59"/>
      <c r="D235" s="59"/>
      <c r="E235" s="43" t="s">
        <v>120</v>
      </c>
    </row>
    <row r="236" spans="1:5" ht="15" customHeight="1" x14ac:dyDescent="0.2">
      <c r="A236" s="106"/>
      <c r="B236" s="60"/>
      <c r="C236" s="59"/>
      <c r="D236" s="59"/>
      <c r="E236" s="45"/>
    </row>
    <row r="237" spans="1:5" ht="15" customHeight="1" x14ac:dyDescent="0.2">
      <c r="A237" s="93"/>
      <c r="B237" s="93"/>
      <c r="C237" s="64" t="s">
        <v>40</v>
      </c>
      <c r="D237" s="121" t="s">
        <v>51</v>
      </c>
      <c r="E237" s="154" t="s">
        <v>42</v>
      </c>
    </row>
    <row r="238" spans="1:5" ht="15" customHeight="1" x14ac:dyDescent="0.2">
      <c r="A238" s="93"/>
      <c r="B238" s="93"/>
      <c r="C238" s="114">
        <v>3419</v>
      </c>
      <c r="D238" s="96" t="s">
        <v>53</v>
      </c>
      <c r="E238" s="147">
        <v>6000000</v>
      </c>
    </row>
    <row r="239" spans="1:5" ht="15" customHeight="1" x14ac:dyDescent="0.2">
      <c r="A239" s="93"/>
      <c r="B239" s="93"/>
      <c r="C239" s="114">
        <v>3419</v>
      </c>
      <c r="D239" s="96" t="s">
        <v>53</v>
      </c>
      <c r="E239" s="147">
        <v>39000000</v>
      </c>
    </row>
    <row r="240" spans="1:5" ht="15" customHeight="1" x14ac:dyDescent="0.2">
      <c r="A240" s="93"/>
      <c r="B240" s="93"/>
      <c r="C240" s="114">
        <v>3412</v>
      </c>
      <c r="D240" s="96" t="s">
        <v>53</v>
      </c>
      <c r="E240" s="147">
        <v>4000000</v>
      </c>
    </row>
    <row r="241" spans="1:5" ht="15" customHeight="1" x14ac:dyDescent="0.2">
      <c r="A241" s="93"/>
      <c r="B241" s="93"/>
      <c r="C241" s="114">
        <v>3319</v>
      </c>
      <c r="D241" s="96" t="s">
        <v>53</v>
      </c>
      <c r="E241" s="147">
        <v>4000000</v>
      </c>
    </row>
    <row r="242" spans="1:5" ht="15" customHeight="1" x14ac:dyDescent="0.2">
      <c r="A242" s="93"/>
      <c r="B242" s="93"/>
      <c r="C242" s="114">
        <v>3319</v>
      </c>
      <c r="D242" s="96" t="s">
        <v>53</v>
      </c>
      <c r="E242" s="147">
        <v>4800000</v>
      </c>
    </row>
    <row r="243" spans="1:5" ht="15" customHeight="1" x14ac:dyDescent="0.2">
      <c r="A243" s="93"/>
      <c r="B243" s="93"/>
      <c r="C243" s="114">
        <v>3319</v>
      </c>
      <c r="D243" s="96" t="s">
        <v>53</v>
      </c>
      <c r="E243" s="147">
        <v>-318251</v>
      </c>
    </row>
    <row r="244" spans="1:5" ht="15" customHeight="1" x14ac:dyDescent="0.2">
      <c r="A244" s="93"/>
      <c r="B244" s="93"/>
      <c r="C244" s="114">
        <v>3319</v>
      </c>
      <c r="D244" s="96" t="s">
        <v>53</v>
      </c>
      <c r="E244" s="147">
        <v>-509508</v>
      </c>
    </row>
    <row r="245" spans="1:5" ht="15" customHeight="1" x14ac:dyDescent="0.2">
      <c r="A245" s="93"/>
      <c r="B245" s="93"/>
      <c r="C245" s="114">
        <v>3319</v>
      </c>
      <c r="D245" s="96" t="s">
        <v>53</v>
      </c>
      <c r="E245" s="147">
        <v>318251</v>
      </c>
    </row>
    <row r="246" spans="1:5" ht="15" customHeight="1" x14ac:dyDescent="0.2">
      <c r="A246" s="93"/>
      <c r="B246" s="93"/>
      <c r="C246" s="114">
        <v>3319</v>
      </c>
      <c r="D246" s="96" t="s">
        <v>53</v>
      </c>
      <c r="E246" s="147">
        <v>509508</v>
      </c>
    </row>
    <row r="247" spans="1:5" ht="15" customHeight="1" x14ac:dyDescent="0.2">
      <c r="A247" s="93"/>
      <c r="B247" s="93"/>
      <c r="C247" s="114">
        <v>3319</v>
      </c>
      <c r="D247" s="96" t="s">
        <v>53</v>
      </c>
      <c r="E247" s="147">
        <v>100000</v>
      </c>
    </row>
    <row r="248" spans="1:5" ht="15" customHeight="1" x14ac:dyDescent="0.2">
      <c r="A248" s="97"/>
      <c r="B248" s="97"/>
      <c r="C248" s="76" t="s">
        <v>44</v>
      </c>
      <c r="D248" s="77"/>
      <c r="E248" s="55">
        <f>SUM(E238:E247)</f>
        <v>57900000</v>
      </c>
    </row>
    <row r="249" spans="1:5" ht="15" customHeight="1" x14ac:dyDescent="0.2"/>
    <row r="250" spans="1:5" ht="15" customHeight="1" x14ac:dyDescent="0.25">
      <c r="A250" s="58" t="s">
        <v>17</v>
      </c>
      <c r="B250" s="59"/>
      <c r="C250" s="59"/>
      <c r="D250" s="59"/>
      <c r="E250" s="44"/>
    </row>
    <row r="251" spans="1:5" ht="15" customHeight="1" x14ac:dyDescent="0.2">
      <c r="A251" s="42" t="s">
        <v>119</v>
      </c>
      <c r="B251" s="59"/>
      <c r="C251" s="59"/>
      <c r="D251" s="59"/>
      <c r="E251" s="43" t="s">
        <v>120</v>
      </c>
    </row>
    <row r="252" spans="1:5" ht="15" customHeight="1" x14ac:dyDescent="0.2">
      <c r="A252" s="106"/>
      <c r="B252" s="60"/>
      <c r="C252" s="59"/>
      <c r="D252" s="59"/>
      <c r="E252" s="45"/>
    </row>
    <row r="253" spans="1:5" ht="15" customHeight="1" x14ac:dyDescent="0.2">
      <c r="A253" s="93"/>
      <c r="B253" s="93"/>
      <c r="C253" s="64" t="s">
        <v>40</v>
      </c>
      <c r="D253" s="121" t="s">
        <v>51</v>
      </c>
      <c r="E253" s="154" t="s">
        <v>42</v>
      </c>
    </row>
    <row r="254" spans="1:5" ht="15" customHeight="1" x14ac:dyDescent="0.2">
      <c r="A254" s="93"/>
      <c r="B254" s="93"/>
      <c r="C254" s="114">
        <v>3319</v>
      </c>
      <c r="D254" s="96" t="s">
        <v>53</v>
      </c>
      <c r="E254" s="147">
        <v>-19800000</v>
      </c>
    </row>
    <row r="255" spans="1:5" ht="15" customHeight="1" x14ac:dyDescent="0.2">
      <c r="A255" s="93"/>
      <c r="B255" s="93"/>
      <c r="C255" s="114">
        <v>3311</v>
      </c>
      <c r="D255" s="96" t="s">
        <v>53</v>
      </c>
      <c r="E255" s="147">
        <v>1595000</v>
      </c>
    </row>
    <row r="256" spans="1:5" ht="15" customHeight="1" x14ac:dyDescent="0.2">
      <c r="A256" s="93"/>
      <c r="B256" s="93"/>
      <c r="C256" s="114">
        <v>3311</v>
      </c>
      <c r="D256" s="73" t="s">
        <v>52</v>
      </c>
      <c r="E256" s="147">
        <v>335000</v>
      </c>
    </row>
    <row r="257" spans="1:5" ht="15" customHeight="1" x14ac:dyDescent="0.2">
      <c r="A257" s="93"/>
      <c r="B257" s="93"/>
      <c r="C257" s="114">
        <v>3311</v>
      </c>
      <c r="D257" s="96" t="s">
        <v>115</v>
      </c>
      <c r="E257" s="147">
        <v>100000</v>
      </c>
    </row>
    <row r="258" spans="1:5" ht="15" customHeight="1" x14ac:dyDescent="0.2">
      <c r="A258" s="93"/>
      <c r="B258" s="93"/>
      <c r="C258" s="114">
        <v>3312</v>
      </c>
      <c r="D258" s="96" t="s">
        <v>53</v>
      </c>
      <c r="E258" s="147">
        <v>5185000</v>
      </c>
    </row>
    <row r="259" spans="1:5" ht="15" customHeight="1" x14ac:dyDescent="0.2">
      <c r="A259" s="93"/>
      <c r="B259" s="93"/>
      <c r="C259" s="114">
        <v>3312</v>
      </c>
      <c r="D259" s="73" t="s">
        <v>52</v>
      </c>
      <c r="E259" s="147">
        <v>450000</v>
      </c>
    </row>
    <row r="260" spans="1:5" ht="15" customHeight="1" x14ac:dyDescent="0.2">
      <c r="A260" s="93"/>
      <c r="B260" s="93"/>
      <c r="C260" s="114">
        <v>3312</v>
      </c>
      <c r="D260" s="96" t="s">
        <v>115</v>
      </c>
      <c r="E260" s="147">
        <v>105000</v>
      </c>
    </row>
    <row r="261" spans="1:5" ht="15" customHeight="1" x14ac:dyDescent="0.2">
      <c r="A261" s="93"/>
      <c r="B261" s="93"/>
      <c r="C261" s="114">
        <v>3313</v>
      </c>
      <c r="D261" s="96" t="s">
        <v>53</v>
      </c>
      <c r="E261" s="147">
        <v>1035000</v>
      </c>
    </row>
    <row r="262" spans="1:5" ht="15" customHeight="1" x14ac:dyDescent="0.2">
      <c r="A262" s="93"/>
      <c r="B262" s="93"/>
      <c r="C262" s="114">
        <v>3314</v>
      </c>
      <c r="D262" s="73" t="s">
        <v>52</v>
      </c>
      <c r="E262" s="147">
        <v>20000</v>
      </c>
    </row>
    <row r="263" spans="1:5" ht="15" customHeight="1" x14ac:dyDescent="0.2">
      <c r="A263" s="93"/>
      <c r="B263" s="93"/>
      <c r="C263" s="114">
        <v>3315</v>
      </c>
      <c r="D263" s="96" t="s">
        <v>53</v>
      </c>
      <c r="E263" s="147">
        <v>255000</v>
      </c>
    </row>
    <row r="264" spans="1:5" ht="15" customHeight="1" x14ac:dyDescent="0.2">
      <c r="A264" s="93"/>
      <c r="B264" s="93"/>
      <c r="C264" s="114">
        <v>3315</v>
      </c>
      <c r="D264" s="73" t="s">
        <v>52</v>
      </c>
      <c r="E264" s="147">
        <v>150000</v>
      </c>
    </row>
    <row r="265" spans="1:5" ht="15" customHeight="1" x14ac:dyDescent="0.2">
      <c r="A265" s="93"/>
      <c r="B265" s="93"/>
      <c r="C265" s="114">
        <v>3316</v>
      </c>
      <c r="D265" s="96" t="s">
        <v>53</v>
      </c>
      <c r="E265" s="147">
        <v>315000</v>
      </c>
    </row>
    <row r="266" spans="1:5" ht="15" customHeight="1" x14ac:dyDescent="0.2">
      <c r="A266" s="93"/>
      <c r="B266" s="93"/>
      <c r="C266" s="114">
        <v>3316</v>
      </c>
      <c r="D266" s="73" t="s">
        <v>52</v>
      </c>
      <c r="E266" s="147">
        <v>125000</v>
      </c>
    </row>
    <row r="267" spans="1:5" ht="15" customHeight="1" x14ac:dyDescent="0.2">
      <c r="A267" s="93"/>
      <c r="B267" s="93"/>
      <c r="C267" s="114">
        <v>3316</v>
      </c>
      <c r="D267" s="96" t="s">
        <v>115</v>
      </c>
      <c r="E267" s="147">
        <v>175000</v>
      </c>
    </row>
    <row r="268" spans="1:5" ht="15" customHeight="1" x14ac:dyDescent="0.2">
      <c r="A268" s="93"/>
      <c r="B268" s="93"/>
      <c r="C268" s="114">
        <v>3317</v>
      </c>
      <c r="D268" s="96" t="s">
        <v>53</v>
      </c>
      <c r="E268" s="147">
        <v>1030000</v>
      </c>
    </row>
    <row r="269" spans="1:5" ht="15" customHeight="1" x14ac:dyDescent="0.2">
      <c r="A269" s="93"/>
      <c r="B269" s="93"/>
      <c r="C269" s="114">
        <v>3317</v>
      </c>
      <c r="D269" s="96" t="s">
        <v>115</v>
      </c>
      <c r="E269" s="147">
        <v>95000</v>
      </c>
    </row>
    <row r="270" spans="1:5" ht="15" customHeight="1" x14ac:dyDescent="0.2">
      <c r="A270" s="93"/>
      <c r="B270" s="93"/>
      <c r="C270" s="114">
        <v>3319</v>
      </c>
      <c r="D270" s="96" t="s">
        <v>53</v>
      </c>
      <c r="E270" s="147">
        <v>4286000</v>
      </c>
    </row>
    <row r="271" spans="1:5" ht="15" customHeight="1" x14ac:dyDescent="0.2">
      <c r="A271" s="93"/>
      <c r="B271" s="93"/>
      <c r="C271" s="114">
        <v>3319</v>
      </c>
      <c r="D271" s="73" t="s">
        <v>52</v>
      </c>
      <c r="E271" s="147">
        <v>3709000</v>
      </c>
    </row>
    <row r="272" spans="1:5" ht="15" customHeight="1" x14ac:dyDescent="0.2">
      <c r="A272" s="93"/>
      <c r="B272" s="93"/>
      <c r="C272" s="114">
        <v>3319</v>
      </c>
      <c r="D272" s="96" t="s">
        <v>115</v>
      </c>
      <c r="E272" s="147">
        <v>95000</v>
      </c>
    </row>
    <row r="273" spans="1:5" ht="15" customHeight="1" x14ac:dyDescent="0.2">
      <c r="A273" s="97"/>
      <c r="B273" s="97"/>
      <c r="C273" s="76" t="s">
        <v>44</v>
      </c>
      <c r="D273" s="77"/>
      <c r="E273" s="55">
        <f>SUM(E254:E272)</f>
        <v>-740000</v>
      </c>
    </row>
    <row r="274" spans="1:5" ht="15" customHeight="1" x14ac:dyDescent="0.2"/>
    <row r="275" spans="1:5" ht="15" customHeight="1" x14ac:dyDescent="0.25">
      <c r="A275" s="58" t="s">
        <v>17</v>
      </c>
      <c r="B275" s="59"/>
      <c r="C275" s="59"/>
      <c r="D275" s="59"/>
      <c r="E275" s="44"/>
    </row>
    <row r="276" spans="1:5" ht="15" customHeight="1" x14ac:dyDescent="0.2">
      <c r="A276" s="42" t="s">
        <v>119</v>
      </c>
      <c r="B276" s="59"/>
      <c r="C276" s="59"/>
      <c r="D276" s="59"/>
      <c r="E276" s="43" t="s">
        <v>120</v>
      </c>
    </row>
    <row r="277" spans="1:5" ht="15" customHeight="1" x14ac:dyDescent="0.2"/>
    <row r="278" spans="1:5" ht="15" customHeight="1" x14ac:dyDescent="0.2">
      <c r="B278" s="46" t="s">
        <v>39</v>
      </c>
      <c r="C278" s="64" t="s">
        <v>40</v>
      </c>
      <c r="D278" s="142" t="s">
        <v>41</v>
      </c>
      <c r="E278" s="154" t="s">
        <v>42</v>
      </c>
    </row>
    <row r="279" spans="1:5" ht="15" customHeight="1" x14ac:dyDescent="0.2">
      <c r="B279" s="48">
        <v>555</v>
      </c>
      <c r="C279" s="114"/>
      <c r="D279" s="69" t="s">
        <v>142</v>
      </c>
      <c r="E279" s="51">
        <v>525000</v>
      </c>
    </row>
    <row r="280" spans="1:5" ht="15" customHeight="1" x14ac:dyDescent="0.2">
      <c r="B280" s="48">
        <v>555</v>
      </c>
      <c r="C280" s="114"/>
      <c r="D280" s="69" t="s">
        <v>142</v>
      </c>
      <c r="E280" s="51">
        <v>75000</v>
      </c>
    </row>
    <row r="281" spans="1:5" ht="15" customHeight="1" x14ac:dyDescent="0.2">
      <c r="B281" s="48">
        <v>555</v>
      </c>
      <c r="C281" s="114"/>
      <c r="D281" s="69" t="s">
        <v>142</v>
      </c>
      <c r="E281" s="51">
        <v>80000</v>
      </c>
    </row>
    <row r="282" spans="1:5" ht="15" customHeight="1" x14ac:dyDescent="0.2">
      <c r="B282" s="48">
        <v>555</v>
      </c>
      <c r="C282" s="114"/>
      <c r="D282" s="69" t="s">
        <v>142</v>
      </c>
      <c r="E282" s="51">
        <v>10000</v>
      </c>
    </row>
    <row r="283" spans="1:5" ht="15" customHeight="1" x14ac:dyDescent="0.2">
      <c r="B283" s="48">
        <v>555</v>
      </c>
      <c r="C283" s="114"/>
      <c r="D283" s="69" t="s">
        <v>142</v>
      </c>
      <c r="E283" s="51">
        <v>50000</v>
      </c>
    </row>
    <row r="284" spans="1:5" ht="15" customHeight="1" x14ac:dyDescent="0.2">
      <c r="B284" s="132"/>
      <c r="C284" s="76" t="s">
        <v>44</v>
      </c>
      <c r="D284" s="138"/>
      <c r="E284" s="124">
        <f>SUM(E279:E283)</f>
        <v>740000</v>
      </c>
    </row>
    <row r="285" spans="1:5" ht="15" customHeight="1" x14ac:dyDescent="0.2"/>
    <row r="286" spans="1:5" ht="15" customHeight="1" x14ac:dyDescent="0.25">
      <c r="A286" s="58" t="s">
        <v>17</v>
      </c>
      <c r="B286" s="59"/>
      <c r="C286" s="59"/>
      <c r="D286" s="59"/>
      <c r="E286" s="44"/>
    </row>
    <row r="287" spans="1:5" ht="15" customHeight="1" x14ac:dyDescent="0.2">
      <c r="A287" s="42" t="s">
        <v>119</v>
      </c>
      <c r="B287" s="59"/>
      <c r="C287" s="59"/>
      <c r="D287" s="59"/>
      <c r="E287" s="43" t="s">
        <v>120</v>
      </c>
    </row>
    <row r="288" spans="1:5" ht="15" customHeight="1" x14ac:dyDescent="0.2">
      <c r="A288" s="106"/>
      <c r="B288" s="60"/>
      <c r="C288" s="59"/>
      <c r="D288" s="59"/>
      <c r="E288" s="45"/>
    </row>
    <row r="289" spans="1:5" ht="15" customHeight="1" x14ac:dyDescent="0.2">
      <c r="A289" s="93"/>
      <c r="B289" s="93"/>
      <c r="C289" s="64" t="s">
        <v>40</v>
      </c>
      <c r="D289" s="121" t="s">
        <v>51</v>
      </c>
      <c r="E289" s="154" t="s">
        <v>42</v>
      </c>
    </row>
    <row r="290" spans="1:5" ht="15" customHeight="1" x14ac:dyDescent="0.2">
      <c r="A290" s="93"/>
      <c r="B290" s="93"/>
      <c r="C290" s="114">
        <v>3319</v>
      </c>
      <c r="D290" s="96" t="s">
        <v>53</v>
      </c>
      <c r="E290" s="147">
        <v>-4000000</v>
      </c>
    </row>
    <row r="291" spans="1:5" ht="15" customHeight="1" x14ac:dyDescent="0.2">
      <c r="A291" s="93"/>
      <c r="B291" s="93"/>
      <c r="C291" s="114">
        <v>3311</v>
      </c>
      <c r="D291" s="96" t="s">
        <v>53</v>
      </c>
      <c r="E291" s="147">
        <v>700000</v>
      </c>
    </row>
    <row r="292" spans="1:5" ht="15" customHeight="1" x14ac:dyDescent="0.2">
      <c r="A292" s="93"/>
      <c r="B292" s="93"/>
      <c r="C292" s="114">
        <v>3312</v>
      </c>
      <c r="D292" s="73" t="s">
        <v>52</v>
      </c>
      <c r="E292" s="147">
        <v>3300000</v>
      </c>
    </row>
    <row r="293" spans="1:5" ht="15" customHeight="1" x14ac:dyDescent="0.2">
      <c r="A293" s="97"/>
      <c r="B293" s="97"/>
      <c r="C293" s="76" t="s">
        <v>44</v>
      </c>
      <c r="D293" s="77"/>
      <c r="E293" s="55">
        <f>SUM(E290:E292)</f>
        <v>0</v>
      </c>
    </row>
    <row r="294" spans="1:5" ht="15" customHeight="1" x14ac:dyDescent="0.2"/>
    <row r="295" spans="1:5" ht="15" customHeight="1" x14ac:dyDescent="0.25">
      <c r="A295" s="58" t="s">
        <v>17</v>
      </c>
      <c r="B295" s="59"/>
      <c r="C295" s="59"/>
      <c r="D295" s="59"/>
      <c r="E295" s="44"/>
    </row>
    <row r="296" spans="1:5" ht="15" customHeight="1" x14ac:dyDescent="0.2">
      <c r="A296" s="42" t="s">
        <v>119</v>
      </c>
      <c r="B296" s="59"/>
      <c r="C296" s="59"/>
      <c r="D296" s="59"/>
      <c r="E296" s="43" t="s">
        <v>120</v>
      </c>
    </row>
    <row r="297" spans="1:5" ht="15" customHeight="1" x14ac:dyDescent="0.2">
      <c r="A297" s="106"/>
      <c r="B297" s="60"/>
      <c r="C297" s="59"/>
      <c r="D297" s="59"/>
      <c r="E297" s="45"/>
    </row>
    <row r="298" spans="1:5" ht="15" customHeight="1" x14ac:dyDescent="0.2">
      <c r="A298" s="93"/>
      <c r="B298" s="93"/>
      <c r="C298" s="64" t="s">
        <v>40</v>
      </c>
      <c r="D298" s="121" t="s">
        <v>51</v>
      </c>
      <c r="E298" s="154" t="s">
        <v>42</v>
      </c>
    </row>
    <row r="299" spans="1:5" ht="15" customHeight="1" x14ac:dyDescent="0.2">
      <c r="A299" s="93"/>
      <c r="B299" s="93"/>
      <c r="C299" s="114">
        <v>3419</v>
      </c>
      <c r="D299" s="96" t="s">
        <v>53</v>
      </c>
      <c r="E299" s="147">
        <v>-11477831</v>
      </c>
    </row>
    <row r="300" spans="1:5" ht="15" customHeight="1" x14ac:dyDescent="0.2">
      <c r="A300" s="93"/>
      <c r="B300" s="93"/>
      <c r="C300" s="114">
        <v>3326</v>
      </c>
      <c r="D300" s="96" t="s">
        <v>53</v>
      </c>
      <c r="E300" s="147">
        <v>250000</v>
      </c>
    </row>
    <row r="301" spans="1:5" ht="15" customHeight="1" x14ac:dyDescent="0.2">
      <c r="A301" s="93"/>
      <c r="B301" s="93"/>
      <c r="C301" s="114">
        <v>3329</v>
      </c>
      <c r="D301" s="96" t="s">
        <v>53</v>
      </c>
      <c r="E301" s="147">
        <v>700000</v>
      </c>
    </row>
    <row r="302" spans="1:5" ht="15" customHeight="1" x14ac:dyDescent="0.2">
      <c r="A302" s="93"/>
      <c r="B302" s="93"/>
      <c r="C302" s="114">
        <v>3330</v>
      </c>
      <c r="D302" s="96" t="s">
        <v>53</v>
      </c>
      <c r="E302" s="147">
        <v>4527831</v>
      </c>
    </row>
    <row r="303" spans="1:5" ht="15" customHeight="1" x14ac:dyDescent="0.2">
      <c r="A303" s="93"/>
      <c r="B303" s="93"/>
      <c r="C303" s="114">
        <v>3326</v>
      </c>
      <c r="D303" s="96" t="s">
        <v>53</v>
      </c>
      <c r="E303" s="147">
        <v>450000</v>
      </c>
    </row>
    <row r="304" spans="1:5" ht="15" customHeight="1" x14ac:dyDescent="0.2">
      <c r="A304" s="93"/>
      <c r="B304" s="93"/>
      <c r="C304" s="114">
        <v>3322</v>
      </c>
      <c r="D304" s="73" t="s">
        <v>52</v>
      </c>
      <c r="E304" s="147">
        <v>2450000</v>
      </c>
    </row>
    <row r="305" spans="1:5" ht="15" customHeight="1" x14ac:dyDescent="0.2">
      <c r="A305" s="93"/>
      <c r="B305" s="93"/>
      <c r="C305" s="114">
        <v>3326</v>
      </c>
      <c r="D305" s="73" t="s">
        <v>52</v>
      </c>
      <c r="E305" s="147">
        <v>1590000</v>
      </c>
    </row>
    <row r="306" spans="1:5" ht="15" customHeight="1" x14ac:dyDescent="0.2">
      <c r="A306" s="93"/>
      <c r="B306" s="93"/>
      <c r="C306" s="114">
        <v>3329</v>
      </c>
      <c r="D306" s="73" t="s">
        <v>52</v>
      </c>
      <c r="E306" s="147">
        <v>200000</v>
      </c>
    </row>
    <row r="307" spans="1:5" ht="15" customHeight="1" x14ac:dyDescent="0.2">
      <c r="A307" s="93"/>
      <c r="B307" s="93"/>
      <c r="C307" s="114">
        <v>3322</v>
      </c>
      <c r="D307" s="96" t="s">
        <v>115</v>
      </c>
      <c r="E307" s="147">
        <v>250000</v>
      </c>
    </row>
    <row r="308" spans="1:5" ht="15" customHeight="1" x14ac:dyDescent="0.2">
      <c r="A308" s="93"/>
      <c r="B308" s="93"/>
      <c r="C308" s="114">
        <v>3326</v>
      </c>
      <c r="D308" s="96" t="s">
        <v>115</v>
      </c>
      <c r="E308" s="147">
        <v>260000</v>
      </c>
    </row>
    <row r="309" spans="1:5" ht="15" customHeight="1" x14ac:dyDescent="0.2">
      <c r="A309" s="93"/>
      <c r="B309" s="93"/>
      <c r="C309" s="114">
        <v>3329</v>
      </c>
      <c r="D309" s="96" t="s">
        <v>115</v>
      </c>
      <c r="E309" s="147">
        <v>800000</v>
      </c>
    </row>
    <row r="310" spans="1:5" ht="15" customHeight="1" x14ac:dyDescent="0.2">
      <c r="A310" s="97"/>
      <c r="B310" s="97"/>
      <c r="C310" s="76" t="s">
        <v>44</v>
      </c>
      <c r="D310" s="77"/>
      <c r="E310" s="55">
        <f>SUM(E299:E309)</f>
        <v>0</v>
      </c>
    </row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58" t="s">
        <v>17</v>
      </c>
      <c r="B314" s="59"/>
      <c r="C314" s="59"/>
      <c r="D314" s="59"/>
      <c r="E314" s="44"/>
    </row>
    <row r="315" spans="1:5" ht="15" customHeight="1" x14ac:dyDescent="0.2">
      <c r="A315" s="42" t="s">
        <v>119</v>
      </c>
      <c r="B315" s="59"/>
      <c r="C315" s="59"/>
      <c r="D315" s="59"/>
      <c r="E315" s="43" t="s">
        <v>120</v>
      </c>
    </row>
    <row r="316" spans="1:5" ht="15" customHeight="1" x14ac:dyDescent="0.2">
      <c r="A316" s="106"/>
      <c r="B316" s="60"/>
      <c r="C316" s="59"/>
      <c r="D316" s="59"/>
      <c r="E316" s="45"/>
    </row>
    <row r="317" spans="1:5" ht="15" customHeight="1" x14ac:dyDescent="0.2">
      <c r="A317" s="93"/>
      <c r="B317" s="93"/>
      <c r="C317" s="64" t="s">
        <v>40</v>
      </c>
      <c r="D317" s="121" t="s">
        <v>51</v>
      </c>
      <c r="E317" s="154" t="s">
        <v>42</v>
      </c>
    </row>
    <row r="318" spans="1:5" ht="15" customHeight="1" x14ac:dyDescent="0.2">
      <c r="A318" s="93"/>
      <c r="B318" s="93"/>
      <c r="C318" s="114">
        <v>3419</v>
      </c>
      <c r="D318" s="96" t="s">
        <v>53</v>
      </c>
      <c r="E318" s="147">
        <f>-1181749</f>
        <v>-1181749</v>
      </c>
    </row>
    <row r="319" spans="1:5" ht="15" customHeight="1" x14ac:dyDescent="0.2">
      <c r="A319" s="93"/>
      <c r="B319" s="93"/>
      <c r="C319" s="114">
        <v>3329</v>
      </c>
      <c r="D319" s="96" t="s">
        <v>53</v>
      </c>
      <c r="E319" s="147">
        <v>64989</v>
      </c>
    </row>
    <row r="320" spans="1:5" ht="15" customHeight="1" x14ac:dyDescent="0.2">
      <c r="A320" s="93"/>
      <c r="B320" s="93"/>
      <c r="C320" s="114">
        <v>3330</v>
      </c>
      <c r="D320" s="96" t="s">
        <v>53</v>
      </c>
      <c r="E320" s="147">
        <v>50000</v>
      </c>
    </row>
    <row r="321" spans="1:5" ht="15" customHeight="1" x14ac:dyDescent="0.2">
      <c r="A321" s="93"/>
      <c r="B321" s="93"/>
      <c r="C321" s="114">
        <v>3326</v>
      </c>
      <c r="D321" s="73" t="s">
        <v>52</v>
      </c>
      <c r="E321" s="147">
        <v>1066760</v>
      </c>
    </row>
    <row r="322" spans="1:5" ht="15" customHeight="1" x14ac:dyDescent="0.2">
      <c r="A322" s="97"/>
      <c r="B322" s="97"/>
      <c r="C322" s="76" t="s">
        <v>44</v>
      </c>
      <c r="D322" s="77"/>
      <c r="E322" s="55">
        <f>SUM(E318:E321)</f>
        <v>0</v>
      </c>
    </row>
    <row r="323" spans="1:5" ht="15" customHeight="1" x14ac:dyDescent="0.25">
      <c r="A323" s="58" t="s">
        <v>17</v>
      </c>
      <c r="B323" s="59"/>
      <c r="C323" s="59"/>
      <c r="D323" s="59"/>
      <c r="E323" s="44"/>
    </row>
    <row r="324" spans="1:5" ht="15" customHeight="1" x14ac:dyDescent="0.2">
      <c r="A324" s="42" t="s">
        <v>119</v>
      </c>
      <c r="B324" s="59"/>
      <c r="C324" s="59"/>
      <c r="D324" s="59"/>
      <c r="E324" s="43" t="s">
        <v>120</v>
      </c>
    </row>
    <row r="325" spans="1:5" ht="15" customHeight="1" x14ac:dyDescent="0.2">
      <c r="A325" s="106"/>
      <c r="B325" s="60"/>
      <c r="C325" s="59"/>
      <c r="D325" s="59"/>
      <c r="E325" s="45"/>
    </row>
    <row r="326" spans="1:5" ht="15" customHeight="1" x14ac:dyDescent="0.2">
      <c r="A326" s="93"/>
      <c r="B326" s="93"/>
      <c r="C326" s="64" t="s">
        <v>40</v>
      </c>
      <c r="D326" s="121" t="s">
        <v>51</v>
      </c>
      <c r="E326" s="154" t="s">
        <v>42</v>
      </c>
    </row>
    <row r="327" spans="1:5" ht="15" customHeight="1" x14ac:dyDescent="0.2">
      <c r="A327" s="93"/>
      <c r="B327" s="93"/>
      <c r="C327" s="114">
        <v>3419</v>
      </c>
      <c r="D327" s="96" t="s">
        <v>53</v>
      </c>
      <c r="E327" s="147">
        <f>-990420</f>
        <v>-990420</v>
      </c>
    </row>
    <row r="328" spans="1:5" ht="15" customHeight="1" x14ac:dyDescent="0.2">
      <c r="A328" s="93"/>
      <c r="B328" s="93"/>
      <c r="C328" s="114">
        <v>3330</v>
      </c>
      <c r="D328" s="96" t="s">
        <v>53</v>
      </c>
      <c r="E328" s="147">
        <v>156500</v>
      </c>
    </row>
    <row r="329" spans="1:5" ht="15" customHeight="1" x14ac:dyDescent="0.2">
      <c r="A329" s="93"/>
      <c r="B329" s="93"/>
      <c r="C329" s="114">
        <v>3329</v>
      </c>
      <c r="D329" s="96" t="s">
        <v>53</v>
      </c>
      <c r="E329" s="147">
        <v>300000</v>
      </c>
    </row>
    <row r="330" spans="1:5" ht="15" customHeight="1" x14ac:dyDescent="0.2">
      <c r="A330" s="93"/>
      <c r="B330" s="93"/>
      <c r="C330" s="114">
        <v>3326</v>
      </c>
      <c r="D330" s="73" t="s">
        <v>52</v>
      </c>
      <c r="E330" s="147">
        <v>533920</v>
      </c>
    </row>
    <row r="331" spans="1:5" ht="15" customHeight="1" x14ac:dyDescent="0.2">
      <c r="A331" s="97"/>
      <c r="B331" s="97"/>
      <c r="C331" s="76" t="s">
        <v>44</v>
      </c>
      <c r="D331" s="77"/>
      <c r="E331" s="55">
        <f>SUM(E327:E330)</f>
        <v>0</v>
      </c>
    </row>
    <row r="332" spans="1:5" ht="15" customHeight="1" x14ac:dyDescent="0.2"/>
    <row r="333" spans="1:5" ht="15" customHeight="1" x14ac:dyDescent="0.25">
      <c r="A333" s="58" t="s">
        <v>17</v>
      </c>
      <c r="B333" s="59"/>
      <c r="C333" s="59"/>
      <c r="D333" s="59"/>
      <c r="E333" s="44"/>
    </row>
    <row r="334" spans="1:5" ht="15" customHeight="1" x14ac:dyDescent="0.2">
      <c r="A334" s="86" t="s">
        <v>113</v>
      </c>
      <c r="B334" s="41"/>
      <c r="C334" s="41"/>
      <c r="D334" s="41"/>
      <c r="E334" s="43" t="s">
        <v>114</v>
      </c>
    </row>
    <row r="335" spans="1:5" ht="15" customHeight="1" x14ac:dyDescent="0.2">
      <c r="A335" s="106"/>
      <c r="B335" s="60"/>
      <c r="C335" s="59"/>
      <c r="D335" s="59"/>
      <c r="E335" s="45"/>
    </row>
    <row r="336" spans="1:5" ht="15" customHeight="1" x14ac:dyDescent="0.2">
      <c r="A336" s="93"/>
      <c r="B336" s="93"/>
      <c r="C336" s="64" t="s">
        <v>40</v>
      </c>
      <c r="D336" s="121" t="s">
        <v>51</v>
      </c>
      <c r="E336" s="46" t="s">
        <v>42</v>
      </c>
    </row>
    <row r="337" spans="1:5" ht="15" customHeight="1" x14ac:dyDescent="0.2">
      <c r="A337" s="107"/>
      <c r="B337" s="95"/>
      <c r="C337" s="89">
        <v>2143</v>
      </c>
      <c r="D337" s="75" t="s">
        <v>53</v>
      </c>
      <c r="E337" s="147">
        <v>222000</v>
      </c>
    </row>
    <row r="338" spans="1:5" ht="15" customHeight="1" x14ac:dyDescent="0.2">
      <c r="A338" s="107"/>
      <c r="B338" s="95"/>
      <c r="C338" s="89">
        <v>2143</v>
      </c>
      <c r="D338" s="73" t="s">
        <v>52</v>
      </c>
      <c r="E338" s="147">
        <v>71000</v>
      </c>
    </row>
    <row r="339" spans="1:5" ht="15" customHeight="1" x14ac:dyDescent="0.2">
      <c r="A339" s="97"/>
      <c r="B339" s="97"/>
      <c r="C339" s="76" t="s">
        <v>44</v>
      </c>
      <c r="D339" s="73"/>
      <c r="E339" s="55">
        <f>SUM(E337:E338)</f>
        <v>293000</v>
      </c>
    </row>
    <row r="340" spans="1:5" ht="15" customHeight="1" x14ac:dyDescent="0.2">
      <c r="A340"/>
      <c r="B340"/>
      <c r="C340"/>
      <c r="D340"/>
      <c r="E340" s="57"/>
    </row>
    <row r="341" spans="1:5" ht="15" customHeight="1" x14ac:dyDescent="0.2">
      <c r="A341"/>
      <c r="B341" s="46" t="s">
        <v>39</v>
      </c>
      <c r="C341" s="64" t="s">
        <v>40</v>
      </c>
      <c r="D341" s="142" t="s">
        <v>41</v>
      </c>
      <c r="E341" s="154" t="s">
        <v>42</v>
      </c>
    </row>
    <row r="342" spans="1:5" ht="15" customHeight="1" x14ac:dyDescent="0.2">
      <c r="A342"/>
      <c r="B342" s="163">
        <v>580</v>
      </c>
      <c r="C342" s="89"/>
      <c r="D342" s="69" t="s">
        <v>142</v>
      </c>
      <c r="E342" s="137">
        <v>7000</v>
      </c>
    </row>
    <row r="343" spans="1:5" ht="15" customHeight="1" x14ac:dyDescent="0.2">
      <c r="A343"/>
      <c r="B343" s="105"/>
      <c r="C343" s="76" t="s">
        <v>44</v>
      </c>
      <c r="D343" s="138"/>
      <c r="E343" s="124">
        <f>SUM(E342)</f>
        <v>7000</v>
      </c>
    </row>
    <row r="344" spans="1:5" ht="15" customHeight="1" x14ac:dyDescent="0.2"/>
    <row r="345" spans="1:5" ht="15" customHeight="1" x14ac:dyDescent="0.25">
      <c r="A345" s="58" t="s">
        <v>17</v>
      </c>
      <c r="B345" s="59"/>
      <c r="C345" s="59"/>
      <c r="D345" s="59"/>
      <c r="E345" s="44"/>
    </row>
    <row r="346" spans="1:5" ht="15" customHeight="1" x14ac:dyDescent="0.2">
      <c r="A346" s="86" t="s">
        <v>113</v>
      </c>
      <c r="B346" s="41"/>
      <c r="C346" s="41"/>
      <c r="D346" s="41"/>
      <c r="E346" s="43" t="s">
        <v>114</v>
      </c>
    </row>
    <row r="347" spans="1:5" ht="15" customHeight="1" x14ac:dyDescent="0.2">
      <c r="A347" s="106"/>
      <c r="B347" s="60"/>
      <c r="C347" s="59"/>
      <c r="D347" s="59"/>
      <c r="E347" s="45"/>
    </row>
    <row r="348" spans="1:5" ht="15" customHeight="1" x14ac:dyDescent="0.2">
      <c r="A348" s="93"/>
      <c r="B348" s="93"/>
      <c r="C348" s="64" t="s">
        <v>40</v>
      </c>
      <c r="D348" s="121" t="s">
        <v>51</v>
      </c>
      <c r="E348" s="46" t="s">
        <v>42</v>
      </c>
    </row>
    <row r="349" spans="1:5" ht="15" customHeight="1" x14ac:dyDescent="0.2">
      <c r="A349" s="107"/>
      <c r="B349" s="95"/>
      <c r="C349" s="89">
        <v>2143</v>
      </c>
      <c r="D349" s="75" t="s">
        <v>53</v>
      </c>
      <c r="E349" s="147">
        <v>364400</v>
      </c>
    </row>
    <row r="350" spans="1:5" ht="15" customHeight="1" x14ac:dyDescent="0.2">
      <c r="A350" s="107"/>
      <c r="B350" s="95"/>
      <c r="C350" s="89">
        <v>2143</v>
      </c>
      <c r="D350" s="73" t="s">
        <v>52</v>
      </c>
      <c r="E350" s="147">
        <f>20000+18600+12000+14000+17000</f>
        <v>81600</v>
      </c>
    </row>
    <row r="351" spans="1:5" ht="15" customHeight="1" x14ac:dyDescent="0.2">
      <c r="A351" s="97"/>
      <c r="B351" s="97"/>
      <c r="C351" s="76" t="s">
        <v>44</v>
      </c>
      <c r="D351" s="73"/>
      <c r="E351" s="55">
        <f>SUM(E349:E350)</f>
        <v>446000</v>
      </c>
    </row>
    <row r="352" spans="1:5" ht="15" customHeight="1" x14ac:dyDescent="0.2">
      <c r="A352"/>
      <c r="B352"/>
      <c r="C352"/>
      <c r="D352"/>
      <c r="E352" s="57"/>
    </row>
    <row r="353" spans="1:5" ht="15" customHeight="1" x14ac:dyDescent="0.2">
      <c r="A353"/>
      <c r="B353" s="46" t="s">
        <v>39</v>
      </c>
      <c r="C353" s="64" t="s">
        <v>40</v>
      </c>
      <c r="D353" s="142" t="s">
        <v>41</v>
      </c>
      <c r="E353" s="154" t="s">
        <v>42</v>
      </c>
    </row>
    <row r="354" spans="1:5" ht="15" customHeight="1" x14ac:dyDescent="0.2">
      <c r="A354"/>
      <c r="B354" s="163">
        <v>581</v>
      </c>
      <c r="C354" s="89"/>
      <c r="D354" s="69" t="s">
        <v>142</v>
      </c>
      <c r="E354" s="137">
        <f>25000+11000+18000</f>
        <v>54000</v>
      </c>
    </row>
    <row r="355" spans="1:5" ht="15" customHeight="1" x14ac:dyDescent="0.2">
      <c r="A355"/>
      <c r="B355" s="105"/>
      <c r="C355" s="76" t="s">
        <v>44</v>
      </c>
      <c r="D355" s="138"/>
      <c r="E355" s="124">
        <f>SUM(E354)</f>
        <v>54000</v>
      </c>
    </row>
    <row r="356" spans="1:5" ht="15" customHeight="1" x14ac:dyDescent="0.2"/>
    <row r="357" spans="1:5" ht="15" customHeight="1" x14ac:dyDescent="0.25">
      <c r="A357" s="58" t="s">
        <v>17</v>
      </c>
      <c r="B357" s="59"/>
      <c r="C357" s="59"/>
      <c r="D357" s="59"/>
      <c r="E357" s="44"/>
    </row>
    <row r="358" spans="1:5" ht="15" customHeight="1" x14ac:dyDescent="0.2">
      <c r="A358" s="86" t="s">
        <v>113</v>
      </c>
      <c r="B358" s="41"/>
      <c r="C358" s="41"/>
      <c r="D358" s="41"/>
      <c r="E358" s="43" t="s">
        <v>114</v>
      </c>
    </row>
    <row r="359" spans="1:5" ht="15" customHeight="1" x14ac:dyDescent="0.2">
      <c r="A359" s="106"/>
      <c r="B359" s="60"/>
      <c r="C359" s="59"/>
      <c r="D359" s="59"/>
      <c r="E359" s="45"/>
    </row>
    <row r="360" spans="1:5" ht="15" customHeight="1" x14ac:dyDescent="0.2">
      <c r="A360" s="93"/>
      <c r="B360" s="93"/>
      <c r="C360" s="64" t="s">
        <v>40</v>
      </c>
      <c r="D360" s="121" t="s">
        <v>51</v>
      </c>
      <c r="E360" s="46" t="s">
        <v>42</v>
      </c>
    </row>
    <row r="361" spans="1:5" ht="15" customHeight="1" x14ac:dyDescent="0.2">
      <c r="A361" s="107"/>
      <c r="B361" s="95"/>
      <c r="C361" s="89">
        <v>2143</v>
      </c>
      <c r="D361" s="75" t="s">
        <v>53</v>
      </c>
      <c r="E361" s="147">
        <v>63000</v>
      </c>
    </row>
    <row r="362" spans="1:5" ht="15" customHeight="1" x14ac:dyDescent="0.2">
      <c r="A362" s="107"/>
      <c r="B362" s="95"/>
      <c r="C362" s="89">
        <v>2143</v>
      </c>
      <c r="D362" s="73" t="s">
        <v>52</v>
      </c>
      <c r="E362" s="147">
        <v>137000</v>
      </c>
    </row>
    <row r="363" spans="1:5" ht="15" customHeight="1" x14ac:dyDescent="0.2">
      <c r="A363" s="97"/>
      <c r="B363" s="97"/>
      <c r="C363" s="76" t="s">
        <v>44</v>
      </c>
      <c r="D363" s="73"/>
      <c r="E363" s="55">
        <f>SUM(E361:E362)</f>
        <v>200000</v>
      </c>
    </row>
    <row r="364" spans="1:5" ht="15" customHeight="1" x14ac:dyDescent="0.2"/>
    <row r="365" spans="1:5" ht="15" customHeight="1" x14ac:dyDescent="0.25">
      <c r="A365" s="58" t="s">
        <v>17</v>
      </c>
      <c r="B365" s="59"/>
      <c r="C365" s="59"/>
      <c r="D365" s="59"/>
      <c r="E365" s="44"/>
    </row>
    <row r="366" spans="1:5" ht="15" customHeight="1" x14ac:dyDescent="0.2">
      <c r="A366" s="86" t="s">
        <v>113</v>
      </c>
      <c r="B366" s="41"/>
      <c r="C366" s="41"/>
      <c r="D366" s="41"/>
      <c r="E366" s="43" t="s">
        <v>114</v>
      </c>
    </row>
    <row r="367" spans="1:5" ht="15" customHeight="1" x14ac:dyDescent="0.2">
      <c r="A367" s="106"/>
      <c r="B367" s="60"/>
      <c r="C367" s="59"/>
      <c r="D367" s="59"/>
      <c r="E367" s="45"/>
    </row>
    <row r="368" spans="1:5" ht="15" customHeight="1" x14ac:dyDescent="0.2">
      <c r="A368" s="93"/>
      <c r="B368" s="93"/>
      <c r="C368" s="64" t="s">
        <v>40</v>
      </c>
      <c r="D368" s="121" t="s">
        <v>51</v>
      </c>
      <c r="E368" s="46" t="s">
        <v>42</v>
      </c>
    </row>
    <row r="369" spans="1:5" ht="15" customHeight="1" x14ac:dyDescent="0.2">
      <c r="A369" s="107"/>
      <c r="B369" s="95"/>
      <c r="C369" s="89">
        <v>2143</v>
      </c>
      <c r="D369" s="73" t="s">
        <v>52</v>
      </c>
      <c r="E369" s="147">
        <v>-1855000</v>
      </c>
    </row>
    <row r="370" spans="1:5" ht="15" customHeight="1" x14ac:dyDescent="0.2">
      <c r="A370" s="107"/>
      <c r="B370" s="95"/>
      <c r="C370" s="89">
        <v>2143</v>
      </c>
      <c r="D370" s="75" t="s">
        <v>53</v>
      </c>
      <c r="E370" s="147">
        <v>636000</v>
      </c>
    </row>
    <row r="371" spans="1:5" ht="15" customHeight="1" x14ac:dyDescent="0.2">
      <c r="A371" s="107"/>
      <c r="B371" s="95"/>
      <c r="C371" s="89">
        <v>2143</v>
      </c>
      <c r="D371" s="73" t="s">
        <v>52</v>
      </c>
      <c r="E371" s="147">
        <v>169000</v>
      </c>
    </row>
    <row r="372" spans="1:5" ht="15" customHeight="1" x14ac:dyDescent="0.2">
      <c r="A372" s="107"/>
      <c r="B372" s="95"/>
      <c r="C372" s="89">
        <v>2143</v>
      </c>
      <c r="D372" s="96" t="s">
        <v>115</v>
      </c>
      <c r="E372" s="147">
        <v>100000</v>
      </c>
    </row>
    <row r="373" spans="1:5" ht="15" customHeight="1" x14ac:dyDescent="0.2">
      <c r="A373" s="107"/>
      <c r="B373" s="95"/>
      <c r="C373" s="89">
        <v>2143</v>
      </c>
      <c r="D373" s="96" t="s">
        <v>71</v>
      </c>
      <c r="E373" s="147">
        <v>2750000</v>
      </c>
    </row>
    <row r="374" spans="1:5" ht="15" customHeight="1" x14ac:dyDescent="0.2">
      <c r="A374" s="97"/>
      <c r="B374" s="97"/>
      <c r="C374" s="76" t="s">
        <v>44</v>
      </c>
      <c r="D374" s="73"/>
      <c r="E374" s="55">
        <f>SUM(E369:E373)</f>
        <v>1800000</v>
      </c>
    </row>
    <row r="375" spans="1:5" ht="15" customHeight="1" x14ac:dyDescent="0.2"/>
    <row r="376" spans="1:5" ht="15" customHeight="1" x14ac:dyDescent="0.25">
      <c r="A376" s="58" t="s">
        <v>17</v>
      </c>
      <c r="B376" s="59"/>
      <c r="C376" s="59"/>
      <c r="D376" s="59"/>
      <c r="E376" s="44"/>
    </row>
    <row r="377" spans="1:5" ht="15" customHeight="1" x14ac:dyDescent="0.2">
      <c r="A377" s="86" t="s">
        <v>113</v>
      </c>
      <c r="B377" s="41"/>
      <c r="C377" s="41"/>
      <c r="D377" s="41"/>
      <c r="E377" s="43" t="s">
        <v>114</v>
      </c>
    </row>
    <row r="378" spans="1:5" ht="15" customHeight="1" x14ac:dyDescent="0.2">
      <c r="A378" s="106"/>
      <c r="B378" s="60"/>
      <c r="C378" s="59"/>
      <c r="D378" s="59"/>
      <c r="E378" s="45"/>
    </row>
    <row r="379" spans="1:5" ht="15" customHeight="1" x14ac:dyDescent="0.2">
      <c r="A379" s="93"/>
      <c r="B379" s="93"/>
      <c r="C379" s="64" t="s">
        <v>40</v>
      </c>
      <c r="D379" s="121" t="s">
        <v>51</v>
      </c>
      <c r="E379" s="46" t="s">
        <v>42</v>
      </c>
    </row>
    <row r="380" spans="1:5" ht="15" customHeight="1" x14ac:dyDescent="0.2">
      <c r="A380" s="107"/>
      <c r="B380" s="95"/>
      <c r="C380" s="89">
        <v>2143</v>
      </c>
      <c r="D380" s="75" t="s">
        <v>53</v>
      </c>
      <c r="E380" s="147">
        <v>-10000</v>
      </c>
    </row>
    <row r="381" spans="1:5" ht="15" customHeight="1" x14ac:dyDescent="0.2">
      <c r="A381" s="107"/>
      <c r="B381" s="95"/>
      <c r="C381" s="89">
        <v>2143</v>
      </c>
      <c r="D381" s="75" t="s">
        <v>53</v>
      </c>
      <c r="E381" s="147">
        <v>310000</v>
      </c>
    </row>
    <row r="382" spans="1:5" ht="15" customHeight="1" x14ac:dyDescent="0.2">
      <c r="A382" s="107"/>
      <c r="B382" s="95"/>
      <c r="C382" s="89">
        <v>2143</v>
      </c>
      <c r="D382" s="96" t="s">
        <v>115</v>
      </c>
      <c r="E382" s="147">
        <v>100000</v>
      </c>
    </row>
    <row r="383" spans="1:5" ht="15" customHeight="1" x14ac:dyDescent="0.2">
      <c r="A383" s="97"/>
      <c r="B383" s="97"/>
      <c r="C383" s="76" t="s">
        <v>44</v>
      </c>
      <c r="D383" s="73"/>
      <c r="E383" s="55">
        <f>SUM(E380:E382)</f>
        <v>400000</v>
      </c>
    </row>
    <row r="384" spans="1:5" ht="15" customHeight="1" x14ac:dyDescent="0.2"/>
    <row r="385" spans="1:5" ht="15" customHeight="1" x14ac:dyDescent="0.25">
      <c r="A385" s="58" t="s">
        <v>17</v>
      </c>
      <c r="B385" s="59"/>
      <c r="C385" s="59"/>
      <c r="D385" s="59"/>
      <c r="E385" s="44"/>
    </row>
    <row r="386" spans="1:5" ht="15" customHeight="1" x14ac:dyDescent="0.2">
      <c r="A386" s="86" t="s">
        <v>113</v>
      </c>
      <c r="B386" s="41"/>
      <c r="C386" s="41"/>
      <c r="D386" s="41"/>
      <c r="E386" s="43" t="s">
        <v>114</v>
      </c>
    </row>
    <row r="387" spans="1:5" ht="15" customHeight="1" x14ac:dyDescent="0.2">
      <c r="A387" s="106"/>
      <c r="B387" s="60"/>
      <c r="C387" s="59"/>
      <c r="D387" s="59"/>
      <c r="E387" s="45"/>
    </row>
    <row r="388" spans="1:5" ht="15" customHeight="1" x14ac:dyDescent="0.2">
      <c r="A388" s="93"/>
      <c r="B388" s="93"/>
      <c r="C388" s="64" t="s">
        <v>40</v>
      </c>
      <c r="D388" s="121" t="s">
        <v>51</v>
      </c>
      <c r="E388" s="46" t="s">
        <v>42</v>
      </c>
    </row>
    <row r="389" spans="1:5" ht="15" customHeight="1" x14ac:dyDescent="0.2">
      <c r="A389" s="107"/>
      <c r="B389" s="95"/>
      <c r="C389" s="89">
        <v>5512</v>
      </c>
      <c r="D389" s="73" t="s">
        <v>52</v>
      </c>
      <c r="E389" s="147">
        <v>-6300000</v>
      </c>
    </row>
    <row r="390" spans="1:5" ht="15" customHeight="1" x14ac:dyDescent="0.2">
      <c r="A390" s="107"/>
      <c r="B390" s="95"/>
      <c r="C390" s="89">
        <v>5512</v>
      </c>
      <c r="D390" s="73" t="s">
        <v>52</v>
      </c>
      <c r="E390" s="147">
        <v>6940000</v>
      </c>
    </row>
    <row r="391" spans="1:5" ht="15" customHeight="1" x14ac:dyDescent="0.2">
      <c r="A391" s="107"/>
      <c r="B391" s="95"/>
      <c r="C391" s="89">
        <v>5512</v>
      </c>
      <c r="D391" s="96" t="s">
        <v>71</v>
      </c>
      <c r="E391" s="147">
        <v>4560000</v>
      </c>
    </row>
    <row r="392" spans="1:5" ht="15" customHeight="1" x14ac:dyDescent="0.2">
      <c r="A392" s="97"/>
      <c r="B392" s="97"/>
      <c r="C392" s="76" t="s">
        <v>44</v>
      </c>
      <c r="D392" s="73"/>
      <c r="E392" s="55">
        <f>SUM(E389:E391)</f>
        <v>5200000</v>
      </c>
    </row>
    <row r="393" spans="1:5" ht="15" customHeight="1" x14ac:dyDescent="0.2"/>
    <row r="394" spans="1:5" ht="15" customHeight="1" x14ac:dyDescent="0.25">
      <c r="A394" s="58" t="s">
        <v>17</v>
      </c>
      <c r="B394" s="59"/>
      <c r="C394" s="59"/>
      <c r="D394" s="59"/>
      <c r="E394" s="44"/>
    </row>
    <row r="395" spans="1:5" ht="15" customHeight="1" x14ac:dyDescent="0.2">
      <c r="A395" s="86" t="s">
        <v>113</v>
      </c>
      <c r="B395" s="41"/>
      <c r="C395" s="41"/>
      <c r="D395" s="41"/>
      <c r="E395" s="43" t="s">
        <v>114</v>
      </c>
    </row>
    <row r="396" spans="1:5" ht="15" customHeight="1" x14ac:dyDescent="0.2">
      <c r="A396" s="106"/>
      <c r="B396" s="60"/>
      <c r="C396" s="59"/>
      <c r="D396" s="59"/>
      <c r="E396" s="45"/>
    </row>
    <row r="397" spans="1:5" ht="15" customHeight="1" x14ac:dyDescent="0.2">
      <c r="A397" s="93"/>
      <c r="B397" s="93"/>
      <c r="C397" s="64" t="s">
        <v>40</v>
      </c>
      <c r="D397" s="121" t="s">
        <v>51</v>
      </c>
      <c r="E397" s="46" t="s">
        <v>42</v>
      </c>
    </row>
    <row r="398" spans="1:5" ht="15" customHeight="1" x14ac:dyDescent="0.2">
      <c r="A398" s="107"/>
      <c r="B398" s="95"/>
      <c r="C398" s="89">
        <v>5512</v>
      </c>
      <c r="D398" s="96" t="s">
        <v>71</v>
      </c>
      <c r="E398" s="147">
        <v>-1700000</v>
      </c>
    </row>
    <row r="399" spans="1:5" ht="15" customHeight="1" x14ac:dyDescent="0.2">
      <c r="A399" s="107"/>
      <c r="B399" s="95"/>
      <c r="C399" s="89">
        <v>5512</v>
      </c>
      <c r="D399" s="96" t="s">
        <v>71</v>
      </c>
      <c r="E399" s="147">
        <v>1800000</v>
      </c>
    </row>
    <row r="400" spans="1:5" ht="15" customHeight="1" x14ac:dyDescent="0.2">
      <c r="A400" s="97"/>
      <c r="B400" s="97"/>
      <c r="C400" s="76" t="s">
        <v>44</v>
      </c>
      <c r="D400" s="73"/>
      <c r="E400" s="55">
        <f>SUM(E398:E399)</f>
        <v>100000</v>
      </c>
    </row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</sheetData>
  <mergeCells count="6">
    <mergeCell ref="A2:E2"/>
    <mergeCell ref="A3:E11"/>
    <mergeCell ref="A29:E29"/>
    <mergeCell ref="A30:E35"/>
    <mergeCell ref="A54:E54"/>
    <mergeCell ref="A55:E6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18" orientation="portrait" useFirstPageNumber="1" r:id="rId1"/>
  <headerFooter alignWithMargins="0">
    <oddHeader>&amp;C&amp;"Arial,Kurzíva"Příloha č. 2: Rozpočtové změny č. 199/18 - 201/18 navržené Radou Olomouckého kraje 16.4.2018 ke schválení</oddHeader>
    <oddFooter xml:space="preserve">&amp;L&amp;"Arial,Kurzíva"Zastupitelstvo OK 23.4.2018
6.1.1. - Rozpočet Olomouckého kraje 2018 - rozpočtové změny - DODATEK
Příloha č.2: Rozpočtové změny č. 199/18 - 201/18 navržené Radou OK 16.4.2018 ke schválení&amp;R&amp;"Arial,Kurzíva"Strana &amp;P (celkem 26)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6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8">
        <v>4425000</v>
      </c>
      <c r="C3" s="7">
        <v>4425000</v>
      </c>
    </row>
    <row r="4" spans="1:3" ht="14.25" customHeight="1" x14ac:dyDescent="0.2">
      <c r="A4" s="6" t="s">
        <v>4</v>
      </c>
      <c r="B4" s="18">
        <v>3330</v>
      </c>
      <c r="C4" s="7">
        <v>3330</v>
      </c>
    </row>
    <row r="5" spans="1:3" ht="14.25" customHeight="1" x14ac:dyDescent="0.2">
      <c r="A5" s="6" t="s">
        <v>27</v>
      </c>
      <c r="B5" s="18">
        <v>100</v>
      </c>
      <c r="C5" s="7">
        <v>1310</v>
      </c>
    </row>
    <row r="6" spans="1:3" ht="14.25" customHeight="1" x14ac:dyDescent="0.2">
      <c r="A6" s="6" t="s">
        <v>5</v>
      </c>
      <c r="B6" s="18">
        <v>32033.200000000001</v>
      </c>
      <c r="C6" s="7">
        <v>32148.2</v>
      </c>
    </row>
    <row r="7" spans="1:3" ht="14.25" customHeight="1" x14ac:dyDescent="0.2">
      <c r="A7" s="6" t="s">
        <v>6</v>
      </c>
      <c r="B7" s="18">
        <v>5340.1</v>
      </c>
      <c r="C7" s="7">
        <v>5340.1</v>
      </c>
    </row>
    <row r="8" spans="1:3" ht="14.25" customHeight="1" x14ac:dyDescent="0.2">
      <c r="A8" s="6" t="s">
        <v>23</v>
      </c>
      <c r="B8" s="18">
        <v>67173</v>
      </c>
      <c r="C8" s="7">
        <f>69922+16</f>
        <v>69938</v>
      </c>
    </row>
    <row r="9" spans="1:3" ht="14.25" customHeight="1" x14ac:dyDescent="0.2">
      <c r="A9" s="6" t="s">
        <v>7</v>
      </c>
      <c r="B9" s="18">
        <v>7138</v>
      </c>
      <c r="C9" s="7">
        <v>7138</v>
      </c>
    </row>
    <row r="10" spans="1:3" ht="14.25" customHeight="1" x14ac:dyDescent="0.2">
      <c r="A10" s="6" t="s">
        <v>8</v>
      </c>
      <c r="B10" s="18">
        <v>200</v>
      </c>
      <c r="C10" s="7">
        <v>200</v>
      </c>
    </row>
    <row r="11" spans="1:3" ht="14.25" customHeight="1" x14ac:dyDescent="0.2">
      <c r="A11" s="6" t="s">
        <v>9</v>
      </c>
      <c r="B11" s="18">
        <v>85202.7</v>
      </c>
      <c r="C11" s="7">
        <v>85202.7</v>
      </c>
    </row>
    <row r="12" spans="1:3" ht="14.25" customHeight="1" x14ac:dyDescent="0.2">
      <c r="A12" s="164" t="s">
        <v>163</v>
      </c>
      <c r="B12" s="18"/>
      <c r="C12" s="7">
        <f>6838842+3780+88298+1648+418+140</f>
        <v>6933126</v>
      </c>
    </row>
    <row r="13" spans="1:3" ht="14.25" customHeight="1" x14ac:dyDescent="0.2">
      <c r="A13" s="164" t="s">
        <v>164</v>
      </c>
      <c r="B13" s="18"/>
      <c r="C13" s="7">
        <v>1121752</v>
      </c>
    </row>
    <row r="14" spans="1:3" ht="14.25" customHeight="1" x14ac:dyDescent="0.2">
      <c r="A14" s="165" t="s">
        <v>165</v>
      </c>
      <c r="B14" s="18"/>
      <c r="C14" s="7">
        <v>350</v>
      </c>
    </row>
    <row r="15" spans="1:3" ht="14.25" customHeight="1" x14ac:dyDescent="0.2">
      <c r="A15" s="165" t="s">
        <v>166</v>
      </c>
      <c r="B15" s="18"/>
      <c r="C15" s="7">
        <v>3448</v>
      </c>
    </row>
    <row r="16" spans="1:3" ht="14.25" customHeight="1" x14ac:dyDescent="0.2">
      <c r="A16" s="8" t="s">
        <v>10</v>
      </c>
      <c r="B16" s="19">
        <v>210492</v>
      </c>
      <c r="C16" s="9">
        <v>215500</v>
      </c>
    </row>
    <row r="17" spans="1:3" ht="14.25" customHeight="1" x14ac:dyDescent="0.2">
      <c r="A17" s="10" t="s">
        <v>20</v>
      </c>
      <c r="B17" s="20">
        <v>9418</v>
      </c>
      <c r="C17" s="11">
        <v>9568</v>
      </c>
    </row>
    <row r="18" spans="1:3" ht="14.25" customHeight="1" x14ac:dyDescent="0.2">
      <c r="A18" s="10" t="s">
        <v>11</v>
      </c>
      <c r="B18" s="20">
        <v>50000</v>
      </c>
      <c r="C18" s="11">
        <v>50000</v>
      </c>
    </row>
    <row r="19" spans="1:3" ht="14.25" customHeight="1" x14ac:dyDescent="0.2">
      <c r="A19" s="10" t="s">
        <v>167</v>
      </c>
      <c r="B19" s="20"/>
      <c r="C19" s="11">
        <f>136440+893+2849+31519+48948</f>
        <v>220649</v>
      </c>
    </row>
    <row r="20" spans="1:3" ht="14.25" customHeight="1" x14ac:dyDescent="0.2">
      <c r="A20" s="10" t="s">
        <v>12</v>
      </c>
      <c r="B20" s="20">
        <v>700</v>
      </c>
      <c r="C20" s="11">
        <f>700-400</f>
        <v>300</v>
      </c>
    </row>
    <row r="21" spans="1:3" ht="14.25" customHeight="1" x14ac:dyDescent="0.2">
      <c r="A21" s="164" t="s">
        <v>168</v>
      </c>
      <c r="B21" s="20"/>
      <c r="C21" s="11">
        <v>18868</v>
      </c>
    </row>
    <row r="22" spans="1:3" ht="14.25" customHeight="1" x14ac:dyDescent="0.25">
      <c r="A22" s="4" t="s">
        <v>13</v>
      </c>
      <c r="B22" s="21">
        <f>SUM(B3:B20)</f>
        <v>4896127</v>
      </c>
      <c r="C22" s="12">
        <f>SUM(C3:C21)</f>
        <v>13203168</v>
      </c>
    </row>
    <row r="23" spans="1:3" ht="14.25" customHeight="1" x14ac:dyDescent="0.2">
      <c r="A23" s="13" t="s">
        <v>14</v>
      </c>
      <c r="B23" s="25">
        <v>-9416</v>
      </c>
      <c r="C23" s="25">
        <v>-9566</v>
      </c>
    </row>
    <row r="24" spans="1:3" ht="15.75" thickBot="1" x14ac:dyDescent="0.3">
      <c r="A24" s="14" t="s">
        <v>15</v>
      </c>
      <c r="B24" s="15">
        <f>B22+B23</f>
        <v>4886711</v>
      </c>
      <c r="C24" s="15">
        <f>C22+C23</f>
        <v>13193602</v>
      </c>
    </row>
    <row r="25" spans="1:3" ht="13.5" thickTop="1" x14ac:dyDescent="0.2">
      <c r="A25" s="16"/>
      <c r="B25" s="22"/>
    </row>
    <row r="26" spans="1:3" ht="15.75" customHeight="1" x14ac:dyDescent="0.25">
      <c r="A26" s="4" t="s">
        <v>17</v>
      </c>
      <c r="B26" s="23" t="s">
        <v>2</v>
      </c>
      <c r="C26" s="5" t="s">
        <v>3</v>
      </c>
    </row>
    <row r="27" spans="1:3" ht="14.25" x14ac:dyDescent="0.2">
      <c r="A27" s="8" t="s">
        <v>29</v>
      </c>
      <c r="B27" s="24">
        <v>769971</v>
      </c>
      <c r="C27" s="26">
        <f>822995+116-400+16+93068</f>
        <v>915795</v>
      </c>
    </row>
    <row r="28" spans="1:3" ht="14.25" x14ac:dyDescent="0.2">
      <c r="A28" s="8" t="s">
        <v>30</v>
      </c>
      <c r="B28" s="24">
        <v>347820</v>
      </c>
      <c r="C28" s="26">
        <f>347820+164081</f>
        <v>511901</v>
      </c>
    </row>
    <row r="29" spans="1:3" ht="14.25" x14ac:dyDescent="0.2">
      <c r="A29" s="8" t="s">
        <v>31</v>
      </c>
      <c r="B29" s="24">
        <v>2933349</v>
      </c>
      <c r="C29" s="26">
        <f>2954838</f>
        <v>2954838</v>
      </c>
    </row>
    <row r="30" spans="1:3" ht="14.25" x14ac:dyDescent="0.2">
      <c r="A30" s="164" t="s">
        <v>163</v>
      </c>
      <c r="B30" s="24"/>
      <c r="C30" s="26">
        <f>6838842+3780+88298+1648+418+140</f>
        <v>6933126</v>
      </c>
    </row>
    <row r="31" spans="1:3" ht="14.25" x14ac:dyDescent="0.2">
      <c r="A31" s="164" t="s">
        <v>164</v>
      </c>
      <c r="B31" s="24"/>
      <c r="C31" s="26">
        <v>1121752</v>
      </c>
    </row>
    <row r="32" spans="1:3" ht="14.25" x14ac:dyDescent="0.2">
      <c r="A32" s="165" t="s">
        <v>165</v>
      </c>
      <c r="B32" s="24"/>
      <c r="C32" s="26">
        <v>350</v>
      </c>
    </row>
    <row r="33" spans="1:3" ht="14.25" x14ac:dyDescent="0.2">
      <c r="A33" s="10" t="s">
        <v>20</v>
      </c>
      <c r="B33" s="24">
        <v>9418</v>
      </c>
      <c r="C33" s="26">
        <v>9568</v>
      </c>
    </row>
    <row r="34" spans="1:3" ht="14.25" x14ac:dyDescent="0.2">
      <c r="A34" s="10" t="s">
        <v>11</v>
      </c>
      <c r="B34" s="24">
        <v>50000</v>
      </c>
      <c r="C34" s="26">
        <v>69416</v>
      </c>
    </row>
    <row r="35" spans="1:3" ht="14.25" x14ac:dyDescent="0.2">
      <c r="A35" s="10" t="s">
        <v>169</v>
      </c>
      <c r="B35" s="24"/>
      <c r="C35" s="26">
        <f>318553+893+2849+31519</f>
        <v>353814</v>
      </c>
    </row>
    <row r="36" spans="1:3" ht="14.25" x14ac:dyDescent="0.2">
      <c r="A36" s="10" t="s">
        <v>32</v>
      </c>
      <c r="B36" s="24">
        <v>1334610</v>
      </c>
      <c r="C36" s="26">
        <f>1378903+483+4+3202+8</f>
        <v>1382600</v>
      </c>
    </row>
    <row r="37" spans="1:3" ht="14.25" x14ac:dyDescent="0.2">
      <c r="A37" s="164" t="s">
        <v>168</v>
      </c>
      <c r="B37" s="24"/>
      <c r="C37" s="26">
        <v>11545</v>
      </c>
    </row>
    <row r="38" spans="1:3" ht="14.25" customHeight="1" x14ac:dyDescent="0.25">
      <c r="A38" s="4" t="s">
        <v>18</v>
      </c>
      <c r="B38" s="21">
        <f>SUM(B27:B36)</f>
        <v>5445168</v>
      </c>
      <c r="C38" s="12">
        <f>SUM(C27:C37)</f>
        <v>14264705</v>
      </c>
    </row>
    <row r="39" spans="1:3" ht="14.25" x14ac:dyDescent="0.2">
      <c r="A39" s="13" t="s">
        <v>14</v>
      </c>
      <c r="B39" s="25">
        <v>-9416</v>
      </c>
      <c r="C39" s="25">
        <v>-9566</v>
      </c>
    </row>
    <row r="40" spans="1:3" ht="15.75" thickBot="1" x14ac:dyDescent="0.3">
      <c r="A40" s="14" t="s">
        <v>19</v>
      </c>
      <c r="B40" s="15">
        <f>+B38+B39</f>
        <v>5435752</v>
      </c>
      <c r="C40" s="15">
        <f>+C38+C39</f>
        <v>14255139</v>
      </c>
    </row>
    <row r="41" spans="1:3" ht="13.5" thickTop="1" x14ac:dyDescent="0.2">
      <c r="A41" s="16" t="s">
        <v>16</v>
      </c>
      <c r="B41" s="22"/>
    </row>
    <row r="42" spans="1:3" ht="14.25" x14ac:dyDescent="0.2">
      <c r="B42" s="1"/>
      <c r="C42" s="9"/>
    </row>
    <row r="43" spans="1:3" ht="14.25" x14ac:dyDescent="0.2">
      <c r="A43" s="10" t="s">
        <v>22</v>
      </c>
      <c r="B43" s="20">
        <v>802200</v>
      </c>
      <c r="C43" s="11">
        <f>1138405+483+4+3202+8+257149</f>
        <v>1399251</v>
      </c>
    </row>
    <row r="44" spans="1:3" ht="14.25" x14ac:dyDescent="0.2">
      <c r="A44" s="27" t="s">
        <v>21</v>
      </c>
      <c r="B44" s="28">
        <v>253159</v>
      </c>
      <c r="C44" s="29">
        <f>288882+48832</f>
        <v>337714</v>
      </c>
    </row>
    <row r="45" spans="1:3" ht="15.75" thickBot="1" x14ac:dyDescent="0.3">
      <c r="A45" s="14" t="s">
        <v>24</v>
      </c>
      <c r="B45" s="15">
        <f>+B43-B44</f>
        <v>549041</v>
      </c>
      <c r="C45" s="15">
        <f>+C43-C44</f>
        <v>1061537</v>
      </c>
    </row>
    <row r="46" spans="1:3" ht="15" thickTop="1" x14ac:dyDescent="0.2">
      <c r="A46" s="10"/>
      <c r="B46" s="30"/>
      <c r="C46" s="31"/>
    </row>
    <row r="47" spans="1:3" ht="15" thickBot="1" x14ac:dyDescent="0.25">
      <c r="A47" s="10"/>
      <c r="B47" s="30"/>
      <c r="C47" s="31"/>
    </row>
    <row r="48" spans="1:3" ht="15.75" thickBot="1" x14ac:dyDescent="0.3">
      <c r="A48" s="32" t="s">
        <v>25</v>
      </c>
      <c r="B48" s="33">
        <f>+B24+B43</f>
        <v>5688911</v>
      </c>
      <c r="C48" s="34">
        <f>+C24+C43</f>
        <v>14592853</v>
      </c>
    </row>
    <row r="49" spans="1:3" ht="15.75" thickBot="1" x14ac:dyDescent="0.3">
      <c r="A49" s="32" t="s">
        <v>26</v>
      </c>
      <c r="B49" s="33">
        <f>+B40+B44</f>
        <v>5688911</v>
      </c>
      <c r="C49" s="34">
        <f>+C40+C44</f>
        <v>14592853</v>
      </c>
    </row>
    <row r="50" spans="1:3" x14ac:dyDescent="0.2">
      <c r="B50" s="1"/>
    </row>
    <row r="51" spans="1:3" ht="14.25" x14ac:dyDescent="0.2">
      <c r="B51" s="1"/>
      <c r="C51" s="17"/>
    </row>
    <row r="52" spans="1:3" ht="14.25" x14ac:dyDescent="0.2">
      <c r="B52" s="1"/>
      <c r="C52" s="17"/>
    </row>
    <row r="53" spans="1:3" x14ac:dyDescent="0.2">
      <c r="B53" s="1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61" spans="1:3" x14ac:dyDescent="0.2">
      <c r="B61" s="1"/>
      <c r="C61" s="1"/>
    </row>
    <row r="62" spans="1:3" x14ac:dyDescent="0.2">
      <c r="B62" s="1"/>
      <c r="C62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72" spans="2:3" x14ac:dyDescent="0.2">
      <c r="B72" s="1"/>
      <c r="C72" s="1"/>
    </row>
    <row r="73" spans="2:3" x14ac:dyDescent="0.2">
      <c r="B73" s="1"/>
      <c r="C73" s="1"/>
    </row>
    <row r="76" spans="2:3" x14ac:dyDescent="0.2">
      <c r="B76" s="1"/>
      <c r="C76" s="1"/>
    </row>
    <row r="77" spans="2:3" x14ac:dyDescent="0.2">
      <c r="B77" s="1"/>
      <c r="C77" s="1"/>
    </row>
    <row r="91" spans="2:3" x14ac:dyDescent="0.2">
      <c r="B91" s="1"/>
      <c r="C91" s="1"/>
    </row>
    <row r="92" spans="2:3" x14ac:dyDescent="0.2">
      <c r="B92" s="1"/>
      <c r="C92" s="1"/>
    </row>
    <row r="95" spans="2:3" x14ac:dyDescent="0.2">
      <c r="B95" s="1"/>
      <c r="C95" s="1"/>
    </row>
    <row r="96" spans="2:3" x14ac:dyDescent="0.2">
      <c r="B96" s="1"/>
      <c r="C96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6" orientation="portrait" useFirstPageNumber="1" r:id="rId1"/>
  <headerFooter alignWithMargins="0">
    <oddHeader>&amp;C&amp;"Arial,Kurzíva"Příloha č. 3 - Upravený rozpočet Olomouckého kraje na rok 2018 po schválení rozpočtových změn</oddHeader>
    <oddFooter xml:space="preserve">&amp;L&amp;"Arial,Kurzíva"Zastupitelstvo OK 23.4.2018
6.1.1. - Rozpočet Olomouckého kraje 2018 - rozpočtové změny - DODATEK
Příloha č.3: Upravený rozpočet OK na rok 2018 po schválení rozpočtových změn&amp;R&amp;"Arial,Kurzíva"Strana &amp;P (celkem 26)&amp;"Arial,Obyčejné"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2018-04-16T14:19:01Z</cp:lastPrinted>
  <dcterms:created xsi:type="dcterms:W3CDTF">2007-02-21T09:44:06Z</dcterms:created>
  <dcterms:modified xsi:type="dcterms:W3CDTF">2018-04-16T14:50:13Z</dcterms:modified>
</cp:coreProperties>
</file>