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OK\200622\"/>
    </mc:Choice>
  </mc:AlternateContent>
  <bookViews>
    <workbookView xWindow="480" yWindow="195" windowWidth="18195" windowHeight="11700" activeTab="1"/>
  </bookViews>
  <sheets>
    <sheet name="List1" sheetId="1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W12" i="1" l="1"/>
  <c r="W11" i="1"/>
  <c r="W13" i="1"/>
  <c r="W15" i="1" l="1"/>
  <c r="W14" i="1"/>
  <c r="B4" i="2" l="1"/>
  <c r="E4" i="2" s="1"/>
  <c r="A6" i="2"/>
  <c r="B7" i="2" s="1"/>
  <c r="A9" i="2"/>
  <c r="B10" i="2"/>
  <c r="F10" i="2" s="1"/>
  <c r="A12" i="2"/>
  <c r="B13" i="2" s="1"/>
  <c r="H13" i="2" s="1"/>
  <c r="A15" i="2"/>
  <c r="B16" i="2" s="1"/>
  <c r="J16" i="2" s="1"/>
  <c r="A18" i="2"/>
  <c r="F13" i="2"/>
  <c r="C14" i="2"/>
  <c r="D4" i="2"/>
  <c r="J4" i="2" l="1"/>
  <c r="D5" i="2"/>
  <c r="J13" i="2"/>
  <c r="F15" i="2"/>
  <c r="C6" i="2"/>
  <c r="G13" i="2"/>
  <c r="F6" i="2"/>
  <c r="C13" i="2"/>
  <c r="G4" i="2"/>
  <c r="E13" i="2"/>
  <c r="C4" i="2"/>
  <c r="C15" i="2"/>
  <c r="D14" i="2"/>
  <c r="H4" i="2"/>
  <c r="G10" i="2"/>
  <c r="D12" i="2"/>
  <c r="E10" i="2"/>
  <c r="C10" i="2"/>
  <c r="F12" i="2"/>
  <c r="D10" i="2"/>
  <c r="J10" i="2"/>
  <c r="D11" i="2"/>
  <c r="C12" i="2"/>
  <c r="C11" i="2"/>
  <c r="H10" i="2"/>
  <c r="D15" i="2"/>
  <c r="C5" i="2"/>
  <c r="F4" i="2"/>
  <c r="D13" i="2"/>
  <c r="D6" i="2"/>
  <c r="H7" i="2"/>
  <c r="C8" i="2"/>
  <c r="H16" i="2"/>
  <c r="D18" i="2"/>
  <c r="D16" i="2"/>
  <c r="F16" i="2"/>
  <c r="G16" i="2"/>
  <c r="E7" i="2"/>
  <c r="G7" i="2"/>
  <c r="D9" i="2"/>
  <c r="F18" i="2"/>
  <c r="C16" i="2"/>
  <c r="E16" i="2"/>
  <c r="C9" i="2"/>
  <c r="F9" i="2"/>
  <c r="C7" i="2"/>
  <c r="C17" i="2"/>
  <c r="D7" i="2"/>
  <c r="F7" i="2"/>
  <c r="D17" i="2"/>
  <c r="C18" i="2"/>
  <c r="J7" i="2"/>
  <c r="D8" i="2"/>
</calcChain>
</file>

<file path=xl/sharedStrings.xml><?xml version="1.0" encoding="utf-8"?>
<sst xmlns="http://schemas.openxmlformats.org/spreadsheetml/2006/main" count="119" uniqueCount="95">
  <si>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</si>
  <si>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</si>
  <si>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</si>
  <si>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</si>
  <si>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</si>
  <si>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</si>
  <si>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</si>
  <si>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</si>
  <si>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</si>
  <si>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</si>
  <si>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</si>
  <si>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</si>
  <si>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</si>
  <si>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</si>
  <si>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</si>
  <si>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</si>
  <si>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</si>
  <si>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</si>
  <si>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</si>
  <si>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</si>
  <si>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</si>
  <si>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</si>
  <si>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</si>
  <si>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</si>
  <si>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</si>
  <si>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</si>
  <si>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</si>
  <si>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</si>
  <si>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</si>
  <si>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</si>
  <si>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</si>
  <si>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</si>
  <si>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</si>
  <si>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</si>
  <si>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</si>
  <si>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Spolek Zvolská čtyřka</t>
  </si>
  <si>
    <t>Zvole 82</t>
  </si>
  <si>
    <t>Zvole</t>
  </si>
  <si>
    <t>78901</t>
  </si>
  <si>
    <t>Spolek</t>
  </si>
  <si>
    <t>03102831</t>
  </si>
  <si>
    <t>Komunitní centrum Zvole</t>
  </si>
  <si>
    <t>Projekt "Komunitní centrum Zvole" je vytvoření multifunkčního centra (předpokládá se poskytování ambulantních sociálních služeb, užití na volnočasové a vzdělávací aktivity, aktivity komunity a mezigenerační setkávání, potřeby ZŠ Zvole)</t>
  </si>
  <si>
    <t>Výdaje na: 1. úprava vnitřních prostor, 2. rekostrukce podlahy, 3. tepelná izolace stropu, 4. venkovní fasáda jižní a západní stěny, 5. terénní úpravy kolem domu.</t>
  </si>
  <si>
    <t>6/2014</t>
  </si>
  <si>
    <t>8/2020</t>
  </si>
  <si>
    <t>31.08.2020</t>
  </si>
  <si>
    <t>Obec Rokytnice</t>
  </si>
  <si>
    <t>Rokytnice 143</t>
  </si>
  <si>
    <t>Rokytnice</t>
  </si>
  <si>
    <t>75104</t>
  </si>
  <si>
    <t>Obec, městská část hlavního města Prahy</t>
  </si>
  <si>
    <t>00301914</t>
  </si>
  <si>
    <t>„Kompenzační opatření pro cyklistickou dopravu při výstavbě dálnice D55 v úseku Olomouc – Přerov – projektová dokumentace“ administrace výběrového řízení na dodavatele dokumentace</t>
  </si>
  <si>
    <t>Pro administrace zadání a výběrového řízení na vypracování dokumentace cyklostezky, včetně specifikace a zaměření dotčených pozemků.</t>
  </si>
  <si>
    <t>Vypracování zadávacích podmínek VŘ, uveřejnění zadání a provedení a administrace VŘ veřejné zakázky . Geodetické práce - vymezení dotčených pozemků budoucí cyklostezky.</t>
  </si>
  <si>
    <t>3/2020</t>
  </si>
  <si>
    <t>6/2020</t>
  </si>
  <si>
    <t>30.07.2020</t>
  </si>
  <si>
    <t>Hranická rozvojová agentura, z.s.</t>
  </si>
  <si>
    <t>Tř. 1. máje 328</t>
  </si>
  <si>
    <t>Hranice</t>
  </si>
  <si>
    <t>75301</t>
  </si>
  <si>
    <t>Přerov</t>
  </si>
  <si>
    <t>75122243</t>
  </si>
  <si>
    <t>Zajištění činnosti Hranické rozvojové agentury v roce 2020</t>
  </si>
  <si>
    <t>Účelem poskytnutí dotace je strategický rozvoj regionu Hranicko s přesahem na krajskou úroveň. Žadatel svou činností přispívá k rozvoji Olomouckého kraje v mnoha oblastech.</t>
  </si>
  <si>
    <t>Dotace bude použita na pokrytí provozních a osobních výdajů dvou pracovníků žadatele - odborníků na projektové řízení a to na období 1 roku.</t>
  </si>
  <si>
    <t>5/2021</t>
  </si>
  <si>
    <t>30.06.2021</t>
  </si>
  <si>
    <t>„Kompenzační opatření pro cyklistickou dopravu při výstavbě dálnice D55 v úseku Olomouc – Přerov – projektová dokumentace“</t>
  </si>
  <si>
    <t>Projekční práce na výstavbu cyklostezky Olomouc - Přerov pro přípravu žádosti ke „Kompenzačním opatřením pro cyklistickou dopravu při výstavbě dálnice D55 v úseku Olomouc–Přerov"</t>
  </si>
  <si>
    <t>Vypracování projektové dokumentace na cyklostezku Olomouc-Přerov jako kompenzační opatření pro cyklistickou dopravu při výstavbě dálnice D55 Olomouc-Přerov. Součástí dokumentace bude DUR, DSP, DPS, UR, SP a TPHN.</t>
  </si>
  <si>
    <t>5/2020</t>
  </si>
  <si>
    <t>3/2021</t>
  </si>
  <si>
    <t>30.04.2021</t>
  </si>
  <si>
    <t>OK4Inovace</t>
  </si>
  <si>
    <t>Jeremenkova 1211/40b</t>
  </si>
  <si>
    <t>Olomouc, Hodolany</t>
  </si>
  <si>
    <t>77900</t>
  </si>
  <si>
    <t>Zájmové sdružení právnických osob</t>
  </si>
  <si>
    <t>72555149</t>
  </si>
  <si>
    <t>Realizace programu PLATINN v Olomouckém kraji</t>
  </si>
  <si>
    <t>Realizace programu PLATINN v Olomouckém kraji za účelem hospodářského rozvoje Olomouckého kraje a jeho konkurenceschopnosti prostřednictvím podpory rozvoje inovací v subjektech z Olomouckého kraje</t>
  </si>
  <si>
    <t>Vstupní poplatek do programu PLATINN vč. 21 % DPH
Udržovací/roční poplatek vč. 21 % DPH (za rok 2020)
Výdaje na mentoring a koučing: osobní náklady, materiál (DHM, kanc. potřeby, ...), služby a subdodávky, nájmy a pronájmy, energie</t>
  </si>
  <si>
    <t>12/2020</t>
  </si>
  <si>
    <t>Podkladový materiál pro jednání Zastupitelstva Olomouckého kraje dne: 22.06.2020</t>
  </si>
  <si>
    <t>Individuální žádosti v oblasti strategického rozvoje kraje 2020</t>
  </si>
  <si>
    <t>individuální dotace</t>
  </si>
  <si>
    <t>1</t>
  </si>
  <si>
    <t>30.01.2021</t>
  </si>
  <si>
    <t>de minimis</t>
  </si>
  <si>
    <t>NE</t>
  </si>
  <si>
    <t>ANO</t>
  </si>
  <si>
    <t>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</si>
</sst>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Continuous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Continuous" vertical="top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4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5" xfId="0" applyFont="1" applyBorder="1"/>
    <xf numFmtId="165" fontId="4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center"/>
    </xf>
    <xf numFmtId="0" fontId="0" fillId="0" borderId="5" xfId="0" applyBorder="1" applyAlignment="1"/>
    <xf numFmtId="49" fontId="3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K14" sqref="K14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8" customFormat="1" ht="10.5" customHeight="1" x14ac:dyDescent="0.15"/>
    <row r="2" spans="1:24" s="18" customFormat="1" ht="10.5" customHeight="1" x14ac:dyDescent="0.15"/>
    <row r="3" spans="1:24" s="18" customFormat="1" ht="10.5" customHeight="1" x14ac:dyDescent="0.15"/>
    <row r="4" spans="1:24" s="18" customFormat="1" ht="10.5" customHeight="1" x14ac:dyDescent="0.15"/>
    <row r="5" spans="1:24" s="18" customFormat="1" ht="10.5" customHeight="1" x14ac:dyDescent="0.15"/>
    <row r="6" spans="1:24" s="18" customFormat="1" ht="10.5" customHeight="1" x14ac:dyDescent="0.15"/>
    <row r="7" spans="1:24" s="18" customFormat="1" ht="10.5" customHeight="1" thickBot="1" x14ac:dyDescent="0.2"/>
    <row r="8" spans="1:24" s="22" customFormat="1" ht="53.25" customHeight="1" thickBot="1" x14ac:dyDescent="0.2">
      <c r="B8" s="14" t="s">
        <v>0</v>
      </c>
      <c r="C8" s="59" t="s">
        <v>1</v>
      </c>
      <c r="D8" s="19"/>
      <c r="E8" s="19"/>
      <c r="F8" s="19"/>
      <c r="G8" s="19"/>
      <c r="H8" s="19"/>
      <c r="I8" s="19"/>
      <c r="J8" s="19"/>
      <c r="K8" s="20"/>
      <c r="L8" s="16" t="s">
        <v>30</v>
      </c>
      <c r="M8" s="21" t="s">
        <v>33</v>
      </c>
      <c r="N8" s="16" t="s">
        <v>2</v>
      </c>
      <c r="O8" s="12" t="s">
        <v>3</v>
      </c>
      <c r="P8" s="17" t="s">
        <v>4</v>
      </c>
      <c r="Q8" s="21"/>
      <c r="R8" s="17" t="s">
        <v>5</v>
      </c>
      <c r="S8" s="11" t="s">
        <v>6</v>
      </c>
      <c r="T8" s="48" t="s">
        <v>7</v>
      </c>
      <c r="U8" s="49"/>
      <c r="V8" s="49"/>
      <c r="W8" s="47"/>
      <c r="X8" s="16" t="s">
        <v>8</v>
      </c>
    </row>
    <row r="9" spans="1:24" s="22" customFormat="1" ht="13.5" customHeight="1" x14ac:dyDescent="0.2">
      <c r="B9" s="15"/>
      <c r="C9" s="60" t="s">
        <v>9</v>
      </c>
      <c r="D9" s="23"/>
      <c r="E9" s="23"/>
      <c r="F9" s="23"/>
      <c r="G9" s="53"/>
      <c r="H9" s="52"/>
      <c r="I9" s="24"/>
      <c r="J9" s="24"/>
      <c r="K9" s="61"/>
      <c r="L9" s="13"/>
      <c r="M9" s="25"/>
      <c r="N9" s="13"/>
      <c r="O9" s="13"/>
      <c r="P9" s="26"/>
      <c r="Q9" s="27"/>
      <c r="R9" s="26"/>
      <c r="S9" s="46"/>
      <c r="T9" s="28" t="s">
        <v>10</v>
      </c>
      <c r="U9" s="28" t="s">
        <v>11</v>
      </c>
      <c r="V9" s="29" t="s">
        <v>12</v>
      </c>
      <c r="W9" s="12" t="s">
        <v>13</v>
      </c>
      <c r="X9" s="13"/>
    </row>
    <row r="10" spans="1:24" s="22" customFormat="1" ht="13.5" thickBot="1" x14ac:dyDescent="0.25">
      <c r="B10" s="30"/>
      <c r="C10" s="62" t="s">
        <v>14</v>
      </c>
      <c r="D10" s="63" t="s">
        <v>15</v>
      </c>
      <c r="E10" s="63" t="s">
        <v>16</v>
      </c>
      <c r="F10" s="63" t="s">
        <v>17</v>
      </c>
      <c r="G10" s="64" t="s">
        <v>18</v>
      </c>
      <c r="H10" s="65" t="s">
        <v>19</v>
      </c>
      <c r="I10" s="66" t="s">
        <v>20</v>
      </c>
      <c r="J10" s="66" t="s">
        <v>21</v>
      </c>
      <c r="K10" s="67" t="s">
        <v>22</v>
      </c>
      <c r="L10" s="31"/>
      <c r="M10" s="32"/>
      <c r="N10" s="31"/>
      <c r="O10" s="31"/>
      <c r="P10" s="33" t="s">
        <v>23</v>
      </c>
      <c r="Q10" s="34" t="s">
        <v>24</v>
      </c>
      <c r="R10" s="33"/>
      <c r="S10" s="35"/>
      <c r="T10" s="34"/>
      <c r="U10" s="34"/>
      <c r="V10" s="36" t="s">
        <v>25</v>
      </c>
      <c r="W10" s="31"/>
      <c r="X10" s="31"/>
    </row>
    <row r="11" spans="1:24" s="39" customFormat="1" ht="12.75" customHeight="1" x14ac:dyDescent="0.25">
      <c r="B11" s="37">
        <v>1</v>
      </c>
      <c r="C11" s="72" t="s">
        <v>47</v>
      </c>
      <c r="D11" s="72" t="s">
        <v>48</v>
      </c>
      <c r="E11" s="73" t="s">
        <v>49</v>
      </c>
      <c r="F11" s="74" t="s">
        <v>50</v>
      </c>
      <c r="G11" s="72"/>
      <c r="H11" s="72" t="s">
        <v>51</v>
      </c>
      <c r="I11" s="74" t="s">
        <v>52</v>
      </c>
      <c r="J11" s="74" t="s">
        <v>94</v>
      </c>
      <c r="K11" s="74"/>
      <c r="L11" s="38" t="s">
        <v>53</v>
      </c>
      <c r="M11" s="38" t="s">
        <v>54</v>
      </c>
      <c r="N11" s="38" t="s">
        <v>55</v>
      </c>
      <c r="O11" s="76">
        <v>179080</v>
      </c>
      <c r="P11" s="75" t="s">
        <v>56</v>
      </c>
      <c r="Q11" s="75" t="s">
        <v>57</v>
      </c>
      <c r="R11" s="76">
        <v>179080</v>
      </c>
      <c r="S11" s="80" t="s">
        <v>58</v>
      </c>
      <c r="T11" s="76"/>
      <c r="U11" s="76"/>
      <c r="V11" s="76"/>
      <c r="W11" s="76">
        <f>SUM(T11:V11)</f>
        <v>0</v>
      </c>
      <c r="X11" s="76">
        <v>179080</v>
      </c>
    </row>
    <row r="12" spans="1:24" s="39" customFormat="1" ht="12.75" customHeight="1" x14ac:dyDescent="0.25">
      <c r="B12" s="37">
        <v>2</v>
      </c>
      <c r="C12" s="72" t="s">
        <v>47</v>
      </c>
      <c r="D12" s="72" t="s">
        <v>48</v>
      </c>
      <c r="E12" s="73" t="s">
        <v>49</v>
      </c>
      <c r="F12" s="74" t="s">
        <v>50</v>
      </c>
      <c r="G12" s="72"/>
      <c r="H12" s="72" t="s">
        <v>51</v>
      </c>
      <c r="I12" s="74" t="s">
        <v>52</v>
      </c>
      <c r="J12" s="74" t="s">
        <v>94</v>
      </c>
      <c r="K12" s="74"/>
      <c r="L12" s="38" t="s">
        <v>70</v>
      </c>
      <c r="M12" s="38" t="s">
        <v>71</v>
      </c>
      <c r="N12" s="38" t="s">
        <v>72</v>
      </c>
      <c r="O12" s="76">
        <v>13000240</v>
      </c>
      <c r="P12" s="75" t="s">
        <v>73</v>
      </c>
      <c r="Q12" s="75" t="s">
        <v>74</v>
      </c>
      <c r="R12" s="76">
        <v>13000240</v>
      </c>
      <c r="S12" s="80" t="s">
        <v>75</v>
      </c>
      <c r="T12" s="76"/>
      <c r="U12" s="76"/>
      <c r="V12" s="76"/>
      <c r="W12" s="76">
        <f>SUM(T12:V12)</f>
        <v>0</v>
      </c>
      <c r="X12" s="76">
        <v>13000240</v>
      </c>
    </row>
    <row r="13" spans="1:24" s="39" customFormat="1" ht="12.75" customHeight="1" x14ac:dyDescent="0.25">
      <c r="B13" s="37">
        <v>3</v>
      </c>
      <c r="C13" s="72" t="s">
        <v>35</v>
      </c>
      <c r="D13" s="72" t="s">
        <v>36</v>
      </c>
      <c r="E13" s="73" t="s">
        <v>37</v>
      </c>
      <c r="F13" s="74" t="s">
        <v>38</v>
      </c>
      <c r="G13" s="72"/>
      <c r="H13" s="72" t="s">
        <v>39</v>
      </c>
      <c r="I13" s="74" t="s">
        <v>40</v>
      </c>
      <c r="J13" s="74" t="s">
        <v>94</v>
      </c>
      <c r="K13" s="74"/>
      <c r="L13" s="38" t="s">
        <v>41</v>
      </c>
      <c r="M13" s="38" t="s">
        <v>42</v>
      </c>
      <c r="N13" s="38" t="s">
        <v>43</v>
      </c>
      <c r="O13" s="76">
        <v>7047894</v>
      </c>
      <c r="P13" s="75" t="s">
        <v>44</v>
      </c>
      <c r="Q13" s="75" t="s">
        <v>45</v>
      </c>
      <c r="R13" s="76">
        <v>4183894</v>
      </c>
      <c r="S13" s="80" t="s">
        <v>46</v>
      </c>
      <c r="T13" s="76"/>
      <c r="U13" s="76"/>
      <c r="V13" s="76"/>
      <c r="W13" s="76">
        <f>SUM(T13:V13)</f>
        <v>0</v>
      </c>
      <c r="X13" s="76">
        <v>0</v>
      </c>
    </row>
    <row r="14" spans="1:24" s="39" customFormat="1" ht="12.75" customHeight="1" x14ac:dyDescent="0.25">
      <c r="B14" s="37">
        <v>4</v>
      </c>
      <c r="C14" s="72" t="s">
        <v>59</v>
      </c>
      <c r="D14" s="72" t="s">
        <v>60</v>
      </c>
      <c r="E14" s="73" t="s">
        <v>61</v>
      </c>
      <c r="F14" s="74" t="s">
        <v>62</v>
      </c>
      <c r="G14" s="72" t="s">
        <v>63</v>
      </c>
      <c r="H14" s="72" t="s">
        <v>39</v>
      </c>
      <c r="I14" s="74" t="s">
        <v>64</v>
      </c>
      <c r="J14" s="74" t="s">
        <v>94</v>
      </c>
      <c r="K14" s="74"/>
      <c r="L14" s="38" t="s">
        <v>65</v>
      </c>
      <c r="M14" s="38" t="s">
        <v>66</v>
      </c>
      <c r="N14" s="38" t="s">
        <v>67</v>
      </c>
      <c r="O14" s="76">
        <v>1000000</v>
      </c>
      <c r="P14" s="75" t="s">
        <v>57</v>
      </c>
      <c r="Q14" s="75" t="s">
        <v>68</v>
      </c>
      <c r="R14" s="76">
        <v>690000</v>
      </c>
      <c r="S14" s="80" t="s">
        <v>69</v>
      </c>
      <c r="T14" s="76"/>
      <c r="U14" s="76"/>
      <c r="V14" s="76"/>
      <c r="W14" s="76">
        <f>SUM(T14:V14)</f>
        <v>0</v>
      </c>
      <c r="X14" s="76">
        <v>0</v>
      </c>
    </row>
    <row r="15" spans="1:24" s="39" customFormat="1" ht="12.75" customHeight="1" thickBot="1" x14ac:dyDescent="0.3">
      <c r="B15" s="37">
        <v>5</v>
      </c>
      <c r="C15" s="72" t="s">
        <v>76</v>
      </c>
      <c r="D15" s="72" t="s">
        <v>77</v>
      </c>
      <c r="E15" s="73" t="s">
        <v>78</v>
      </c>
      <c r="F15" s="74" t="s">
        <v>79</v>
      </c>
      <c r="G15" s="72"/>
      <c r="H15" s="72" t="s">
        <v>80</v>
      </c>
      <c r="I15" s="74" t="s">
        <v>81</v>
      </c>
      <c r="J15" s="74" t="s">
        <v>94</v>
      </c>
      <c r="K15" s="74"/>
      <c r="L15" s="38" t="s">
        <v>82</v>
      </c>
      <c r="M15" s="38" t="s">
        <v>83</v>
      </c>
      <c r="N15" s="38" t="s">
        <v>84</v>
      </c>
      <c r="O15" s="76">
        <v>1426900</v>
      </c>
      <c r="P15" s="75" t="s">
        <v>57</v>
      </c>
      <c r="Q15" s="75" t="s">
        <v>85</v>
      </c>
      <c r="R15" s="76">
        <v>1426900</v>
      </c>
      <c r="S15" s="80" t="s">
        <v>90</v>
      </c>
      <c r="T15" s="76"/>
      <c r="U15" s="76"/>
      <c r="V15" s="76"/>
      <c r="W15" s="76">
        <f>SUM(T15:V15)</f>
        <v>0</v>
      </c>
      <c r="X15" s="76">
        <v>1426900</v>
      </c>
    </row>
    <row r="16" spans="1:24" s="51" customFormat="1" x14ac:dyDescent="0.25">
      <c r="A16" s="50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70"/>
      <c r="P16" s="70"/>
      <c r="Q16" s="69"/>
      <c r="R16" s="71"/>
      <c r="S16" s="71"/>
      <c r="T16" s="71"/>
      <c r="U16" s="71"/>
      <c r="V16" s="68"/>
      <c r="W16" s="69"/>
      <c r="X16" s="68"/>
    </row>
    <row r="17" spans="1:23" s="40" customFormat="1" ht="10.5" x14ac:dyDescent="0.15"/>
    <row r="18" spans="1:23" s="40" customFormat="1" x14ac:dyDescent="0.25">
      <c r="A18" s="41" t="s">
        <v>86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T18" s="42"/>
      <c r="U18"/>
    </row>
    <row r="19" spans="1:23" s="40" customFormat="1" ht="10.5" x14ac:dyDescent="0.15">
      <c r="A19" s="41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3" t="s">
        <v>87</v>
      </c>
      <c r="L19" s="43"/>
      <c r="M19" s="43"/>
    </row>
    <row r="20" spans="1:23" s="40" customFormat="1" ht="10.5" x14ac:dyDescent="0.15">
      <c r="A20" s="41" t="s">
        <v>27</v>
      </c>
      <c r="B20" s="41"/>
      <c r="C20" s="41"/>
      <c r="D20" s="41"/>
      <c r="E20" s="41"/>
      <c r="F20" s="41"/>
      <c r="G20" s="41"/>
      <c r="H20" s="41"/>
      <c r="I20" s="41"/>
      <c r="J20" s="41"/>
      <c r="K20" s="43" t="s">
        <v>88</v>
      </c>
      <c r="L20" s="43"/>
      <c r="M20" s="43"/>
    </row>
    <row r="21" spans="1:23" s="40" customFormat="1" ht="10.5" x14ac:dyDescent="0.15"/>
    <row r="22" spans="1:23" s="40" customFormat="1" ht="10.5" x14ac:dyDescent="0.15"/>
    <row r="23" spans="1:23" s="40" customFormat="1" ht="10.5" x14ac:dyDescent="0.15">
      <c r="T23" s="44" t="s">
        <v>28</v>
      </c>
      <c r="U23" s="45" t="s">
        <v>89</v>
      </c>
      <c r="V23" s="44" t="s">
        <v>29</v>
      </c>
      <c r="W23" s="45" t="s">
        <v>89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Layout" zoomScaleNormal="100" workbookViewId="0">
      <selection activeCell="C16" sqref="C16"/>
    </sheetView>
  </sheetViews>
  <sheetFormatPr defaultRowHeight="15" x14ac:dyDescent="0.25"/>
  <cols>
    <col min="1" max="1" width="4.140625" style="58" customWidth="1"/>
    <col min="2" max="2" width="5.28515625" style="2" customWidth="1"/>
    <col min="3" max="3" width="22.140625" style="4" customWidth="1"/>
    <col min="4" max="4" width="37.5703125" style="6" customWidth="1"/>
    <col min="5" max="5" width="17.7109375" style="10" customWidth="1"/>
    <col min="6" max="6" width="12.140625" style="57" customWidth="1"/>
    <col min="7" max="7" width="19.140625" style="8" customWidth="1"/>
    <col min="8" max="8" width="10" customWidth="1"/>
    <col min="10" max="10" width="16.85546875" style="8" customWidth="1"/>
  </cols>
  <sheetData>
    <row r="1" spans="1:10" ht="15.75" customHeight="1" thickBot="1" x14ac:dyDescent="0.3">
      <c r="B1" s="14" t="s">
        <v>0</v>
      </c>
      <c r="C1" s="14" t="s">
        <v>1</v>
      </c>
      <c r="D1" s="1" t="s">
        <v>30</v>
      </c>
      <c r="E1" s="81" t="s">
        <v>31</v>
      </c>
      <c r="F1" s="84" t="s">
        <v>32</v>
      </c>
      <c r="G1" s="81" t="s">
        <v>5</v>
      </c>
      <c r="H1" s="84" t="s">
        <v>6</v>
      </c>
      <c r="I1" s="84" t="s">
        <v>91</v>
      </c>
      <c r="J1" s="81" t="s">
        <v>8</v>
      </c>
    </row>
    <row r="2" spans="1:10" ht="15.75" thickBot="1" x14ac:dyDescent="0.3">
      <c r="B2" s="15"/>
      <c r="C2" s="15"/>
      <c r="D2" s="1" t="s">
        <v>33</v>
      </c>
      <c r="E2" s="82"/>
      <c r="F2" s="85"/>
      <c r="G2" s="82"/>
      <c r="H2" s="85"/>
      <c r="I2" s="85"/>
      <c r="J2" s="82"/>
    </row>
    <row r="3" spans="1:10" ht="21.75" thickBot="1" x14ac:dyDescent="0.3">
      <c r="B3" s="30"/>
      <c r="C3" s="30"/>
      <c r="D3" s="1" t="s">
        <v>34</v>
      </c>
      <c r="E3" s="83"/>
      <c r="F3" s="86"/>
      <c r="G3" s="83"/>
      <c r="H3" s="86"/>
      <c r="I3" s="86"/>
      <c r="J3" s="83"/>
    </row>
    <row r="4" spans="1:10" ht="60" customHeight="1" x14ac:dyDescent="0.25">
      <c r="A4" s="77"/>
      <c r="B4" s="88">
        <f ca="1">IF(OFFSET(List1!B$11,tisk!A3,0)&gt;0,OFFSET(List1!B$11,tisk!A3,0),"")</f>
        <v>1</v>
      </c>
      <c r="C4" s="3" t="str">
        <f ca="1">IF(B4="","",CONCATENATE(OFFSET(List1!C$11,tisk!A3,0),"
",OFFSET(List1!D$11,tisk!A3,0),"
",OFFSET(List1!E$11,tisk!A3,0),"
",OFFSET(List1!F$11,tisk!A3,0)))</f>
        <v>Obec Rokytnice
Rokytnice 143
Rokytnice
75104</v>
      </c>
      <c r="D4" s="78" t="str">
        <f ca="1">IF(B4="","",OFFSET(List1!L$11,tisk!A3,0))</f>
        <v>„Kompenzační opatření pro cyklistickou dopravu při výstavbě dálnice D55 v úseku Olomouc – Přerov – projektová dokumentace“ administrace výběrového řízení na dodavatele dokumentace</v>
      </c>
      <c r="E4" s="89">
        <f ca="1">IF(B4="","",OFFSET(List1!O$11,tisk!A3,0))</f>
        <v>179080</v>
      </c>
      <c r="F4" s="55" t="str">
        <f ca="1">IF(B4="","",OFFSET(List1!P$11,tisk!A3,0))</f>
        <v>3/2020</v>
      </c>
      <c r="G4" s="87">
        <f ca="1">IF(B4="","",OFFSET(List1!R$11,tisk!A3,0))</f>
        <v>179080</v>
      </c>
      <c r="H4" s="90" t="str">
        <f ca="1">IF(B4="","",OFFSET(List1!S$11,tisk!A3,0))</f>
        <v>30.07.2020</v>
      </c>
      <c r="I4" s="88" t="s">
        <v>92</v>
      </c>
      <c r="J4" s="87">
        <f ca="1">IF(B4="","",OFFSET(List1!X$11,tisk!A3,0))</f>
        <v>179080</v>
      </c>
    </row>
    <row r="5" spans="1:10" ht="75" customHeight="1" x14ac:dyDescent="0.25">
      <c r="A5" s="77"/>
      <c r="B5" s="88"/>
      <c r="C5" s="3" t="str">
        <f ca="1">IF(B4="","",CONCATENATE("Okres ",OFFSET(List1!G$11,tisk!A3,0),"
","Právní forma","
",OFFSET(List1!H$11,tisk!A3,0),"
","IČO ",OFFSET(List1!I$11,tisk!A3,0),"
 ","B.Ú. ",OFFSET(List1!J$11,tisk!A3,0)))</f>
        <v>Okres 
Právní forma
Obec, městská část hlavního města Prahy
IČO 00301914
 B.Ú. anonymizováno</v>
      </c>
      <c r="D5" s="5" t="str">
        <f ca="1">IF(B4="","",OFFSET(List1!M$11,tisk!A3,0))</f>
        <v>Pro administrace zadání a výběrového řízení na vypracování dokumentace cyklostezky, včetně specifikace a zaměření dotčených pozemků.</v>
      </c>
      <c r="E5" s="89"/>
      <c r="F5" s="54"/>
      <c r="G5" s="87"/>
      <c r="H5" s="90"/>
      <c r="I5" s="88"/>
      <c r="J5" s="87"/>
    </row>
    <row r="6" spans="1:10" ht="75" customHeight="1" x14ac:dyDescent="0.25">
      <c r="A6" s="77">
        <f>ROW()/3-1</f>
        <v>1</v>
      </c>
      <c r="B6" s="88"/>
      <c r="C6" s="3" t="str">
        <f ca="1">IF(B4="","",CONCATENATE("Zástupce","
",OFFSET(List1!K$11,tisk!A3,0)))</f>
        <v xml:space="preserve">Zástupce
</v>
      </c>
      <c r="D6" s="79" t="str">
        <f ca="1">IF(B4="","",CONCATENATE("Dotace bude použita na:","
",OFFSET(List1!N$11,tisk!A3,0)))</f>
        <v>Dotace bude použita na:
Vypracování zadávacích podmínek VŘ, uveřejnění zadání a provedení a administrace VŘ veřejné zakázky . Geodetické práce - vymezení dotčených pozemků budoucí cyklostezky.</v>
      </c>
      <c r="E6" s="89"/>
      <c r="F6" s="55" t="str">
        <f ca="1">IF(B4="","",OFFSET(List1!Q$11,tisk!A3,0))</f>
        <v>6/2020</v>
      </c>
      <c r="G6" s="87"/>
      <c r="H6" s="90"/>
      <c r="I6" s="88"/>
      <c r="J6" s="87"/>
    </row>
    <row r="7" spans="1:10" ht="90" customHeight="1" x14ac:dyDescent="0.25">
      <c r="A7" s="77"/>
      <c r="B7" s="88">
        <f ca="1">IF(OFFSET(List1!B$11,tisk!A6,0)&gt;0,OFFSET(List1!B$11,tisk!A6,0),"")</f>
        <v>2</v>
      </c>
      <c r="C7" s="3" t="str">
        <f ca="1">IF(B7="","",CONCATENATE(OFFSET(List1!C$11,tisk!A6,0),"
",OFFSET(List1!D$11,tisk!A6,0),"
",OFFSET(List1!E$11,tisk!A6,0),"
",OFFSET(List1!F$11,tisk!A6,0)))</f>
        <v>Obec Rokytnice
Rokytnice 143
Rokytnice
75104</v>
      </c>
      <c r="D7" s="78" t="str">
        <f ca="1">IF(B7="","",OFFSET(List1!L$11,tisk!A6,0))</f>
        <v>„Kompenzační opatření pro cyklistickou dopravu při výstavbě dálnice D55 v úseku Olomouc – Přerov – projektová dokumentace“</v>
      </c>
      <c r="E7" s="89">
        <f ca="1">IF(B7="","",OFFSET(List1!O$11,tisk!A6,0))</f>
        <v>13000240</v>
      </c>
      <c r="F7" s="55" t="str">
        <f ca="1">IF(B7="","",OFFSET(List1!P$11,tisk!A6,0))</f>
        <v>5/2020</v>
      </c>
      <c r="G7" s="87">
        <f ca="1">IF(B7="","",OFFSET(List1!R$11,tisk!A6,0))</f>
        <v>13000240</v>
      </c>
      <c r="H7" s="90" t="str">
        <f ca="1">IF(B7="","",OFFSET(List1!S$11,tisk!A6,0))</f>
        <v>30.04.2021</v>
      </c>
      <c r="I7" s="88" t="s">
        <v>92</v>
      </c>
      <c r="J7" s="87">
        <f ca="1">IF(B7="","",OFFSET(List1!X$11,tisk!A6,0))</f>
        <v>13000240</v>
      </c>
    </row>
    <row r="8" spans="1:10" ht="90" x14ac:dyDescent="0.25">
      <c r="A8" s="77"/>
      <c r="B8" s="88"/>
      <c r="C8" s="3" t="str">
        <f ca="1">IF(B7="","",CONCATENATE("Okres ",OFFSET(List1!G$11,tisk!A6,0),"
","Právní forma","
",OFFSET(List1!H$11,tisk!A6,0),"
","IČO ",OFFSET(List1!I$11,tisk!A6,0),"
 ","B.Ú. ",OFFSET(List1!J$11,tisk!A6,0)))</f>
        <v>Okres 
Právní forma
Obec, městská část hlavního města Prahy
IČO 00301914
 B.Ú. anonymizováno</v>
      </c>
      <c r="D8" s="5" t="str">
        <f ca="1">IF(B7="","",OFFSET(List1!M$11,tisk!A6,0))</f>
        <v>Projekční práce na výstavbu cyklostezky Olomouc - Přerov pro přípravu žádosti ke „Kompenzačním opatřením pro cyklistickou dopravu při výstavbě dálnice D55 v úseku Olomouc–Přerov"</v>
      </c>
      <c r="E8" s="89"/>
      <c r="F8" s="54"/>
      <c r="G8" s="87"/>
      <c r="H8" s="90"/>
      <c r="I8" s="88"/>
      <c r="J8" s="87"/>
    </row>
    <row r="9" spans="1:10" ht="90" customHeight="1" x14ac:dyDescent="0.25">
      <c r="A9" s="77">
        <f>ROW()/3-1</f>
        <v>2</v>
      </c>
      <c r="B9" s="88"/>
      <c r="C9" s="3" t="str">
        <f ca="1">IF(B7="","",CONCATENATE("Zástupce","
",OFFSET(List1!K$11,tisk!A6,0)))</f>
        <v xml:space="preserve">Zástupce
</v>
      </c>
      <c r="D9" s="5" t="str">
        <f ca="1">IF(B7="","",CONCATENATE("Dotace bude použita na:",OFFSET(List1!N$11,tisk!A6,0)))</f>
        <v>Dotace bude použita na:Vypracování projektové dokumentace na cyklostezku Olomouc-Přerov jako kompenzační opatření pro cyklistickou dopravu při výstavbě dálnice D55 Olomouc-Přerov. Součástí dokumentace bude DUR, DSP, DPS, UR, SP a TPHN.</v>
      </c>
      <c r="E9" s="89"/>
      <c r="F9" s="55" t="str">
        <f ca="1">IF(B7="","",OFFSET(List1!Q$11,tisk!A6,0))</f>
        <v>3/2021</v>
      </c>
      <c r="G9" s="87"/>
      <c r="H9" s="90"/>
      <c r="I9" s="88"/>
      <c r="J9" s="87"/>
    </row>
    <row r="10" spans="1:10" ht="75" customHeight="1" x14ac:dyDescent="0.25">
      <c r="A10" s="77"/>
      <c r="B10" s="88">
        <f ca="1">IF(OFFSET(List1!B$11,tisk!A9,0)&gt;0,OFFSET(List1!B$11,tisk!A9,0),"")</f>
        <v>3</v>
      </c>
      <c r="C10" s="3" t="str">
        <f ca="1">IF(B10="","",CONCATENATE(OFFSET(List1!C$11,tisk!A9,0),"
",OFFSET(List1!D$11,tisk!A9,0),"
",OFFSET(List1!E$11,tisk!A9,0),"
",OFFSET(List1!F$11,tisk!A9,0)))</f>
        <v>Spolek Zvolská čtyřka
Zvole 82
Zvole
78901</v>
      </c>
      <c r="D10" s="78" t="str">
        <f ca="1">IF(B10="","",OFFSET(List1!L$11,tisk!A9,0))</f>
        <v>Komunitní centrum Zvole</v>
      </c>
      <c r="E10" s="89">
        <f ca="1">IF(B10="","",OFFSET(List1!O$11,tisk!A9,0))</f>
        <v>7047894</v>
      </c>
      <c r="F10" s="55" t="str">
        <f ca="1">IF(B10="","",OFFSET(List1!P$11,tisk!A9,0))</f>
        <v>6/2014</v>
      </c>
      <c r="G10" s="87">
        <f ca="1">IF(B10="","",OFFSET(List1!R$11,tisk!A9,0))</f>
        <v>4183894</v>
      </c>
      <c r="H10" s="90" t="str">
        <f ca="1">IF(B10="","",OFFSET(List1!S$11,tisk!A9,0))</f>
        <v>31.08.2020</v>
      </c>
      <c r="I10" s="88" t="s">
        <v>92</v>
      </c>
      <c r="J10" s="87">
        <f ca="1">IF(B10="","",OFFSET(List1!X$11,tisk!A9,0))</f>
        <v>0</v>
      </c>
    </row>
    <row r="11" spans="1:10" ht="75" customHeight="1" x14ac:dyDescent="0.25">
      <c r="A11" s="77"/>
      <c r="B11" s="88"/>
      <c r="C11" s="3" t="str">
        <f ca="1">IF(B10="","",CONCATENATE("Okres ",OFFSET(List1!G$11,tisk!A9,0),"
","Právní forma","
",OFFSET(List1!H$11,tisk!A9,0),"
","IČO ",OFFSET(List1!I$11,tisk!A9,0),"
 ","B.Ú. ",OFFSET(List1!J$11,tisk!A9,0)))</f>
        <v>Okres 
Právní forma
Spolek
IČO 03102831
 B.Ú. anonymizováno</v>
      </c>
      <c r="D11" s="5" t="str">
        <f ca="1">IF(B10="","",OFFSET(List1!M$11,tisk!A9,0))</f>
        <v>Projekt "Komunitní centrum Zvole" je vytvoření multifunkčního centra (předpokládá se poskytování ambulantních sociálních služeb, užití na volnočasové a vzdělávací aktivity, aktivity komunity a mezigenerační setkávání, potřeby ZŠ Zvole)</v>
      </c>
      <c r="E11" s="89"/>
      <c r="F11" s="54"/>
      <c r="G11" s="87"/>
      <c r="H11" s="90"/>
      <c r="I11" s="88"/>
      <c r="J11" s="87"/>
    </row>
    <row r="12" spans="1:10" ht="75" x14ac:dyDescent="0.25">
      <c r="A12" s="77">
        <f>ROW()/3-1</f>
        <v>3</v>
      </c>
      <c r="B12" s="88"/>
      <c r="C12" s="3" t="str">
        <f ca="1">IF(B10="","",CONCATENATE("Zástupce","
",OFFSET(List1!K$11,tisk!A9,0)))</f>
        <v xml:space="preserve">Zástupce
</v>
      </c>
      <c r="D12" s="5" t="str">
        <f ca="1">IF(B10="","",CONCATENATE("Dotace bude použita na:",OFFSET(List1!N$11,tisk!A9,0)))</f>
        <v>Dotace bude použita na:Výdaje na: 1. úprava vnitřních prostor, 2. rekostrukce podlahy, 3. tepelná izolace stropu, 4. venkovní fasáda jižní a západní stěny, 5. terénní úpravy kolem domu.</v>
      </c>
      <c r="E12" s="89"/>
      <c r="F12" s="55" t="str">
        <f ca="1">IF(B10="","",OFFSET(List1!Q$11,tisk!A9,0))</f>
        <v>8/2020</v>
      </c>
      <c r="G12" s="87"/>
      <c r="H12" s="90"/>
      <c r="I12" s="88"/>
      <c r="J12" s="87"/>
    </row>
    <row r="13" spans="1:10" ht="75" customHeight="1" x14ac:dyDescent="0.25">
      <c r="B13" s="88">
        <f ca="1">IF(OFFSET(List1!B$11,tisk!A12,0)&gt;0,OFFSET(List1!B$11,tisk!A12,0),"")</f>
        <v>4</v>
      </c>
      <c r="C13" s="3" t="str">
        <f ca="1">IF(B13="","",CONCATENATE(OFFSET(List1!C$11,tisk!A12,0),"
",OFFSET(List1!D$11,tisk!A12,0),"
",OFFSET(List1!E$11,tisk!A12,0),"
",OFFSET(List1!F$11,tisk!A12,0)))</f>
        <v>Hranická rozvojová agentura, z.s.
Tř. 1. máje 328
Hranice
75301</v>
      </c>
      <c r="D13" s="78" t="str">
        <f ca="1">IF(B13="","",OFFSET(List1!L$11,tisk!A12,0))</f>
        <v>Zajištění činnosti Hranické rozvojové agentury v roce 2020</v>
      </c>
      <c r="E13" s="89">
        <f ca="1">IF(B13="","",OFFSET(List1!O$11,tisk!A12,0))</f>
        <v>1000000</v>
      </c>
      <c r="F13" s="55" t="str">
        <f ca="1">IF(B13="","",OFFSET(List1!P$11,tisk!A12,0))</f>
        <v>6/2020</v>
      </c>
      <c r="G13" s="87">
        <f ca="1">IF(B13="","",OFFSET(List1!R$11,tisk!A12,0))</f>
        <v>690000</v>
      </c>
      <c r="H13" s="90" t="str">
        <f ca="1">IF(B13="","",OFFSET(List1!S$11,tisk!A12,0))</f>
        <v>30.06.2021</v>
      </c>
      <c r="I13" s="88" t="s">
        <v>93</v>
      </c>
      <c r="J13" s="87">
        <f ca="1">IF(B13="","",OFFSET(List1!X$11,tisk!A12,0))</f>
        <v>0</v>
      </c>
    </row>
    <row r="14" spans="1:10" ht="75" customHeight="1" x14ac:dyDescent="0.25">
      <c r="B14" s="88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Přerov
Právní forma
Spolek
IČO 75122243
 B.Ú. anonymizováno</v>
      </c>
      <c r="D14" s="5" t="str">
        <f ca="1">IF(B13="","",OFFSET(List1!M$11,tisk!A12,0))</f>
        <v>Účelem poskytnutí dotace je strategický rozvoj regionu Hranicko s přesahem na krajskou úroveň. Žadatel svou činností přispívá k rozvoji Olomouckého kraje v mnoha oblastech.</v>
      </c>
      <c r="E14" s="89"/>
      <c r="F14" s="54"/>
      <c r="G14" s="87"/>
      <c r="H14" s="90"/>
      <c r="I14" s="88"/>
      <c r="J14" s="87"/>
    </row>
    <row r="15" spans="1:10" ht="30" customHeight="1" x14ac:dyDescent="0.25">
      <c r="A15" s="58">
        <f>ROW()/3-1</f>
        <v>4</v>
      </c>
      <c r="B15" s="88"/>
      <c r="C15" s="3" t="str">
        <f ca="1">IF(B13="","",CONCATENATE("Zástupce","
",OFFSET(List1!K$11,tisk!A12,0)))</f>
        <v xml:space="preserve">Zástupce
</v>
      </c>
      <c r="D15" s="5" t="str">
        <f ca="1">IF(B13="","",CONCATENATE("Dotace bude použita na:",OFFSET(List1!N$11,tisk!A12,0)))</f>
        <v>Dotace bude použita na:Dotace bude použita na pokrytí provozních a osobních výdajů dvou pracovníků žadatele - odborníků na projektové řízení a to na období 1 roku.</v>
      </c>
      <c r="E15" s="89"/>
      <c r="F15" s="55" t="str">
        <f ca="1">IF(B13="","",OFFSET(List1!Q$11,tisk!A12,0))</f>
        <v>5/2021</v>
      </c>
      <c r="G15" s="87"/>
      <c r="H15" s="90"/>
      <c r="I15" s="88"/>
      <c r="J15" s="87"/>
    </row>
    <row r="16" spans="1:10" ht="75" customHeight="1" x14ac:dyDescent="0.25">
      <c r="B16" s="88">
        <f ca="1">IF(OFFSET(List1!B$11,tisk!A15,0)&gt;0,OFFSET(List1!B$11,tisk!A15,0),"")</f>
        <v>5</v>
      </c>
      <c r="C16" s="3" t="str">
        <f ca="1">IF(B16="","",CONCATENATE(OFFSET(List1!C$11,tisk!A15,0),"
",OFFSET(List1!D$11,tisk!A15,0),"
",OFFSET(List1!E$11,tisk!A15,0),"
",OFFSET(List1!F$11,tisk!A15,0)))</f>
        <v>OK4Inovace
Jeremenkova 1211/40b
Olomouc, Hodolany
77900</v>
      </c>
      <c r="D16" s="78" t="str">
        <f ca="1">IF(B16="","",OFFSET(List1!L$11,tisk!A15,0))</f>
        <v>Realizace programu PLATINN v Olomouckém kraji</v>
      </c>
      <c r="E16" s="89">
        <f ca="1">IF(B16="","",OFFSET(List1!O$11,tisk!A15,0))</f>
        <v>1426900</v>
      </c>
      <c r="F16" s="55" t="str">
        <f ca="1">IF(B16="","",OFFSET(List1!P$11,tisk!A15,0))</f>
        <v>6/2020</v>
      </c>
      <c r="G16" s="87">
        <f ca="1">IF(B16="","",OFFSET(List1!R$11,tisk!A15,0))</f>
        <v>1426900</v>
      </c>
      <c r="H16" s="90" t="str">
        <f ca="1">IF(B16="","",OFFSET(List1!S$11,tisk!A15,0))</f>
        <v>30.01.2021</v>
      </c>
      <c r="I16" s="88" t="s">
        <v>93</v>
      </c>
      <c r="J16" s="87">
        <f ca="1">IF(B16="","",OFFSET(List1!X$11,tisk!A15,0))</f>
        <v>1426900</v>
      </c>
    </row>
    <row r="17" spans="1:10" ht="75" customHeight="1" x14ac:dyDescent="0.25">
      <c r="B17" s="88"/>
      <c r="C17" s="3" t="str">
        <f ca="1">IF(B16="","",CONCATENATE("Okres ",OFFSET(List1!G$11,tisk!A15,0),"
","Právní forma","
",OFFSET(List1!H$11,tisk!A15,0),"
","IČO ",OFFSET(List1!I$11,tisk!A15,0),"
 ","B.Ú. ",OFFSET(List1!J$11,tisk!A15,0)))</f>
        <v>Okres 
Právní forma
Zájmové sdružení právnických osob
IČO 72555149
 B.Ú. anonymizováno</v>
      </c>
      <c r="D17" s="5" t="str">
        <f ca="1">IF(B16="","",OFFSET(List1!M$11,tisk!A15,0))</f>
        <v>Realizace programu PLATINN v Olomouckém kraji za účelem hospodářského rozvoje Olomouckého kraje a jeho konkurenceschopnosti prostřednictvím podpory rozvoje inovací v subjektech z Olomouckého kraje</v>
      </c>
      <c r="E17" s="89"/>
      <c r="F17" s="54"/>
      <c r="G17" s="87"/>
      <c r="H17" s="90"/>
      <c r="I17" s="88"/>
      <c r="J17" s="87"/>
    </row>
    <row r="18" spans="1:10" ht="30" customHeight="1" x14ac:dyDescent="0.25">
      <c r="A18" s="58">
        <f>ROW()/3-1</f>
        <v>5</v>
      </c>
      <c r="B18" s="88"/>
      <c r="C18" s="3" t="str">
        <f ca="1">IF(B16="","",CONCATENATE("Zástupce","
",OFFSET(List1!K$11,tisk!A15,0)))</f>
        <v xml:space="preserve">Zástupce
</v>
      </c>
      <c r="D18" s="5" t="str">
        <f ca="1">IF(B16="","",CONCATENATE("Dotace bude použita na:",OFFSET(List1!N$11,tisk!A15,0)))</f>
        <v>Dotace bude použita na:Vstupní poplatek do programu PLATINN vč. 21 % DPH
Udržovací/roční poplatek vč. 21 % DPH (za rok 2020)
Výdaje na mentoring a koučing: osobní náklady, materiál (DHM, kanc. potřeby, ...), služby a subdodávky, nájmy a pronájmy, energie</v>
      </c>
      <c r="E18" s="89"/>
      <c r="F18" s="55" t="str">
        <f ca="1">IF(B16="","",OFFSET(List1!Q$11,tisk!A15,0))</f>
        <v>12/2020</v>
      </c>
      <c r="G18" s="87"/>
      <c r="H18" s="90"/>
      <c r="I18" s="88"/>
      <c r="J18" s="87"/>
    </row>
    <row r="19" spans="1:10" x14ac:dyDescent="0.25">
      <c r="C19" s="3"/>
      <c r="D19" s="5"/>
      <c r="E19" s="9"/>
      <c r="F19" s="56"/>
      <c r="G19" s="7"/>
      <c r="H19" s="2"/>
      <c r="I19" s="2"/>
      <c r="J19" s="7"/>
    </row>
  </sheetData>
  <mergeCells count="36">
    <mergeCell ref="J10:J12"/>
    <mergeCell ref="B13:B15"/>
    <mergeCell ref="E13:E15"/>
    <mergeCell ref="G13:G15"/>
    <mergeCell ref="H13:H15"/>
    <mergeCell ref="I13:I15"/>
    <mergeCell ref="J13:J15"/>
    <mergeCell ref="B10:B12"/>
    <mergeCell ref="E10:E12"/>
    <mergeCell ref="G10:G12"/>
    <mergeCell ref="H10:H12"/>
    <mergeCell ref="I10:I12"/>
    <mergeCell ref="J4:J6"/>
    <mergeCell ref="B7:B9"/>
    <mergeCell ref="E7:E9"/>
    <mergeCell ref="G7:G9"/>
    <mergeCell ref="H7:H9"/>
    <mergeCell ref="I7:I9"/>
    <mergeCell ref="B4:B6"/>
    <mergeCell ref="E4:E6"/>
    <mergeCell ref="G4:G6"/>
    <mergeCell ref="H4:H6"/>
    <mergeCell ref="I4:I6"/>
    <mergeCell ref="J7:J9"/>
    <mergeCell ref="J16:J18"/>
    <mergeCell ref="B16:B18"/>
    <mergeCell ref="E16:E18"/>
    <mergeCell ref="G16:G18"/>
    <mergeCell ref="H16:H18"/>
    <mergeCell ref="I16:I18"/>
    <mergeCell ref="J1:J3"/>
    <mergeCell ref="E1:E3"/>
    <mergeCell ref="F1:F3"/>
    <mergeCell ref="G1:G3"/>
    <mergeCell ref="H1:H3"/>
    <mergeCell ref="I1:I3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I6">
    <cfRule type="notContainsBlanks" dxfId="12" priority="43" stopIfTrue="1">
      <formula>LEN(TRIM(G4))&gt;0</formula>
    </cfRule>
  </conditionalFormatting>
  <conditionalFormatting sqref="J4:J6">
    <cfRule type="notContainsBlanks" dxfId="11" priority="23" stopIfTrue="1">
      <formula>LEN(TRIM(J4))&gt;0</formula>
    </cfRule>
  </conditionalFormatting>
  <conditionalFormatting sqref="F9 F12 F15 F18">
    <cfRule type="notContainsBlanks" dxfId="10" priority="9" stopIfTrue="1">
      <formula>LEN(TRIM(F9))&gt;0</formula>
    </cfRule>
  </conditionalFormatting>
  <conditionalFormatting sqref="D9 D12 D15 D18">
    <cfRule type="notContainsBlanks" dxfId="9" priority="8" stopIfTrue="1">
      <formula>LEN(TRIM(D9))&gt;0</formula>
    </cfRule>
  </conditionalFormatting>
  <conditionalFormatting sqref="D8 D11 D14 D17">
    <cfRule type="notContainsBlanks" dxfId="8" priority="7" stopIfTrue="1">
      <formula>LEN(TRIM(D8))&gt;0</formula>
    </cfRule>
  </conditionalFormatting>
  <conditionalFormatting sqref="C9 C12 C15 C18">
    <cfRule type="notContainsBlanks" dxfId="7" priority="6" stopIfTrue="1">
      <formula>LEN(TRIM(C9))&gt;0</formula>
    </cfRule>
  </conditionalFormatting>
  <conditionalFormatting sqref="B7:B18">
    <cfRule type="notContainsBlanks" dxfId="6" priority="11" stopIfTrue="1">
      <formula>LEN(TRIM(B7))&gt;0</formula>
    </cfRule>
  </conditionalFormatting>
  <conditionalFormatting sqref="D7 D10 D13 D16">
    <cfRule type="notContainsBlanks" dxfId="5" priority="5" stopIfTrue="1">
      <formula>LEN(TRIM(D7))&gt;0</formula>
    </cfRule>
  </conditionalFormatting>
  <conditionalFormatting sqref="C7 C10 C13 C16">
    <cfRule type="notContainsBlanks" dxfId="4" priority="4" stopIfTrue="1">
      <formula>LEN(TRIM(C7))&gt;0</formula>
    </cfRule>
  </conditionalFormatting>
  <conditionalFormatting sqref="E7:E18">
    <cfRule type="notContainsBlanks" dxfId="3" priority="3" stopIfTrue="1">
      <formula>LEN(TRIM(E7))&gt;0</formula>
    </cfRule>
  </conditionalFormatting>
  <conditionalFormatting sqref="F7 F10 F13 F16">
    <cfRule type="notContainsBlanks" dxfId="2" priority="2" stopIfTrue="1">
      <formula>LEN(TRIM(F7))&gt;0</formula>
    </cfRule>
  </conditionalFormatting>
  <conditionalFormatting sqref="G7:I18">
    <cfRule type="notContainsBlanks" dxfId="1" priority="10" stopIfTrue="1">
      <formula>LEN(TRIM(G7))&gt;0</formula>
    </cfRule>
  </conditionalFormatting>
  <conditionalFormatting sqref="J7:J18">
    <cfRule type="notContainsBlanks" dxfId="0" priority="1" stopIfTrue="1">
      <formula>LEN(TRIM(J7))&gt;0</formula>
    </cfRule>
  </conditionalFormatting>
  <pageMargins left="0.70866141732283472" right="0.70866141732283472" top="0.78740157480314965" bottom="0.78740157480314965" header="0.31496062992125984" footer="0.31496062992125984"/>
  <pageSetup paperSize="9" scale="84" fitToHeight="0" orientation="landscape" r:id="rId1"/>
  <headerFooter alignWithMargins="0">
    <oddHeader>&amp;LPříloha č. 1 - Žádosti o poskytnutí individuální dotace v oblasti strategického rozvoje</oddHeader>
    <oddFooter>&amp;LZastupitelstvo Olomouckého kraje 22. 6. 2020
39. Žádosti o poskytnutí individuální dotace v oblasti strategického rozvoje
Příloha č. 1 - Žádosti o poskytnutí individuální dotace v oblasti strategického rozvoje&amp;R
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Juránek Jiří</dc:creator>
  <cp:lastModifiedBy>Juránek Jiří</cp:lastModifiedBy>
  <cp:lastPrinted>2017-01-27T11:11:41Z</cp:lastPrinted>
  <dcterms:created xsi:type="dcterms:W3CDTF">2016-08-30T11:35:03Z</dcterms:created>
  <dcterms:modified xsi:type="dcterms:W3CDTF">2020-06-02T11:21:52Z</dcterms:modified>
</cp:coreProperties>
</file>