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0\22-06-2020\IŽ doprava - Rokytnice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List1!$A$10:$R$15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2" i="1" l="1"/>
  <c r="W11" i="1"/>
  <c r="B4" i="2" l="1"/>
  <c r="D6" i="2" s="1"/>
  <c r="A6" i="2"/>
  <c r="C7" i="2" s="1"/>
  <c r="A9" i="2"/>
  <c r="D5" i="2" l="1"/>
  <c r="D7" i="2"/>
  <c r="C8" i="2"/>
  <c r="C5" i="2"/>
  <c r="H4" i="2"/>
  <c r="F9" i="2"/>
  <c r="G4" i="2"/>
  <c r="C9" i="2"/>
  <c r="D8" i="2"/>
  <c r="D9" i="2"/>
  <c r="C6" i="2"/>
  <c r="F6" i="2"/>
  <c r="H7" i="2"/>
  <c r="G7" i="2"/>
  <c r="D4" i="2"/>
  <c r="C4" i="2"/>
  <c r="F7" i="2"/>
  <c r="E7" i="2"/>
  <c r="F4" i="2"/>
  <c r="E4" i="2"/>
  <c r="H10" i="2"/>
  <c r="F10" i="2"/>
  <c r="G10" i="2" l="1"/>
  <c r="E10" i="2"/>
</calcChain>
</file>

<file path=xl/sharedStrings.xml><?xml version="1.0" encoding="utf-8"?>
<sst xmlns="http://schemas.openxmlformats.org/spreadsheetml/2006/main" count="75" uniqueCount="70">
  <si>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</si>
  <si>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</si>
  <si>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</si>
  <si>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</si>
  <si>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</si>
  <si>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</si>
  <si>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</si>
  <si>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</si>
  <si>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</si>
  <si>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</si>
  <si>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</si>
  <si>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</si>
  <si>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</si>
  <si>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</si>
  <si>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</si>
  <si>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</si>
  <si>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</si>
  <si>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</si>
  <si>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</si>
  <si>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</si>
  <si>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</si>
  <si>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</si>
  <si>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</si>
  <si>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</si>
  <si>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</si>
  <si>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</si>
  <si>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</si>
  <si>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</si>
  <si>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</si>
  <si>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</si>
  <si>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</si>
  <si>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</si>
  <si>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</si>
  <si>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</si>
  <si>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</si>
  <si>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</si>
  <si>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</si>
  <si>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</si>
  <si>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Bezpečně na silnicích o.p.s.</t>
  </si>
  <si>
    <t>Valdštejnská 381/6</t>
  </si>
  <si>
    <t>Liberec</t>
  </si>
  <si>
    <t>46001</t>
  </si>
  <si>
    <t>Obecně prospěšná společnost</t>
  </si>
  <si>
    <t>28733932</t>
  </si>
  <si>
    <t>2400101424/2010</t>
  </si>
  <si>
    <t>Na kole jen s přilbou</t>
  </si>
  <si>
    <t>Jedná se o již 10. ročník projektu, jehož cílem je snížení nehodovosti a zejména následků dopravních nehod cyklistů v ČR zapříčiněným nepoužitím či nesprávným použitím bezpečnostních prvků při jízdě na kole a to prostřednictvím komunikační kampaně.</t>
  </si>
  <si>
    <t>Pořízení reflexních pásek, tisk cyklomap a informačních letáků.</t>
  </si>
  <si>
    <t>4/2020</t>
  </si>
  <si>
    <t>11/2020</t>
  </si>
  <si>
    <t>Obec Rokytnice</t>
  </si>
  <si>
    <t>Rokytnice 143</t>
  </si>
  <si>
    <t>Rokytnice</t>
  </si>
  <si>
    <t>75104</t>
  </si>
  <si>
    <t>Obec, městská část hlavního města Prahy</t>
  </si>
  <si>
    <t>00301914</t>
  </si>
  <si>
    <t>1882949369/0800</t>
  </si>
  <si>
    <t>Výstavba komunikace a společných parkovacích stání pro Domov Na zámečku a občany v obci Rokytnice</t>
  </si>
  <si>
    <t>Po zdemolovaném RD v zástavbě v centru obce Rokytnice a blízkosti Domova Na zámečku vznikne společné parkovací stání pro zaměstnance a návštěvníky domova a občany, parkovací stání bude v majetku obce Rokytnice</t>
  </si>
  <si>
    <t>Projektová dokumentace včetně ÚR a SP, parkovací stání 28x , stání pro ZTP 2x, příjezdová komunikace, opěrná zeď s plotem, veřejné osvětlení.</t>
  </si>
  <si>
    <t>6/2020</t>
  </si>
  <si>
    <t>12/2020</t>
  </si>
  <si>
    <t>Podkladový materiál pro jednání Rady Olomouckého kraje dne: 01.06.2020</t>
  </si>
  <si>
    <t>Individuální žádosti v oblasti dopravy a silničního hospodářství 2020</t>
  </si>
  <si>
    <t>individuální dotace</t>
  </si>
  <si>
    <t>1</t>
  </si>
  <si>
    <t>Přerov</t>
  </si>
  <si>
    <t>Ing. Jan Polák, ředitel</t>
  </si>
  <si>
    <t>Kamil Malenda, starosta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</si>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</sst>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top"/>
    </xf>
    <xf numFmtId="0" fontId="9" fillId="0" borderId="0" xfId="0" applyFont="1"/>
    <xf numFmtId="0" fontId="8" fillId="0" borderId="0" xfId="0" applyFont="1"/>
    <xf numFmtId="0" fontId="1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164" fontId="11" fillId="0" borderId="6" xfId="0" applyNumberFormat="1" applyFont="1" applyBorder="1" applyAlignment="1">
      <alignment vertical="center" wrapText="1"/>
    </xf>
    <xf numFmtId="14" fontId="11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A13" sqref="A13:XFD13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2" customFormat="1" ht="10.5" customHeight="1" x14ac:dyDescent="0.15"/>
    <row r="2" spans="1:24" s="12" customFormat="1" ht="10.5" customHeight="1" x14ac:dyDescent="0.15"/>
    <row r="3" spans="1:24" s="12" customFormat="1" ht="10.5" customHeight="1" x14ac:dyDescent="0.15"/>
    <row r="4" spans="1:24" s="12" customFormat="1" ht="10.5" customHeight="1" x14ac:dyDescent="0.15"/>
    <row r="5" spans="1:24" s="12" customFormat="1" ht="10.5" customHeight="1" x14ac:dyDescent="0.15"/>
    <row r="6" spans="1:24" s="12" customFormat="1" ht="10.5" customHeight="1" x14ac:dyDescent="0.15"/>
    <row r="7" spans="1:24" s="12" customFormat="1" ht="10.5" customHeight="1" thickBot="1" x14ac:dyDescent="0.2"/>
    <row r="8" spans="1:24" s="16" customFormat="1" ht="53.25" customHeight="1" thickBot="1" x14ac:dyDescent="0.2">
      <c r="B8" s="8" t="s">
        <v>0</v>
      </c>
      <c r="C8" s="49" t="s">
        <v>1</v>
      </c>
      <c r="D8" s="13"/>
      <c r="E8" s="13"/>
      <c r="F8" s="13"/>
      <c r="G8" s="13"/>
      <c r="H8" s="13"/>
      <c r="I8" s="13"/>
      <c r="J8" s="13"/>
      <c r="K8" s="14"/>
      <c r="L8" s="10" t="s">
        <v>30</v>
      </c>
      <c r="M8" s="15" t="s">
        <v>31</v>
      </c>
      <c r="N8" s="10" t="s">
        <v>2</v>
      </c>
      <c r="O8" s="68" t="s">
        <v>3</v>
      </c>
      <c r="P8" s="11" t="s">
        <v>4</v>
      </c>
      <c r="Q8" s="15"/>
      <c r="R8" s="11" t="s">
        <v>5</v>
      </c>
      <c r="S8" s="6" t="s">
        <v>6</v>
      </c>
      <c r="T8" s="40" t="s">
        <v>7</v>
      </c>
      <c r="U8" s="41"/>
      <c r="V8" s="41"/>
      <c r="W8" s="39"/>
      <c r="X8" s="10" t="s">
        <v>8</v>
      </c>
    </row>
    <row r="9" spans="1:24" s="16" customFormat="1" ht="13.5" customHeight="1" x14ac:dyDescent="0.2">
      <c r="B9" s="9"/>
      <c r="C9" s="50" t="s">
        <v>9</v>
      </c>
      <c r="D9" s="17"/>
      <c r="E9" s="17"/>
      <c r="F9" s="17"/>
      <c r="G9" s="45"/>
      <c r="H9" s="44"/>
      <c r="I9" s="18"/>
      <c r="J9" s="18"/>
      <c r="K9" s="51"/>
      <c r="L9" s="7"/>
      <c r="M9" s="19"/>
      <c r="N9" s="7"/>
      <c r="O9" s="7"/>
      <c r="P9" s="20"/>
      <c r="Q9" s="21"/>
      <c r="R9" s="20"/>
      <c r="S9" s="38"/>
      <c r="T9" s="22" t="s">
        <v>10</v>
      </c>
      <c r="U9" s="22" t="s">
        <v>11</v>
      </c>
      <c r="V9" s="23" t="s">
        <v>12</v>
      </c>
      <c r="W9" s="68" t="s">
        <v>13</v>
      </c>
      <c r="X9" s="7"/>
    </row>
    <row r="10" spans="1:24" s="16" customFormat="1" ht="13.5" thickBot="1" x14ac:dyDescent="0.25">
      <c r="B10" s="24"/>
      <c r="C10" s="52" t="s">
        <v>14</v>
      </c>
      <c r="D10" s="53" t="s">
        <v>15</v>
      </c>
      <c r="E10" s="53" t="s">
        <v>16</v>
      </c>
      <c r="F10" s="53" t="s">
        <v>17</v>
      </c>
      <c r="G10" s="54" t="s">
        <v>18</v>
      </c>
      <c r="H10" s="55" t="s">
        <v>19</v>
      </c>
      <c r="I10" s="56" t="s">
        <v>20</v>
      </c>
      <c r="J10" s="56" t="s">
        <v>21</v>
      </c>
      <c r="K10" s="57" t="s">
        <v>22</v>
      </c>
      <c r="L10" s="25"/>
      <c r="M10" s="26"/>
      <c r="N10" s="25"/>
      <c r="O10" s="25"/>
      <c r="P10" s="27" t="s">
        <v>23</v>
      </c>
      <c r="Q10" s="28" t="s">
        <v>24</v>
      </c>
      <c r="R10" s="27"/>
      <c r="S10" s="29"/>
      <c r="T10" s="28"/>
      <c r="U10" s="28"/>
      <c r="V10" s="69" t="s">
        <v>25</v>
      </c>
      <c r="W10" s="25"/>
      <c r="X10" s="25"/>
    </row>
    <row r="11" spans="1:24" s="31" customFormat="1" ht="12.75" customHeight="1" x14ac:dyDescent="0.25">
      <c r="B11" s="70">
        <v>1</v>
      </c>
      <c r="C11" s="62" t="s">
        <v>38</v>
      </c>
      <c r="D11" s="62" t="s">
        <v>39</v>
      </c>
      <c r="E11" s="63" t="s">
        <v>40</v>
      </c>
      <c r="F11" s="64" t="s">
        <v>41</v>
      </c>
      <c r="G11" s="62" t="s">
        <v>40</v>
      </c>
      <c r="H11" s="62" t="s">
        <v>42</v>
      </c>
      <c r="I11" s="64" t="s">
        <v>43</v>
      </c>
      <c r="J11" s="64" t="s">
        <v>44</v>
      </c>
      <c r="K11" s="64" t="s">
        <v>67</v>
      </c>
      <c r="L11" s="30" t="s">
        <v>45</v>
      </c>
      <c r="M11" s="30" t="s">
        <v>46</v>
      </c>
      <c r="N11" s="30" t="s">
        <v>47</v>
      </c>
      <c r="O11" s="66">
        <v>2290000</v>
      </c>
      <c r="P11" s="65" t="s">
        <v>48</v>
      </c>
      <c r="Q11" s="65" t="s">
        <v>49</v>
      </c>
      <c r="R11" s="66">
        <v>50000</v>
      </c>
      <c r="S11" s="66"/>
      <c r="T11" s="66"/>
      <c r="U11" s="66"/>
      <c r="V11" s="66"/>
      <c r="W11" s="66">
        <f>SUM(T11:V11)</f>
        <v>0</v>
      </c>
      <c r="X11" s="48">
        <v>0</v>
      </c>
    </row>
    <row r="12" spans="1:24" s="31" customFormat="1" ht="12.75" customHeight="1" thickBot="1" x14ac:dyDescent="0.3">
      <c r="B12" s="70">
        <v>2</v>
      </c>
      <c r="C12" s="62" t="s">
        <v>50</v>
      </c>
      <c r="D12" s="62" t="s">
        <v>51</v>
      </c>
      <c r="E12" s="63" t="s">
        <v>52</v>
      </c>
      <c r="F12" s="64" t="s">
        <v>53</v>
      </c>
      <c r="G12" s="62" t="s">
        <v>66</v>
      </c>
      <c r="H12" s="62" t="s">
        <v>54</v>
      </c>
      <c r="I12" s="64" t="s">
        <v>55</v>
      </c>
      <c r="J12" s="64" t="s">
        <v>56</v>
      </c>
      <c r="K12" s="64" t="s">
        <v>68</v>
      </c>
      <c r="L12" s="30" t="s">
        <v>57</v>
      </c>
      <c r="M12" s="30" t="s">
        <v>58</v>
      </c>
      <c r="N12" s="30" t="s">
        <v>59</v>
      </c>
      <c r="O12" s="66">
        <v>5710890</v>
      </c>
      <c r="P12" s="65" t="s">
        <v>60</v>
      </c>
      <c r="Q12" s="65" t="s">
        <v>61</v>
      </c>
      <c r="R12" s="66">
        <v>3807260</v>
      </c>
      <c r="S12" s="66"/>
      <c r="T12" s="66"/>
      <c r="U12" s="66"/>
      <c r="V12" s="66"/>
      <c r="W12" s="66">
        <f>SUM(T12:V12)</f>
        <v>0</v>
      </c>
      <c r="X12" s="48">
        <v>0</v>
      </c>
    </row>
    <row r="13" spans="1:24" s="43" customFormat="1" x14ac:dyDescent="0.25">
      <c r="A13" s="42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/>
      <c r="P13" s="60"/>
      <c r="Q13" s="59"/>
      <c r="R13" s="61"/>
      <c r="S13" s="61"/>
      <c r="T13" s="61"/>
      <c r="U13" s="61"/>
      <c r="V13" s="58"/>
      <c r="W13" s="59"/>
      <c r="X13" s="58"/>
    </row>
    <row r="14" spans="1:24" s="32" customFormat="1" ht="10.5" x14ac:dyDescent="0.15"/>
    <row r="15" spans="1:24" s="32" customFormat="1" x14ac:dyDescent="0.25">
      <c r="A15" s="33" t="s">
        <v>62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T15" s="34"/>
      <c r="U15"/>
    </row>
    <row r="16" spans="1:24" s="32" customFormat="1" ht="10.5" x14ac:dyDescent="0.15">
      <c r="A16" s="33" t="s">
        <v>26</v>
      </c>
      <c r="B16" s="33"/>
      <c r="C16" s="33"/>
      <c r="D16" s="33"/>
      <c r="E16" s="33"/>
      <c r="F16" s="33"/>
      <c r="G16" s="33"/>
      <c r="H16" s="33"/>
      <c r="I16" s="33"/>
      <c r="J16" s="33"/>
      <c r="K16" s="35" t="s">
        <v>63</v>
      </c>
      <c r="L16" s="35"/>
      <c r="M16" s="35"/>
    </row>
    <row r="17" spans="1:23" s="32" customFormat="1" ht="10.5" x14ac:dyDescent="0.15">
      <c r="A17" s="33" t="s">
        <v>27</v>
      </c>
      <c r="B17" s="33"/>
      <c r="C17" s="33"/>
      <c r="D17" s="33"/>
      <c r="E17" s="33"/>
      <c r="F17" s="33"/>
      <c r="G17" s="33"/>
      <c r="H17" s="33"/>
      <c r="I17" s="33"/>
      <c r="J17" s="33"/>
      <c r="K17" s="35" t="s">
        <v>64</v>
      </c>
      <c r="L17" s="35"/>
      <c r="M17" s="35"/>
    </row>
    <row r="18" spans="1:23" s="32" customFormat="1" ht="10.5" x14ac:dyDescent="0.15"/>
    <row r="19" spans="1:23" s="32" customFormat="1" ht="10.5" x14ac:dyDescent="0.15"/>
    <row r="20" spans="1:23" s="32" customFormat="1" ht="10.5" x14ac:dyDescent="0.15">
      <c r="T20" s="36" t="s">
        <v>28</v>
      </c>
      <c r="U20" s="37" t="s">
        <v>65</v>
      </c>
      <c r="V20" s="36" t="s">
        <v>29</v>
      </c>
      <c r="W20" s="37" t="s">
        <v>65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topLeftCell="A13" zoomScaleNormal="100" workbookViewId="0">
      <selection activeCell="D16" sqref="D16"/>
    </sheetView>
  </sheetViews>
  <sheetFormatPr defaultRowHeight="15" x14ac:dyDescent="0.25"/>
  <cols>
    <col min="1" max="1" width="4.140625" style="47" customWidth="1"/>
    <col min="2" max="2" width="5.28515625" style="1" customWidth="1"/>
    <col min="3" max="3" width="27.85546875" style="2" customWidth="1"/>
    <col min="4" max="4" width="37.5703125" style="3" customWidth="1"/>
    <col min="5" max="5" width="17.7109375" style="5" customWidth="1"/>
    <col min="6" max="6" width="16.140625" style="46" customWidth="1"/>
    <col min="7" max="7" width="15.42578125" style="4" customWidth="1"/>
    <col min="8" max="8" width="13.42578125" style="4" customWidth="1"/>
  </cols>
  <sheetData>
    <row r="1" spans="1:8" ht="15.75" customHeight="1" x14ac:dyDescent="0.25">
      <c r="B1" s="85" t="s">
        <v>0</v>
      </c>
      <c r="C1" s="85" t="s">
        <v>1</v>
      </c>
      <c r="D1" s="73" t="s">
        <v>32</v>
      </c>
      <c r="E1" s="86" t="s">
        <v>35</v>
      </c>
      <c r="F1" s="87" t="s">
        <v>37</v>
      </c>
      <c r="G1" s="88" t="s">
        <v>5</v>
      </c>
      <c r="H1" s="88" t="s">
        <v>36</v>
      </c>
    </row>
    <row r="2" spans="1:8" ht="15" customHeight="1" x14ac:dyDescent="0.25">
      <c r="B2" s="85"/>
      <c r="C2" s="85"/>
      <c r="D2" s="73" t="s">
        <v>33</v>
      </c>
      <c r="E2" s="86"/>
      <c r="F2" s="87"/>
      <c r="G2" s="88"/>
      <c r="H2" s="88"/>
    </row>
    <row r="3" spans="1:8" x14ac:dyDescent="0.25">
      <c r="B3" s="85"/>
      <c r="C3" s="85"/>
      <c r="D3" s="73" t="s">
        <v>34</v>
      </c>
      <c r="E3" s="86"/>
      <c r="F3" s="87"/>
      <c r="G3" s="88"/>
      <c r="H3" s="88"/>
    </row>
    <row r="4" spans="1:8" ht="60.75" hidden="1" customHeight="1" x14ac:dyDescent="0.25">
      <c r="A4" s="67"/>
      <c r="B4" s="91">
        <f ca="1">IF(OFFSET(List1!B$11,tisk!A3,0)&gt;0,OFFSET(List1!B$11,tisk!A3,0),"")</f>
        <v>1</v>
      </c>
      <c r="C4" s="74" t="str">
        <f ca="1">IF(B4="","",CONCATENATE(OFFSET(List1!C$11,tisk!A3,0),"
",OFFSET(List1!D$11,tisk!A3,0),"
",OFFSET(List1!E$11,tisk!A3,0),"
",OFFSET(List1!F$11,tisk!A3,0)))</f>
        <v>Bezpečně na silnicích o.p.s.
Valdštejnská 381/6
Liberec
46001</v>
      </c>
      <c r="D4" s="75" t="str">
        <f ca="1">IF(B4="","",OFFSET(List1!L$11,tisk!A3,0))</f>
        <v>Na kole jen s přilbou</v>
      </c>
      <c r="E4" s="92">
        <f ca="1">IF(B4="","",OFFSET(List1!O$11,tisk!A3,0))</f>
        <v>2290000</v>
      </c>
      <c r="F4" s="76" t="str">
        <f ca="1">IF(B4="","",OFFSET(List1!P$11,tisk!A3,0))</f>
        <v>4/2020</v>
      </c>
      <c r="G4" s="84">
        <f ca="1">IF(B4="","",OFFSET(List1!R$11,tisk!A3,0))</f>
        <v>50000</v>
      </c>
      <c r="H4" s="84">
        <f ca="1">IF(B4="","",OFFSET(List1!X$11,tisk!A3,0))</f>
        <v>0</v>
      </c>
    </row>
    <row r="5" spans="1:8" ht="78" hidden="1" customHeight="1" x14ac:dyDescent="0.25">
      <c r="A5" s="67"/>
      <c r="B5" s="91"/>
      <c r="C5" s="74" t="str">
        <f ca="1">IF(B4="","",CONCATENATE("Okres ",OFFSET(List1!G$11,tisk!A3,0),"
","Právní forma","
",OFFSET(List1!H$11,tisk!A3,0),"
","IČO ",OFFSET(List1!I$11,tisk!A3,0),"
 ","B.Ú. ",OFFSET(List1!J$11,tisk!A3,0)))</f>
        <v>Okres Liberec
Právní forma
Obecně prospěšná společnost
IČO 28733932
 B.Ú. 2400101424/2010</v>
      </c>
      <c r="D5" s="77" t="str">
        <f ca="1">IF(B4="","",OFFSET(List1!M$11,tisk!A3,0))</f>
        <v>Jedná se o již 10. ročník projektu, jehož cílem je snížení nehodovosti a zejména následků dopravních nehod cyklistů v ČR zapříčiněným nepoužitím či nesprávným použitím bezpečnostních prvků při jízdě na kole a to prostřednictvím komunikační kampaně.</v>
      </c>
      <c r="E5" s="92"/>
      <c r="F5" s="78"/>
      <c r="G5" s="84"/>
      <c r="H5" s="84"/>
    </row>
    <row r="6" spans="1:8" ht="38.25" hidden="1" x14ac:dyDescent="0.25">
      <c r="A6" s="67">
        <f>ROW()/3-1</f>
        <v>1</v>
      </c>
      <c r="B6" s="91"/>
      <c r="C6" s="74" t="str">
        <f ca="1">IF(B4="","",CONCATENATE("Zástupce","
",OFFSET(List1!K$11,tisk!A3,0)))</f>
        <v>Zástupce
Ing. Jan Polák, ředitel</v>
      </c>
      <c r="D6" s="79" t="str">
        <f ca="1">IF(B4="","",CONCATENATE("Dotace bude použita na:","
",OFFSET(List1!N$11,tisk!A3,0)))</f>
        <v>Dotace bude použita na:
Pořízení reflexních pásek, tisk cyklomap a informačních letáků.</v>
      </c>
      <c r="E6" s="92"/>
      <c r="F6" s="76" t="str">
        <f ca="1">IF(B4="","",OFFSET(List1!Q$11,tisk!A3,0))</f>
        <v>11/2020</v>
      </c>
      <c r="G6" s="84"/>
      <c r="H6" s="84"/>
    </row>
    <row r="7" spans="1:8" ht="51" x14ac:dyDescent="0.25">
      <c r="A7" s="67"/>
      <c r="B7" s="91">
        <v>1</v>
      </c>
      <c r="C7" s="74" t="str">
        <f ca="1">IF(B7="","",CONCATENATE(OFFSET(List1!C$11,tisk!A6,0),"
",OFFSET(List1!D$11,tisk!A6,0),"
",OFFSET(List1!E$11,tisk!A6,0),"
",OFFSET(List1!F$11,tisk!A6,0)))</f>
        <v>Obec Rokytnice
Rokytnice 143
Rokytnice
75104</v>
      </c>
      <c r="D7" s="75" t="str">
        <f ca="1">IF(B7="","",OFFSET(List1!L$11,tisk!A6,0))</f>
        <v>Výstavba komunikace a společných parkovacích stání pro Domov Na zámečku a občany v obci Rokytnice</v>
      </c>
      <c r="E7" s="92">
        <f ca="1">IF(B7="","",OFFSET(List1!O$11,tisk!A6,0))</f>
        <v>5710890</v>
      </c>
      <c r="F7" s="76" t="str">
        <f ca="1">IF(B7="","",OFFSET(List1!P$11,tisk!A6,0))</f>
        <v>6/2020</v>
      </c>
      <c r="G7" s="84">
        <f ca="1">IF(B7="","",OFFSET(List1!R$11,tisk!A6,0))</f>
        <v>3807260</v>
      </c>
      <c r="H7" s="84">
        <f ca="1">IF(B7="","",OFFSET(List1!X$11,tisk!A6,0))</f>
        <v>0</v>
      </c>
    </row>
    <row r="8" spans="1:8" ht="76.5" x14ac:dyDescent="0.25">
      <c r="A8" s="67"/>
      <c r="B8" s="91"/>
      <c r="C8" s="74" t="str">
        <f ca="1">IF(B7="","",CONCATENATE("Okres ",OFFSET(List1!G$11,tisk!A6,0),"
","Právní forma","
",OFFSET(List1!H$11,tisk!A6,0),"
","IČO ",OFFSET(List1!I$11,tisk!A6,0),"
 ","B.Ú. ",OFFSET(List1!J$11,tisk!A6,0)))</f>
        <v>Okres Přerov
Právní forma
Obec, městská část hlavního města Prahy
IČO 00301914
 B.Ú. 1882949369/0800</v>
      </c>
      <c r="D8" s="77" t="str">
        <f ca="1">IF(B7="","",OFFSET(List1!M$11,tisk!A6,0))</f>
        <v>Po zdemolovaném RD v zástavbě v centru obce Rokytnice a blízkosti Domova Na zámečku vznikne společné parkovací stání pro zaměstnance a návštěvníky domova a občany, parkovací stání bude v majetku obce Rokytnice</v>
      </c>
      <c r="E8" s="92"/>
      <c r="F8" s="78"/>
      <c r="G8" s="84"/>
      <c r="H8" s="84"/>
    </row>
    <row r="9" spans="1:8" ht="53.25" customHeight="1" x14ac:dyDescent="0.25">
      <c r="A9" s="67">
        <f>ROW()/3-1</f>
        <v>2</v>
      </c>
      <c r="B9" s="91"/>
      <c r="C9" s="74" t="str">
        <f ca="1">IF(B7="","",CONCATENATE("Zástupce","
",OFFSET(List1!K$11,tisk!A6,0)))</f>
        <v>Zástupce
Kamil Malenda, starosta</v>
      </c>
      <c r="D9" s="77" t="str">
        <f ca="1">IF(B7="","",CONCATENATE("Dotace bude použita na:",OFFSET(List1!N$11,tisk!A6,0)))</f>
        <v>Dotace bude použita na:Projektová dokumentace včetně ÚR a SP, parkovací stání 28x , stání pro ZTP 2x, příjezdová komunikace, opěrná zeď s plotem, veřejné osvětlení.</v>
      </c>
      <c r="E9" s="92"/>
      <c r="F9" s="76" t="str">
        <f ca="1">IF(B7="","",OFFSET(List1!Q$11,tisk!A6,0))</f>
        <v>12/2020</v>
      </c>
      <c r="G9" s="84"/>
      <c r="H9" s="84"/>
    </row>
    <row r="10" spans="1:8" s="72" customFormat="1" ht="24" customHeight="1" x14ac:dyDescent="0.25">
      <c r="A10" s="71"/>
      <c r="B10" s="80"/>
      <c r="C10" s="89" t="s">
        <v>69</v>
      </c>
      <c r="D10" s="90"/>
      <c r="E10" s="81">
        <f ca="1">SUM(E4:E9)</f>
        <v>8000890</v>
      </c>
      <c r="F10" s="82" t="str">
        <f ca="1">IF(B10="","",OFFSET(List1!P$11,tisk!#REF!,0))</f>
        <v/>
      </c>
      <c r="G10" s="83">
        <f ca="1">SUM(G4:G9)</f>
        <v>3857260</v>
      </c>
      <c r="H10" s="83">
        <f ca="1">SUM(H4:H9)</f>
        <v>0</v>
      </c>
    </row>
  </sheetData>
  <mergeCells count="15">
    <mergeCell ref="C10:D10"/>
    <mergeCell ref="B4:B6"/>
    <mergeCell ref="E4:E6"/>
    <mergeCell ref="B7:B9"/>
    <mergeCell ref="E7:E9"/>
    <mergeCell ref="G7:G9"/>
    <mergeCell ref="H7:H9"/>
    <mergeCell ref="B1:B3"/>
    <mergeCell ref="C1:C3"/>
    <mergeCell ref="E1:E3"/>
    <mergeCell ref="F1:F3"/>
    <mergeCell ref="G1:G3"/>
    <mergeCell ref="H1:H3"/>
    <mergeCell ref="G4:G6"/>
    <mergeCell ref="H4:H6"/>
  </mergeCells>
  <conditionalFormatting sqref="F6">
    <cfRule type="notContainsBlanks" dxfId="17" priority="36" stopIfTrue="1">
      <formula>LEN(TRIM(F6))&gt;0</formula>
    </cfRule>
  </conditionalFormatting>
  <conditionalFormatting sqref="D6">
    <cfRule type="notContainsBlanks" dxfId="16" priority="35" stopIfTrue="1">
      <formula>LEN(TRIM(D6))&gt;0</formula>
    </cfRule>
  </conditionalFormatting>
  <conditionalFormatting sqref="D5">
    <cfRule type="notContainsBlanks" dxfId="15" priority="34" stopIfTrue="1">
      <formula>LEN(TRIM(D5))&gt;0</formula>
    </cfRule>
  </conditionalFormatting>
  <conditionalFormatting sqref="C6">
    <cfRule type="notContainsBlanks" dxfId="14" priority="33" stopIfTrue="1">
      <formula>LEN(TRIM(C6))&gt;0</formula>
    </cfRule>
  </conditionalFormatting>
  <conditionalFormatting sqref="B4:B10 E7:E10 G7:H10">
    <cfRule type="notContainsBlanks" dxfId="13" priority="44" stopIfTrue="1">
      <formula>LEN(TRIM(B4))&gt;0</formula>
    </cfRule>
  </conditionalFormatting>
  <conditionalFormatting sqref="D4">
    <cfRule type="notContainsBlanks" dxfId="12" priority="27" stopIfTrue="1">
      <formula>LEN(TRIM(D4))&gt;0</formula>
    </cfRule>
  </conditionalFormatting>
  <conditionalFormatting sqref="C4">
    <cfRule type="notContainsBlanks" dxfId="11" priority="26" stopIfTrue="1">
      <formula>LEN(TRIM(C4))&gt;0</formula>
    </cfRule>
  </conditionalFormatting>
  <conditionalFormatting sqref="E4:E6">
    <cfRule type="notContainsBlanks" dxfId="10" priority="25" stopIfTrue="1">
      <formula>LEN(TRIM(E4))&gt;0</formula>
    </cfRule>
  </conditionalFormatting>
  <conditionalFormatting sqref="F4">
    <cfRule type="notContainsBlanks" dxfId="9" priority="24" stopIfTrue="1">
      <formula>LEN(TRIM(F4))&gt;0</formula>
    </cfRule>
  </conditionalFormatting>
  <conditionalFormatting sqref="G4:G6">
    <cfRule type="notContainsBlanks" dxfId="8" priority="43" stopIfTrue="1">
      <formula>LEN(TRIM(G4))&gt;0</formula>
    </cfRule>
  </conditionalFormatting>
  <conditionalFormatting sqref="H4:H6">
    <cfRule type="notContainsBlanks" dxfId="7" priority="23" stopIfTrue="1">
      <formula>LEN(TRIM(H4))&gt;0</formula>
    </cfRule>
  </conditionalFormatting>
  <conditionalFormatting sqref="F9">
    <cfRule type="notContainsBlanks" dxfId="6" priority="9" stopIfTrue="1">
      <formula>LEN(TRIM(F9))&gt;0</formula>
    </cfRule>
  </conditionalFormatting>
  <conditionalFormatting sqref="D9">
    <cfRule type="notContainsBlanks" dxfId="5" priority="8" stopIfTrue="1">
      <formula>LEN(TRIM(D9))&gt;0</formula>
    </cfRule>
  </conditionalFormatting>
  <conditionalFormatting sqref="D8">
    <cfRule type="notContainsBlanks" dxfId="4" priority="7" stopIfTrue="1">
      <formula>LEN(TRIM(D8))&gt;0</formula>
    </cfRule>
  </conditionalFormatting>
  <conditionalFormatting sqref="C9">
    <cfRule type="notContainsBlanks" dxfId="3" priority="6" stopIfTrue="1">
      <formula>LEN(TRIM(C9))&gt;0</formula>
    </cfRule>
  </conditionalFormatting>
  <conditionalFormatting sqref="D7">
    <cfRule type="notContainsBlanks" dxfId="2" priority="5" stopIfTrue="1">
      <formula>LEN(TRIM(D7))&gt;0</formula>
    </cfRule>
  </conditionalFormatting>
  <conditionalFormatting sqref="C7 C10">
    <cfRule type="notContainsBlanks" dxfId="1" priority="4" stopIfTrue="1">
      <formula>LEN(TRIM(C7))&gt;0</formula>
    </cfRule>
  </conditionalFormatting>
  <conditionalFormatting sqref="F7 F10">
    <cfRule type="notContainsBlanks" dxfId="0" priority="2" stopIfTrue="1">
      <formula>LEN(TRIM(F7))&gt;0</formula>
    </cfRule>
  </conditionalFormatting>
  <pageMargins left="0.70866141732283472" right="0.70866141732283472" top="0.78740157480314965" bottom="1.0236220472440944" header="0.31496062992125984" footer="0.31496062992125984"/>
  <pageSetup paperSize="9" scale="95" firstPageNumber="3" fitToHeight="0" orientation="landscape" useFirstPageNumber="1" r:id="rId1"/>
  <headerFooter alignWithMargins="0">
    <oddHeader>&amp;CPříloha č. 1
Přehled individuálních dotací v oblasti dopravy</oddHeader>
    <oddFooter xml:space="preserve">&amp;LZastupitelstvo Olomouckého kraje 22. 6. 2020
11.-Žádost o poskytnutí individuální dotace v oblasti dopravy
Příloha č. 1 - Přehled invididuálních dotací v oblasti dopravy&amp;R
&amp;P strana (celkem 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2020-05-26T05:59:38Z</cp:lastPrinted>
  <dcterms:created xsi:type="dcterms:W3CDTF">2016-08-30T11:35:03Z</dcterms:created>
  <dcterms:modified xsi:type="dcterms:W3CDTF">2020-06-03T12:26:52Z</dcterms:modified>
</cp:coreProperties>
</file>