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20\Zastupitelstvo\ZOK 22.6.2020\"/>
    </mc:Choice>
  </mc:AlternateContent>
  <bookViews>
    <workbookView xWindow="0" yWindow="60" windowWidth="15195" windowHeight="9210"/>
  </bookViews>
  <sheets>
    <sheet name="Příloha č. 1" sheetId="1" r:id="rId1"/>
    <sheet name="Příloha č. 2" sheetId="6" r:id="rId2"/>
    <sheet name="Příloha č. 3" sheetId="7" r:id="rId3"/>
    <sheet name="Příloha č. 4" sheetId="8" r:id="rId4"/>
    <sheet name="Příloha č. 5" sheetId="4" r:id="rId5"/>
    <sheet name="Příloha č. 6" sheetId="9" r:id="rId6"/>
    <sheet name="Příloha  č. 7" sheetId="5" r:id="rId7"/>
  </sheets>
  <definedNames>
    <definedName name="_xlnm.Print_Area" localSheetId="0">'Příloha č. 1'!$A$1:$E$358</definedName>
    <definedName name="_xlnm.Print_Area" localSheetId="1">'Příloha č. 2'!$A$1:$E$1371</definedName>
    <definedName name="_xlnm.Print_Area" localSheetId="2">'Příloha č. 3'!$A$1:$E$489</definedName>
    <definedName name="_xlnm.Print_Area" localSheetId="3">'Příloha č. 4'!$A$1:$E$1083</definedName>
    <definedName name="_xlnm.Print_Area" localSheetId="4">'Příloha č. 5'!$A$1:$E$24</definedName>
    <definedName name="_xlnm.Print_Area" localSheetId="5">'Příloha č. 6'!$A$1:$E$101</definedName>
  </definedNames>
  <calcPr calcId="162913"/>
</workbook>
</file>

<file path=xl/calcChain.xml><?xml version="1.0" encoding="utf-8"?>
<calcChain xmlns="http://schemas.openxmlformats.org/spreadsheetml/2006/main">
  <c r="B53" i="5" l="1"/>
  <c r="C52" i="5"/>
  <c r="C51" i="5"/>
  <c r="C53" i="5" s="1"/>
  <c r="B46" i="5"/>
  <c r="B48" i="5" s="1"/>
  <c r="B57" i="5" s="1"/>
  <c r="C45" i="5"/>
  <c r="C44" i="5"/>
  <c r="C43" i="5"/>
  <c r="C39" i="5"/>
  <c r="C38" i="5"/>
  <c r="C34" i="5"/>
  <c r="C33" i="5"/>
  <c r="C31" i="5"/>
  <c r="C46" i="5" s="1"/>
  <c r="C48" i="5" s="1"/>
  <c r="C57" i="5" s="1"/>
  <c r="B26" i="5"/>
  <c r="B28" i="5" s="1"/>
  <c r="B56" i="5" s="1"/>
  <c r="C25" i="5"/>
  <c r="C24" i="5"/>
  <c r="C20" i="5"/>
  <c r="C19" i="5"/>
  <c r="C15" i="5"/>
  <c r="C9" i="5"/>
  <c r="C7" i="5"/>
  <c r="C6" i="5"/>
  <c r="C26" i="5" s="1"/>
  <c r="C28" i="5" s="1"/>
  <c r="C56" i="5" s="1"/>
  <c r="C3" i="5"/>
  <c r="E100" i="9"/>
  <c r="E93" i="9"/>
  <c r="E76" i="9"/>
  <c r="E69" i="9"/>
  <c r="E48" i="9"/>
  <c r="E41" i="9"/>
  <c r="E24" i="9"/>
  <c r="E17" i="9"/>
  <c r="E16" i="9"/>
  <c r="E15" i="9"/>
  <c r="E1082" i="8"/>
  <c r="E1060" i="8"/>
  <c r="E1030" i="8"/>
  <c r="E1009" i="8"/>
  <c r="E980" i="8"/>
  <c r="E955" i="8"/>
  <c r="E958" i="8" s="1"/>
  <c r="E930" i="8"/>
  <c r="E928" i="8"/>
  <c r="E909" i="8"/>
  <c r="E890" i="8"/>
  <c r="E891" i="8" s="1"/>
  <c r="E879" i="8"/>
  <c r="E857" i="8"/>
  <c r="E860" i="8" s="1"/>
  <c r="E840" i="8"/>
  <c r="E817" i="8"/>
  <c r="E798" i="8"/>
  <c r="E767" i="8"/>
  <c r="E769" i="8" s="1"/>
  <c r="E747" i="8"/>
  <c r="E721" i="8"/>
  <c r="E700" i="8"/>
  <c r="E701" i="8" s="1"/>
  <c r="E697" i="8"/>
  <c r="E695" i="8"/>
  <c r="E671" i="8"/>
  <c r="E651" i="8"/>
  <c r="E631" i="8"/>
  <c r="E621" i="8"/>
  <c r="E601" i="8"/>
  <c r="E592" i="8"/>
  <c r="E571" i="8"/>
  <c r="E564" i="8"/>
  <c r="E563" i="8"/>
  <c r="E545" i="8"/>
  <c r="E538" i="8"/>
  <c r="E512" i="8"/>
  <c r="E493" i="8"/>
  <c r="E486" i="8"/>
  <c r="E485" i="8"/>
  <c r="E460" i="8"/>
  <c r="E461" i="8" s="1"/>
  <c r="E454" i="8"/>
  <c r="E453" i="8"/>
  <c r="E430" i="8"/>
  <c r="E422" i="8"/>
  <c r="E423" i="8" s="1"/>
  <c r="E403" i="8"/>
  <c r="E396" i="8"/>
  <c r="E395" i="8"/>
  <c r="E378" i="8"/>
  <c r="E371" i="8"/>
  <c r="E370" i="8"/>
  <c r="E352" i="8"/>
  <c r="E345" i="8"/>
  <c r="E344" i="8"/>
  <c r="E325" i="8"/>
  <c r="E326" i="8" s="1"/>
  <c r="E319" i="8"/>
  <c r="E318" i="8"/>
  <c r="E300" i="8"/>
  <c r="E292" i="8"/>
  <c r="E273" i="8"/>
  <c r="E266" i="8"/>
  <c r="E243" i="8"/>
  <c r="E235" i="8"/>
  <c r="E215" i="8"/>
  <c r="E206" i="8"/>
  <c r="E188" i="8"/>
  <c r="E181" i="8"/>
  <c r="E163" i="8"/>
  <c r="E150" i="8"/>
  <c r="E131" i="8"/>
  <c r="E124" i="8"/>
  <c r="E103" i="8"/>
  <c r="E96" i="8"/>
  <c r="E77" i="8"/>
  <c r="E70" i="8"/>
  <c r="E49" i="8"/>
  <c r="E42" i="8"/>
  <c r="E24" i="8"/>
  <c r="E17" i="8"/>
  <c r="E23" i="4" l="1"/>
  <c r="E16" i="4"/>
  <c r="E488" i="7"/>
  <c r="E467" i="7"/>
  <c r="E460" i="7"/>
  <c r="E442" i="7"/>
  <c r="E435" i="7"/>
  <c r="E410" i="7"/>
  <c r="E403" i="7"/>
  <c r="E384" i="7"/>
  <c r="E364" i="7"/>
  <c r="E343" i="7"/>
  <c r="E318" i="7"/>
  <c r="E321" i="7" s="1"/>
  <c r="E296" i="7"/>
  <c r="E278" i="7"/>
  <c r="E259" i="7"/>
  <c r="E239" i="7"/>
  <c r="E232" i="7"/>
  <c r="E214" i="7"/>
  <c r="E207" i="7"/>
  <c r="E206" i="7"/>
  <c r="E188" i="7"/>
  <c r="E189" i="7" s="1"/>
  <c r="E182" i="7"/>
  <c r="E181" i="7"/>
  <c r="E163" i="7"/>
  <c r="E154" i="7"/>
  <c r="E153" i="7"/>
  <c r="E136" i="7"/>
  <c r="E129" i="7"/>
  <c r="E111" i="7"/>
  <c r="E98" i="7"/>
  <c r="E80" i="7"/>
  <c r="E72" i="7"/>
  <c r="E49" i="7"/>
  <c r="E42" i="7"/>
  <c r="E22" i="7"/>
  <c r="E15" i="7"/>
  <c r="E1370" i="6" l="1"/>
  <c r="E1344" i="6"/>
  <c r="E1321" i="6"/>
  <c r="E1291" i="6"/>
  <c r="E1269" i="6"/>
  <c r="E1246" i="6"/>
  <c r="E1225" i="6"/>
  <c r="E1204" i="6"/>
  <c r="E1179" i="6"/>
  <c r="E1152" i="6"/>
  <c r="E1151" i="6"/>
  <c r="E1150" i="6"/>
  <c r="E1155" i="6" s="1"/>
  <c r="E1130" i="6"/>
  <c r="E1110" i="6"/>
  <c r="E1111" i="6" s="1"/>
  <c r="E1087" i="6"/>
  <c r="E1068" i="6"/>
  <c r="E1048" i="6"/>
  <c r="E1023" i="6"/>
  <c r="E1019" i="6"/>
  <c r="E994" i="6"/>
  <c r="E998" i="6" s="1"/>
  <c r="E961" i="6"/>
  <c r="E956" i="6"/>
  <c r="E955" i="6"/>
  <c r="E970" i="6" s="1"/>
  <c r="E924" i="6"/>
  <c r="E926" i="6" s="1"/>
  <c r="E905" i="6"/>
  <c r="E906" i="6" s="1"/>
  <c r="E904" i="6"/>
  <c r="E903" i="6"/>
  <c r="E880" i="6"/>
  <c r="E881" i="6" s="1"/>
  <c r="E879" i="6"/>
  <c r="E857" i="6"/>
  <c r="E858" i="6" s="1"/>
  <c r="E854" i="6"/>
  <c r="E853" i="6"/>
  <c r="E852" i="6"/>
  <c r="E828" i="6"/>
  <c r="E829" i="6" s="1"/>
  <c r="E827" i="6"/>
  <c r="E807" i="6"/>
  <c r="E806" i="6"/>
  <c r="E808" i="6" s="1"/>
  <c r="E788" i="6"/>
  <c r="E762" i="6"/>
  <c r="E755" i="6"/>
  <c r="E737" i="6"/>
  <c r="E736" i="6"/>
  <c r="E724" i="6"/>
  <c r="E702" i="6"/>
  <c r="E695" i="6"/>
  <c r="E673" i="6"/>
  <c r="E666" i="6"/>
  <c r="G673" i="6" s="1"/>
  <c r="E659" i="6"/>
  <c r="E638" i="6"/>
  <c r="E637" i="6"/>
  <c r="E633" i="6"/>
  <c r="E631" i="6"/>
  <c r="E619" i="6"/>
  <c r="E611" i="6"/>
  <c r="E604" i="6"/>
  <c r="E595" i="6"/>
  <c r="E596" i="6" s="1"/>
  <c r="G638" i="6" s="1"/>
  <c r="E589" i="6"/>
  <c r="E571" i="6"/>
  <c r="E564" i="6"/>
  <c r="E546" i="6"/>
  <c r="E539" i="6"/>
  <c r="E518" i="6"/>
  <c r="E511" i="6"/>
  <c r="E493" i="6"/>
  <c r="E485" i="6"/>
  <c r="E486" i="6" s="1"/>
  <c r="E460" i="6"/>
  <c r="E461" i="6" s="1"/>
  <c r="E453" i="6"/>
  <c r="E454" i="6" s="1"/>
  <c r="E430" i="6"/>
  <c r="E423" i="6"/>
  <c r="E422" i="6"/>
  <c r="E404" i="6"/>
  <c r="E396" i="6"/>
  <c r="E397" i="6" s="1"/>
  <c r="E378" i="6"/>
  <c r="E371" i="6"/>
  <c r="E353" i="6"/>
  <c r="E346" i="6"/>
  <c r="E327" i="6"/>
  <c r="E319" i="6"/>
  <c r="E299" i="6"/>
  <c r="E292" i="6"/>
  <c r="E274" i="6"/>
  <c r="E267" i="6"/>
  <c r="E249" i="6"/>
  <c r="E241" i="6"/>
  <c r="E223" i="6"/>
  <c r="E215" i="6"/>
  <c r="E188" i="6"/>
  <c r="E186" i="6"/>
  <c r="E185" i="6"/>
  <c r="E189" i="6" s="1"/>
  <c r="E179" i="6"/>
  <c r="E155" i="6"/>
  <c r="E147" i="6"/>
  <c r="E126" i="6"/>
  <c r="E119" i="6"/>
  <c r="E100" i="6"/>
  <c r="E93" i="6"/>
  <c r="E76" i="6"/>
  <c r="E69" i="6"/>
  <c r="E50" i="6"/>
  <c r="E40" i="6"/>
  <c r="E23" i="6"/>
  <c r="E22" i="6"/>
  <c r="E21" i="6"/>
  <c r="E15" i="6"/>
  <c r="G956" i="6" l="1"/>
  <c r="E357" i="1" l="1"/>
  <c r="E350" i="1"/>
  <c r="E341" i="1"/>
  <c r="E342" i="1" s="1"/>
  <c r="E335" i="1"/>
  <c r="E308" i="1"/>
  <c r="E298" i="1"/>
  <c r="E274" i="1"/>
  <c r="E267" i="1"/>
  <c r="E249" i="1"/>
  <c r="E228" i="1"/>
  <c r="E203" i="1"/>
  <c r="E202" i="1"/>
  <c r="E182" i="1"/>
  <c r="E175" i="1"/>
  <c r="E154" i="1"/>
  <c r="E146" i="1"/>
  <c r="E147" i="1" s="1"/>
  <c r="E129" i="1"/>
  <c r="E122" i="1"/>
  <c r="E121" i="1"/>
  <c r="E102" i="1"/>
  <c r="E103" i="1" s="1"/>
  <c r="E96" i="1"/>
  <c r="E95" i="1"/>
  <c r="E75" i="1"/>
  <c r="E76" i="1" s="1"/>
  <c r="E69" i="1"/>
  <c r="E49" i="1"/>
  <c r="E42" i="1"/>
  <c r="E23" i="1"/>
  <c r="E16" i="1"/>
</calcChain>
</file>

<file path=xl/comments1.xml><?xml version="1.0" encoding="utf-8"?>
<comments xmlns="http://schemas.openxmlformats.org/spreadsheetml/2006/main">
  <authors>
    <author>Navrátilová Lenka</author>
  </authors>
  <commentList>
    <comment ref="C3" authorId="0" shapeId="0">
      <text>
        <r>
          <rPr>
            <b/>
            <sz val="9"/>
            <color indexed="81"/>
            <rFont val="Tahoma"/>
            <family val="2"/>
            <charset val="238"/>
          </rPr>
          <t>Navrátilová Lenka:</t>
        </r>
        <r>
          <rPr>
            <sz val="9"/>
            <color indexed="81"/>
            <rFont val="Tahoma"/>
            <family val="2"/>
            <charset val="238"/>
          </rPr>
          <t xml:space="preserve">
327+8600 daň z příjmu PO za kraj</t>
        </r>
      </text>
    </comment>
    <comment ref="C5" authorId="0" shapeId="0">
      <text>
        <r>
          <rPr>
            <b/>
            <sz val="9"/>
            <color indexed="81"/>
            <rFont val="Tahoma"/>
            <family val="2"/>
            <charset val="238"/>
          </rPr>
          <t>Navrátilová Lenka:</t>
        </r>
        <r>
          <rPr>
            <sz val="9"/>
            <color indexed="81"/>
            <rFont val="Tahoma"/>
            <family val="2"/>
            <charset val="238"/>
          </rPr>
          <t xml:space="preserve">
26+370
</t>
        </r>
      </text>
    </comment>
    <comment ref="C6" authorId="0" shapeId="0">
      <text>
        <r>
          <rPr>
            <b/>
            <sz val="9"/>
            <color indexed="81"/>
            <rFont val="Tahoma"/>
            <family val="2"/>
            <charset val="238"/>
          </rPr>
          <t>Navrátilová Lenka:</t>
        </r>
        <r>
          <rPr>
            <sz val="9"/>
            <color indexed="81"/>
            <rFont val="Tahoma"/>
            <family val="2"/>
            <charset val="238"/>
          </rPr>
          <t xml:space="preserve">
67+5220
75+1013
85+5
92+89
93+6331
174+125
211+1649
289+15
</t>
        </r>
      </text>
    </comment>
    <comment ref="C7" authorId="0" shapeId="0">
      <text>
        <r>
          <rPr>
            <b/>
            <sz val="9"/>
            <color indexed="81"/>
            <rFont val="Tahoma"/>
            <family val="2"/>
            <charset val="238"/>
          </rPr>
          <t>Navrátilová Lenka:</t>
        </r>
        <r>
          <rPr>
            <sz val="9"/>
            <color indexed="81"/>
            <rFont val="Tahoma"/>
            <family val="2"/>
            <charset val="238"/>
          </rPr>
          <t xml:space="preserve">
156+644
328-57
</t>
        </r>
      </text>
    </comment>
    <comment ref="C8" authorId="0" shapeId="0">
      <text>
        <r>
          <rPr>
            <b/>
            <sz val="9"/>
            <color indexed="81"/>
            <rFont val="Tahoma"/>
            <family val="2"/>
            <charset val="238"/>
          </rPr>
          <t>Navrátilová Lenka:</t>
        </r>
        <r>
          <rPr>
            <sz val="9"/>
            <color indexed="81"/>
            <rFont val="Tahoma"/>
            <family val="2"/>
            <charset val="238"/>
          </rPr>
          <t xml:space="preserve">
122+45
155+186
195+56
</t>
        </r>
      </text>
    </comment>
    <comment ref="C9" authorId="0" shapeId="0">
      <text>
        <r>
          <rPr>
            <b/>
            <sz val="9"/>
            <color indexed="81"/>
            <rFont val="Tahoma"/>
            <family val="2"/>
            <charset val="238"/>
          </rPr>
          <t>Navrátilová Lenka:</t>
        </r>
        <r>
          <rPr>
            <sz val="9"/>
            <color indexed="81"/>
            <rFont val="Tahoma"/>
            <family val="2"/>
            <charset val="238"/>
          </rPr>
          <t xml:space="preserve">
9+1
25+1
35+16
36+600
37+54
54+95
64+85
65+85
66+63
69+10
82+1
97+59
98+55
123+1686
141+12
142+911
177+(89)88
199+800
230+60
231+506
232+161
283+400
290+165
291+211
292+683
326+12538
329+6000
</t>
        </r>
      </text>
    </comment>
    <comment ref="C10" authorId="0" shapeId="0">
      <text>
        <r>
          <rPr>
            <b/>
            <sz val="9"/>
            <color indexed="81"/>
            <rFont val="Tahoma"/>
            <family val="2"/>
            <charset val="238"/>
          </rPr>
          <t>Navrátilová Lenka:</t>
        </r>
        <r>
          <rPr>
            <sz val="9"/>
            <color indexed="81"/>
            <rFont val="Tahoma"/>
            <family val="2"/>
            <charset val="238"/>
          </rPr>
          <t xml:space="preserve">
157+300
</t>
        </r>
      </text>
    </comment>
    <comment ref="C15" authorId="0" shapeId="0">
      <text>
        <r>
          <rPr>
            <b/>
            <sz val="9"/>
            <color indexed="81"/>
            <rFont val="Tahoma"/>
            <family val="2"/>
            <charset val="238"/>
          </rPr>
          <t>Navrátilová Lenka:</t>
        </r>
        <r>
          <rPr>
            <sz val="9"/>
            <color indexed="81"/>
            <rFont val="Tahoma"/>
            <family val="2"/>
            <charset val="238"/>
          </rPr>
          <t xml:space="preserve">
55+97200
56+1553663
60+7768315
120+2986
126+1499
140+735
161+125360
162+96
163+1616
164+76
213+549
214+520
293-720
</t>
        </r>
      </text>
    </comment>
    <comment ref="C16" authorId="0" shapeId="0">
      <text>
        <r>
          <rPr>
            <b/>
            <sz val="9"/>
            <color indexed="81"/>
            <rFont val="Tahoma"/>
            <family val="2"/>
            <charset val="238"/>
          </rPr>
          <t>Navrátilová Lenka:</t>
        </r>
        <r>
          <rPr>
            <sz val="9"/>
            <color indexed="81"/>
            <rFont val="Tahoma"/>
            <family val="2"/>
            <charset val="238"/>
          </rPr>
          <t xml:space="preserve">
62+1374358
76+8500
128+18
212+806
</t>
        </r>
      </text>
    </comment>
    <comment ref="C17" authorId="0" shapeId="0">
      <text>
        <r>
          <rPr>
            <b/>
            <sz val="9"/>
            <color indexed="81"/>
            <rFont val="Tahoma"/>
            <family val="2"/>
            <charset val="238"/>
          </rPr>
          <t>Navrátilová Lenka:</t>
        </r>
        <r>
          <rPr>
            <sz val="9"/>
            <color indexed="81"/>
            <rFont val="Tahoma"/>
            <family val="2"/>
            <charset val="238"/>
          </rPr>
          <t xml:space="preserve">
264+6504
</t>
        </r>
      </text>
    </comment>
    <comment ref="C18" authorId="0" shapeId="0">
      <text>
        <r>
          <rPr>
            <b/>
            <sz val="9"/>
            <color indexed="81"/>
            <rFont val="Tahoma"/>
            <family val="2"/>
            <charset val="238"/>
          </rPr>
          <t>Navrátilová Lenka:</t>
        </r>
        <r>
          <rPr>
            <sz val="9"/>
            <color indexed="81"/>
            <rFont val="Tahoma"/>
            <family val="2"/>
            <charset val="238"/>
          </rPr>
          <t xml:space="preserve">
263+655
</t>
        </r>
      </text>
    </comment>
    <comment ref="C19" authorId="0" shapeId="0">
      <text>
        <r>
          <rPr>
            <b/>
            <sz val="9"/>
            <color indexed="81"/>
            <rFont val="Tahoma"/>
            <family val="2"/>
            <charset val="238"/>
          </rPr>
          <t>Navrátilová Lenka:</t>
        </r>
        <r>
          <rPr>
            <sz val="9"/>
            <color indexed="81"/>
            <rFont val="Tahoma"/>
            <family val="2"/>
            <charset val="238"/>
          </rPr>
          <t xml:space="preserve">
129+1000
130+1206
284+3320
</t>
        </r>
      </text>
    </comment>
    <comment ref="C20" authorId="0" shapeId="0">
      <text>
        <r>
          <rPr>
            <b/>
            <sz val="9"/>
            <color indexed="81"/>
            <rFont val="Tahoma"/>
            <family val="2"/>
            <charset val="238"/>
          </rPr>
          <t>Navrátilová Lenka:</t>
        </r>
        <r>
          <rPr>
            <sz val="9"/>
            <color indexed="81"/>
            <rFont val="Tahoma"/>
            <family val="2"/>
            <charset val="238"/>
          </rPr>
          <t xml:space="preserve">
57+238
78+45
131+102
166+(1241)1240
167+917
215+298
216+5484
266+34025
285+2042
</t>
        </r>
      </text>
    </comment>
    <comment ref="C21" authorId="0" shapeId="0">
      <text>
        <r>
          <rPr>
            <b/>
            <sz val="9"/>
            <color indexed="81"/>
            <rFont val="Tahoma"/>
            <family val="2"/>
            <charset val="238"/>
          </rPr>
          <t>Navrátilová Lenka:</t>
        </r>
        <r>
          <rPr>
            <sz val="9"/>
            <color indexed="81"/>
            <rFont val="Tahoma"/>
            <family val="2"/>
            <charset val="238"/>
          </rPr>
          <t xml:space="preserve">
165+495
194+10000 koronavir</t>
        </r>
      </text>
    </comment>
    <comment ref="C22" authorId="0" shapeId="0">
      <text>
        <r>
          <rPr>
            <b/>
            <sz val="9"/>
            <color indexed="81"/>
            <rFont val="Tahoma"/>
            <family val="2"/>
            <charset val="238"/>
          </rPr>
          <t>Navrátilová Lenka:</t>
        </r>
        <r>
          <rPr>
            <sz val="9"/>
            <color indexed="81"/>
            <rFont val="Tahoma"/>
            <family val="2"/>
            <charset val="238"/>
          </rPr>
          <t xml:space="preserve">
41+556
83+315 z KŘ do SF
84+13 z OKH na SF</t>
        </r>
      </text>
    </comment>
    <comment ref="C24" authorId="0" shapeId="0">
      <text>
        <r>
          <rPr>
            <b/>
            <sz val="9"/>
            <color indexed="81"/>
            <rFont val="Tahoma"/>
            <family val="2"/>
            <charset val="238"/>
          </rPr>
          <t>Navrátilová Lenka:</t>
        </r>
        <r>
          <rPr>
            <sz val="9"/>
            <color indexed="81"/>
            <rFont val="Tahoma"/>
            <family val="2"/>
            <charset val="238"/>
          </rPr>
          <t xml:space="preserve">
61+34363
81+4798
85+5
89+1390
90+17451
91+48
92+89
121+1382
127+3312
132+2055
133+975
154+659
158+177
168+16493
169+735
171+18690
172+7530
173+665
174+125
198+174
205+15418
210+4300
211+2668
217+(44321)44320
218+6459
219+20932
220+313
265+143715
288+6216
294+1435
</t>
        </r>
      </text>
    </comment>
    <comment ref="C25" authorId="0" shapeId="0">
      <text>
        <r>
          <rPr>
            <b/>
            <sz val="9"/>
            <color indexed="81"/>
            <rFont val="Tahoma"/>
            <family val="2"/>
            <charset val="238"/>
          </rPr>
          <t>Navrátilová Lenka:</t>
        </r>
        <r>
          <rPr>
            <sz val="9"/>
            <color indexed="81"/>
            <rFont val="Tahoma"/>
            <family val="2"/>
            <charset val="238"/>
          </rPr>
          <t xml:space="preserve">
53+98
77+18339
83+10861
84+5120
94+28753
96+24
134+(414)441
135+4802
175+201
209+6
221+3
222+1
223+3
224+20
225+997
267+2300
287+41
</t>
        </r>
      </text>
    </comment>
    <comment ref="C27" authorId="0" shapeId="0">
      <text>
        <r>
          <rPr>
            <b/>
            <sz val="9"/>
            <color indexed="81"/>
            <rFont val="Tahoma"/>
            <family val="2"/>
            <charset val="238"/>
          </rPr>
          <t>Navrátilová Lenka:</t>
        </r>
        <r>
          <rPr>
            <sz val="9"/>
            <color indexed="81"/>
            <rFont val="Tahoma"/>
            <family val="2"/>
            <charset val="238"/>
          </rPr>
          <t xml:space="preserve">
41/20 556 z rez do SF
83+315 z KŘ do SF
84+13 z OKH na SF
</t>
        </r>
      </text>
    </comment>
    <comment ref="C31" authorId="0" shapeId="0">
      <text>
        <r>
          <rPr>
            <b/>
            <sz val="9"/>
            <color indexed="81"/>
            <rFont val="Tahoma"/>
            <family val="2"/>
            <charset val="238"/>
          </rPr>
          <t>Navrátilová Lenka:</t>
        </r>
        <r>
          <rPr>
            <sz val="9"/>
            <color indexed="81"/>
            <rFont val="Tahoma"/>
            <family val="2"/>
            <charset val="238"/>
          </rPr>
          <t xml:space="preserve">
5+48
9+1
25+1
26+370
27+41
30+340
67+5220
69+10
77+18724
82+1
80+176
85+5
90+4841
92+89
94+28753
122+45
123+1686
117+29293
132+240
134+(414)441
157+300
169+73
174+125
195+56
211+1649
233+306000
283+400
289+15
292+683
304-786
326+12538
327+8600 daň z příjmu PO za kraj
329+6000
</t>
        </r>
      </text>
    </comment>
    <comment ref="C32" authorId="0" shapeId="0">
      <text>
        <r>
          <rPr>
            <b/>
            <sz val="9"/>
            <color indexed="81"/>
            <rFont val="Tahoma"/>
            <family val="2"/>
            <charset val="238"/>
          </rPr>
          <t>Navrátilová Lenka:</t>
        </r>
        <r>
          <rPr>
            <sz val="9"/>
            <color indexed="81"/>
            <rFont val="Tahoma"/>
            <family val="2"/>
            <charset val="238"/>
          </rPr>
          <t xml:space="preserve">
135+4802
</t>
        </r>
      </text>
    </comment>
    <comment ref="C33" authorId="0" shapeId="0">
      <text>
        <r>
          <rPr>
            <b/>
            <sz val="9"/>
            <color indexed="81"/>
            <rFont val="Tahoma"/>
            <family val="2"/>
            <charset val="238"/>
          </rPr>
          <t>Navrátilová Lenka:</t>
        </r>
        <r>
          <rPr>
            <sz val="9"/>
            <color indexed="81"/>
            <rFont val="Tahoma"/>
            <family val="2"/>
            <charset val="238"/>
          </rPr>
          <t xml:space="preserve">
42+2188
35+16
36+600
37+54
54+95
64+85
65+85
66+63
75+1013
93+6331
97+59
98+55
141+12
142+911
154+659
158+177
173+665
174+125
175+201
177+(89)88
199+800
209+6
210+4300
211+2668
220+313
230+60
231+506
232+161
265+143715
267+2300
290+165
291+211
328-57
</t>
        </r>
      </text>
    </comment>
    <comment ref="C34" authorId="0" shapeId="0">
      <text>
        <r>
          <rPr>
            <b/>
            <sz val="9"/>
            <color indexed="81"/>
            <rFont val="Tahoma"/>
            <family val="2"/>
            <charset val="238"/>
          </rPr>
          <t>Navrátilová Lenka:</t>
        </r>
        <r>
          <rPr>
            <sz val="9"/>
            <color indexed="81"/>
            <rFont val="Tahoma"/>
            <family val="2"/>
            <charset val="238"/>
          </rPr>
          <t xml:space="preserve">
55+97200
56+1553663
60+7768315
120+2986
126+1499
140+735
161+125360
162+96
163+1616
164+76
213+549
214+520
293-720
</t>
        </r>
      </text>
    </comment>
    <comment ref="C35" authorId="0" shapeId="0">
      <text>
        <r>
          <rPr>
            <b/>
            <sz val="9"/>
            <color indexed="81"/>
            <rFont val="Tahoma"/>
            <family val="2"/>
            <charset val="238"/>
          </rPr>
          <t>Navrátilová Lenka:</t>
        </r>
        <r>
          <rPr>
            <sz val="9"/>
            <color indexed="81"/>
            <rFont val="Tahoma"/>
            <family val="2"/>
            <charset val="238"/>
          </rPr>
          <t xml:space="preserve">
62+1374358
76+8500
128+18
212+806
</t>
        </r>
      </text>
    </comment>
    <comment ref="C36" authorId="0" shapeId="0">
      <text>
        <r>
          <rPr>
            <b/>
            <sz val="9"/>
            <color indexed="81"/>
            <rFont val="Tahoma"/>
            <family val="2"/>
            <charset val="238"/>
          </rPr>
          <t>Navrátilová Lenka:</t>
        </r>
        <r>
          <rPr>
            <sz val="9"/>
            <color indexed="81"/>
            <rFont val="Tahoma"/>
            <family val="2"/>
            <charset val="238"/>
          </rPr>
          <t xml:space="preserve">
264+6504</t>
        </r>
      </text>
    </comment>
    <comment ref="C37" authorId="0" shapeId="0">
      <text>
        <r>
          <rPr>
            <b/>
            <sz val="9"/>
            <color indexed="81"/>
            <rFont val="Tahoma"/>
            <family val="2"/>
            <charset val="238"/>
          </rPr>
          <t>Navrátilová Lenka:</t>
        </r>
        <r>
          <rPr>
            <sz val="9"/>
            <color indexed="81"/>
            <rFont val="Tahoma"/>
            <family val="2"/>
            <charset val="238"/>
          </rPr>
          <t xml:space="preserve">
263+655</t>
        </r>
      </text>
    </comment>
    <comment ref="C38" authorId="0" shapeId="0">
      <text>
        <r>
          <rPr>
            <b/>
            <sz val="9"/>
            <color indexed="81"/>
            <rFont val="Tahoma"/>
            <family val="2"/>
            <charset val="238"/>
          </rPr>
          <t>Navrátilová Lenka:</t>
        </r>
        <r>
          <rPr>
            <sz val="9"/>
            <color indexed="81"/>
            <rFont val="Tahoma"/>
            <family val="2"/>
            <charset val="238"/>
          </rPr>
          <t xml:space="preserve">
129+1000
130+1206
284+3320
</t>
        </r>
      </text>
    </comment>
    <comment ref="C39" authorId="0" shapeId="0">
      <text>
        <r>
          <rPr>
            <b/>
            <sz val="9"/>
            <color indexed="81"/>
            <rFont val="Tahoma"/>
            <family val="2"/>
            <charset val="238"/>
          </rPr>
          <t>Navrátilová Lenka:</t>
        </r>
        <r>
          <rPr>
            <sz val="9"/>
            <color indexed="81"/>
            <rFont val="Tahoma"/>
            <family val="2"/>
            <charset val="238"/>
          </rPr>
          <t xml:space="preserve">
57+238
78+45
131+102
166+(1241)1240
167+917
215+298
216+5484
266+34025
285+2042
</t>
        </r>
      </text>
    </comment>
    <comment ref="C40" authorId="0" shapeId="0">
      <text>
        <r>
          <rPr>
            <b/>
            <sz val="9"/>
            <color indexed="81"/>
            <rFont val="Tahoma"/>
            <family val="2"/>
            <charset val="238"/>
          </rPr>
          <t>Navrátilová Lenka:</t>
        </r>
        <r>
          <rPr>
            <sz val="9"/>
            <color indexed="81"/>
            <rFont val="Tahoma"/>
            <family val="2"/>
            <charset val="238"/>
          </rPr>
          <t xml:space="preserve">
165+495
194+10000 koronavir</t>
        </r>
      </text>
    </comment>
    <comment ref="C41" authorId="0" shapeId="0">
      <text>
        <r>
          <rPr>
            <b/>
            <sz val="9"/>
            <color indexed="81"/>
            <rFont val="Tahoma"/>
            <family val="2"/>
            <charset val="238"/>
          </rPr>
          <t>Navrátilová Lenka:</t>
        </r>
        <r>
          <rPr>
            <sz val="9"/>
            <color indexed="81"/>
            <rFont val="Tahoma"/>
            <family val="2"/>
            <charset val="238"/>
          </rPr>
          <t xml:space="preserve">
41+556
83+315 z KŘ do SF
84+13 z OKH na SF
</t>
        </r>
      </text>
    </comment>
    <comment ref="C43" authorId="0" shapeId="0">
      <text>
        <r>
          <rPr>
            <b/>
            <sz val="9"/>
            <color indexed="81"/>
            <rFont val="Tahoma"/>
            <family val="2"/>
            <charset val="238"/>
          </rPr>
          <t>Navrátilová Lenka:</t>
        </r>
        <r>
          <rPr>
            <sz val="9"/>
            <color indexed="81"/>
            <rFont val="Tahoma"/>
            <family val="2"/>
            <charset val="238"/>
          </rPr>
          <t xml:space="preserve">
1+88466
2+2289
3+25
4+25
6+900
7+3359
8+74791
23+936
28+510
29+325
61+34363
63+139
81+4798
85+5
89+1390
91+48
92+89
121+1382
127+3312
133+975
172+7530
198+174
217+(44321)44320
218+6459
219+20932
294+1435
</t>
        </r>
      </text>
    </comment>
    <comment ref="C44" authorId="0" shapeId="0">
      <text>
        <r>
          <rPr>
            <b/>
            <sz val="9"/>
            <color indexed="81"/>
            <rFont val="Tahoma"/>
            <family val="2"/>
            <charset val="238"/>
          </rPr>
          <t>Navrátilová Lenka:</t>
        </r>
        <r>
          <rPr>
            <sz val="9"/>
            <color indexed="81"/>
            <rFont val="Tahoma"/>
            <family val="2"/>
            <charset val="238"/>
          </rPr>
          <t xml:space="preserve">
31+12114
32+553
33+512
34+1023
52+399
99+539
100+3360
100+1300
101+2636
102+9
117+270000
136+159
137+1744
138+2017
139+23
153+1500
156+644
155+186
176+126
200+127
201+1280
202+1117
203+23
204+151
226+3616
227+2863
228+47
229+614
268+3035
269+33
270+807
279+5525
295+307
296+19131
297+3622
298+11057
299+2563
300+1270
301+250
</t>
        </r>
      </text>
    </comment>
    <comment ref="C45" authorId="0" shapeId="0">
      <text>
        <r>
          <rPr>
            <b/>
            <sz val="9"/>
            <color indexed="81"/>
            <rFont val="Tahoma"/>
            <family val="2"/>
            <charset val="238"/>
          </rPr>
          <t>Navrátilová Lenka:</t>
        </r>
        <r>
          <rPr>
            <sz val="9"/>
            <color indexed="81"/>
            <rFont val="Tahoma"/>
            <family val="2"/>
            <charset val="238"/>
          </rPr>
          <t xml:space="preserve">
53+409
53+98
83+10861
84+5120
96+24
221+3
222+1
223+3
224+20
225+997
287+41
</t>
        </r>
      </text>
    </comment>
    <comment ref="C47" authorId="0" shapeId="0">
      <text>
        <r>
          <rPr>
            <b/>
            <sz val="9"/>
            <color indexed="81"/>
            <rFont val="Tahoma"/>
            <family val="2"/>
            <charset val="238"/>
          </rPr>
          <t>Navrátilová Lenka:</t>
        </r>
        <r>
          <rPr>
            <sz val="9"/>
            <color indexed="81"/>
            <rFont val="Tahoma"/>
            <family val="2"/>
            <charset val="238"/>
          </rPr>
          <t xml:space="preserve">
41/20 556 z rez do SF
83+315 z KŘ do SF
84+13 z OKH na SF</t>
        </r>
      </text>
    </comment>
    <comment ref="C51" authorId="0" shapeId="0">
      <text>
        <r>
          <rPr>
            <b/>
            <sz val="8"/>
            <color indexed="81"/>
            <rFont val="Tahoma"/>
            <family val="2"/>
            <charset val="238"/>
          </rPr>
          <t>Navrátilová Lenka:</t>
        </r>
        <r>
          <rPr>
            <sz val="8"/>
            <color indexed="81"/>
            <rFont val="Tahoma"/>
            <family val="2"/>
            <charset val="238"/>
          </rPr>
          <t xml:space="preserve">
8115, 8113, 8123, 8905
1+88466
2+2289
3+25
4+25
5+48
6+900
7+3359
8+74791
11+2352
23+936
27+41
28+510
29+325
30+340
31+12114
32+553
33+512
34+1023
42+2188
52+399
53+409
63+139
77+385
80+176
99+539
100+3360
100+1300
101+2636
102+9
117+270000
136+159
137+1744
138+2017
139+23
153+1500
176+126
200+127
201+1280
202+1117
203+23
204+151
226+3616
227+2863
228+47
229+614
233+306000
268+3035
269+33
270+807
279+5525
295+307
296+19131
297+3622
298+11057
299+2563
300+1270
301+250
</t>
        </r>
      </text>
    </comment>
    <comment ref="C52" authorId="0" shapeId="0">
      <text>
        <r>
          <rPr>
            <b/>
            <sz val="8"/>
            <color indexed="81"/>
            <rFont val="Tahoma"/>
            <family val="2"/>
            <charset val="238"/>
          </rPr>
          <t>Navrátilová Lenka:</t>
        </r>
        <r>
          <rPr>
            <sz val="8"/>
            <color indexed="81"/>
            <rFont val="Tahoma"/>
            <family val="2"/>
            <charset val="238"/>
          </rPr>
          <t xml:space="preserve">
8224, 8124, 8114
11+2352
90+12610
132+1815
168+16493
169+662
171+18690
205+15418
288+6216
304+786
</t>
        </r>
      </text>
    </comment>
  </commentList>
</comments>
</file>

<file path=xl/sharedStrings.xml><?xml version="1.0" encoding="utf-8"?>
<sst xmlns="http://schemas.openxmlformats.org/spreadsheetml/2006/main" count="2426" uniqueCount="413">
  <si>
    <t>v tis. Kč</t>
  </si>
  <si>
    <t>PŘÍJMY</t>
  </si>
  <si>
    <t>schválený rozpočet</t>
  </si>
  <si>
    <t>upravený rozpočet</t>
  </si>
  <si>
    <t>Správní poplatky</t>
  </si>
  <si>
    <t xml:space="preserve">Příjmy z pronájmu </t>
  </si>
  <si>
    <t>Přijaté sankční platby</t>
  </si>
  <si>
    <t>Příjmy z prodeje</t>
  </si>
  <si>
    <t>Příjmy z úroků</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</si>
  <si>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</si>
  <si>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</si>
  <si>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</si>
  <si>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</si>
  <si>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</si>
  <si>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</si>
  <si>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</si>
  <si>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</si>
  <si>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 xml:space="preserve">Výdaje Olomouckého kraje celkem </t>
  </si>
  <si>
    <t>Výdaje Olomouckého kraje celkem (po konsolidaci)</t>
  </si>
  <si>
    <t>Fond sociálních potřeb</t>
  </si>
  <si>
    <t>Financování (splátky úvěrů)</t>
  </si>
  <si>
    <t>Financování (přijaté úvěry, zůst. na BÚ)</t>
  </si>
  <si>
    <t>Financování celkem</t>
  </si>
  <si>
    <t>Příjmy Olomouckého kraje včetně financování</t>
  </si>
  <si>
    <t>Výdaje Olomouckého kraje včetně financování</t>
  </si>
  <si>
    <t>Příjmy z poskytnutých služeb a výrobků</t>
  </si>
  <si>
    <t>Daňové příjmy</t>
  </si>
  <si>
    <t>Odbory</t>
  </si>
  <si>
    <t>Dotační programy, tituly</t>
  </si>
  <si>
    <t>Příspěvkové organizace</t>
  </si>
  <si>
    <t>Opravy, investice a projekty</t>
  </si>
  <si>
    <t>Neinvestiční přijaté transfery ze SR</t>
  </si>
  <si>
    <t>Investiční transfery od obcí</t>
  </si>
  <si>
    <t>Ostatní příjmy</t>
  </si>
  <si>
    <t xml:space="preserve"> -Rozpočtová změna 199/20</t>
  </si>
  <si>
    <t>druh rozpočtové změny: zapojení nových prostředků do rozpočtu</t>
  </si>
  <si>
    <t>důvod: odbor podpory řízení příspěvkových organizací požádal ekonomický odbor dne 6.4.2020 o provedení rozpočtové změny. Důvodem navrhované změny je zapojení finančních prostředků do rozpočtu Olomouckého kraje ve výši 800 000,- Kč. Generali Česká pojišťovna a.s. uhradila na účet Olomouckého kraje pojistné plnění k pojistné události pro příspěvkovou organizaci Správa silnic Olomouckého kraje na úhradu nákladů za škodu způsobenou vichřicí v roce 2019.</t>
  </si>
  <si>
    <t xml:space="preserve"> </t>
  </si>
  <si>
    <t>Odbor ekonomický</t>
  </si>
  <si>
    <t>ORJ - 07</t>
  </si>
  <si>
    <t xml:space="preserve">§ </t>
  </si>
  <si>
    <t>položka</t>
  </si>
  <si>
    <t>částka v Kč</t>
  </si>
  <si>
    <t>2322 - Přijaté pojistné náhrady</t>
  </si>
  <si>
    <t>celkem</t>
  </si>
  <si>
    <t>Odbor podpory řízení příspěvkových organizací</t>
  </si>
  <si>
    <t>ORJ - 19</t>
  </si>
  <si>
    <t>UZ</t>
  </si>
  <si>
    <t>5331 - Neinvestiční příspěvky zřízeným PO</t>
  </si>
  <si>
    <t xml:space="preserve"> -Rozpočtová změna 200/20</t>
  </si>
  <si>
    <t>8113 - Krátkodobé přijaté půjčené prostředky</t>
  </si>
  <si>
    <t>Odbor strategického rozvoje kraje</t>
  </si>
  <si>
    <t>ORJ - 59</t>
  </si>
  <si>
    <t>seskupení položek</t>
  </si>
  <si>
    <t>61 - Investiční nákupy a související výdaje</t>
  </si>
  <si>
    <t xml:space="preserve"> -Rozpočtová změna 201/20</t>
  </si>
  <si>
    <t>Odbor investic</t>
  </si>
  <si>
    <t>ORJ - 52</t>
  </si>
  <si>
    <t xml:space="preserve"> -Rozpočtová změna 202/20</t>
  </si>
  <si>
    <t xml:space="preserve"> -Rozpočtová změna 203/20</t>
  </si>
  <si>
    <t xml:space="preserve"> -Rozpočtová změna 204/20</t>
  </si>
  <si>
    <t xml:space="preserve"> -Rozpočtová změna 205/20</t>
  </si>
  <si>
    <t>poskytovatel: Ministerstvo pro místní rozvoj ČR</t>
  </si>
  <si>
    <t>důvod: odbor investic požádal ekonomický odbor dne 14.4.2020 o provedení rozpočtové změny. Důvodem navrhované změny je zapojení finančních prostředků do rozpočtu Olomouckého kraje v celkové výši 15 418 212,01 Kč. Finanční prostředky byly poukázány na účet Olomouckého kraje jako investiční dotace z Ministerstva pro místní rozvoj ČR na financování projektu v oblasti dopravy "II/434 Šternberk - průtah" v rámci Integrovaného regionálního operačního programu.</t>
  </si>
  <si>
    <t>ORJ - 50</t>
  </si>
  <si>
    <t>4216 - Ostatní invest. přijaté transfery ze SR</t>
  </si>
  <si>
    <t>8114 - Uhraz. splátky krát. přij. půjč. prostř.</t>
  </si>
  <si>
    <t xml:space="preserve"> -Rozpočtová změna 206/20</t>
  </si>
  <si>
    <t>druh rozpočtové změny: vnitřní rozpočtová změna - přesun mezi jednotlivými položkami, paragrafy v rámci odboru kancelář hejtmana</t>
  </si>
  <si>
    <t>důvod: odbor kancelář hejtmana požádal ekonomický odbor dne 1.4.2020 o provedení rozpočtové změny. Důvodem navrhované změny je přesun finančních prostředků v rámci odboru kancelář hejtmana v celkové výši 500 000,- Kč. Finanční prostředky budou použity na poskytnutí dotací v rámci "Programu na podporu JSDH 2020" na základě usnesení Rady Olomouckého kraje č. UR/88/11/2020 a UR/88/13/2020 ze dne 23.3.2020, materiál je součástí programu jednání Zastupitelstva Olomouckého kraje dne 20.4.2020 (bod 44., 45. a 46.).</t>
  </si>
  <si>
    <t>Odbor kancelář hejtmana</t>
  </si>
  <si>
    <t>ORJ - 18</t>
  </si>
  <si>
    <t>63 - Investiční transfery</t>
  </si>
  <si>
    <t>53 - Neinvestiční transfery veřejnopráv. subj.</t>
  </si>
  <si>
    <t xml:space="preserve"> -Rozpočtová změna 207/20</t>
  </si>
  <si>
    <t>druh rozpočtové změny: vnitřní rozpočtová změna - přesun mezi jednotlivými položkami, paragrafy v rámci odboru sportu, kultury a památkové péče</t>
  </si>
  <si>
    <t xml:space="preserve">důvod: odbor sportu, kultury a památkové péče požádal ekonomický odbor dne 9.4.2020 o provedení rozpočtové změny. Důvodem navrhované změny je přesun finančních prostředků v rámci odboru sportu, kultury a památkové péče ve výši 700 000,- Kč. Finanční prostředky budou použity na poskytnutí individuální dotace v oblasti památkové péče pro Římskokatolickou farnost Šternberk na základě usnesení Rady Olomouckého kraje č. UR/89/33/2020 ze dne 6.4.2020, materiál je součástí programu jednání Zastupitelstva Olomouckého kraje dne 20.4.2020 (bod 22.). </t>
  </si>
  <si>
    <t>Odbor sportu, kultury a památkové péče</t>
  </si>
  <si>
    <t>ORJ - 13</t>
  </si>
  <si>
    <t>52 - Neinvestiční transfery soukromopr. subj.</t>
  </si>
  <si>
    <t xml:space="preserve"> -Rozpočtová změna 208/20</t>
  </si>
  <si>
    <t>druh rozpočtové změny: vnitřní rozpočtová změna - přesun mezi jednotlivými položkami, paragrafy v rámci odboru podpory řízení příspěvkových organizací</t>
  </si>
  <si>
    <t xml:space="preserve"> -Rozpočtová změna 209/20</t>
  </si>
  <si>
    <t>důvod: odbor podpory řízení příspěvkových organizací požádal ekonomický odbor dne 14.4.2020 o provedení rozpočtové změny. Důvodem navrhované změny je zapojení finančních prostředků do rozpočtu Olomouckého kraje ve výši 6 115,90 Kč. Finanční prostředky budou zapojeny jako finanční vypořádání příspěvkové organizace v oblasti dopravy Koordinátor Integrovaného dopravního systému Olomouckého kraje, a budou převedeny do rezervy na dopravní obslužnost.</t>
  </si>
  <si>
    <t>2229 - Ostatní přijaté vratky transferů</t>
  </si>
  <si>
    <t xml:space="preserve"> -Rozpočtová změna 210/20</t>
  </si>
  <si>
    <t>poskytovatel: Ministerstvo pro místní rozvoj</t>
  </si>
  <si>
    <t xml:space="preserve">důvod: odbor podpory řízení příspěvkových organizací požádal ekonomický odbor dne 14.4.2020 o provedení rozpočtové změny. Důvodem navrhované změny je zapojení dotace z Ministerstva pro místní rozvoj ČR v celkové výši 4 299 651,16 Kč. Finanční prostředky byly poukázány na účet Olomouckého kraje z Ministerstva pro místní rozvoj jako investiční a neinvestiční dotace pro příspěvkovou organizaci Vlastivědné muzeum v Olomouci na realizaci projektu v oblasti kultury "Vybudování přírodovědné expozice a digitalizace a restaurování sbírek Vlastivědného muzea v Olomouci" v rámci Integrovaného regionálního operačního programu. </t>
  </si>
  <si>
    <t>4116 - Ostatní neinv. přijaté transfery ze SR</t>
  </si>
  <si>
    <t>6356 - Jiné investiční transfery zřízeným PO</t>
  </si>
  <si>
    <t>5336 - Neinvestiční transfery zřízeným PO</t>
  </si>
  <si>
    <t xml:space="preserve"> -Rozpočtová změna 211/20</t>
  </si>
  <si>
    <t>poskytovatel: Ministerstvo financí</t>
  </si>
  <si>
    <t>4118 - Neinvestiční transfery z Národ. fondu</t>
  </si>
  <si>
    <t>4218 - Investiční převody z Národního fondu</t>
  </si>
  <si>
    <t>2122 - Odvody příspěvkových organizací</t>
  </si>
  <si>
    <t>59 - Ostatní neinvestiční výdaje</t>
  </si>
  <si>
    <t xml:space="preserve"> -Rozpočtová změna 212/20</t>
  </si>
  <si>
    <t>poskytovatel: Ministerstvo práce a sociálních věcí</t>
  </si>
  <si>
    <t>důvod: neinvestiční dotace ze státního rozpočtu ČR na rok 2020 poskytnutá na základě rozhodnutí Ministerstva práce a sociálních věcí ČR č.j.: MPSV-2020/63534-221 ze dne 31.3.2020 ve výši 805 834,- Kč na výkon sociální práce s výjimkou agendy sociálně-právní ochrany dětí pro rok 2020.</t>
  </si>
  <si>
    <t>Odbor kancelář ředitele</t>
  </si>
  <si>
    <t>ORJ - 03</t>
  </si>
  <si>
    <t>50 - Výdaje na platy, ost. platby za pr. práci a poj.</t>
  </si>
  <si>
    <t>51 - Neinvestiční nákupy a související výdaje</t>
  </si>
  <si>
    <t xml:space="preserve"> -Rozpočtová změna 213/20</t>
  </si>
  <si>
    <t>poskytovatel: Ministerstvo školství, mládeže a tělovýchovy</t>
  </si>
  <si>
    <t>důvod: neinvestiční dotace ze státního rozpočtu ČR na rok 2020 poskytnutá na základě rozhodnutí Ministerstva školství, mládeže a tělovýchovy ČR č.j.: 7236-12/2020 ze dne 17.4.2020 ve výši 549 139,- Kč na rozvojový program "Podpora vzdělávání cizinců ve školách".</t>
  </si>
  <si>
    <t>Odbor školství a mládeže</t>
  </si>
  <si>
    <t>ORJ - 10</t>
  </si>
  <si>
    <t xml:space="preserve"> -Rozpočtová změna 214/20</t>
  </si>
  <si>
    <t xml:space="preserve">důvod: neinvestiční dotace ze státního rozpočtu ČR na rok 2020 poskytnutá na základě rozhodnutí Ministerstva školství, mládeže a tělovýchovy ČR č.j.: MSMT-5530/2020-2 ze dne 6.4.2020 v celkové výši 519 702,- Kč na rozvojový program "Podpora sociálně znevýhodněných romských žáků středních škol, konzervatoří a studentů VOŠ na období leden - červen 2020" </t>
  </si>
  <si>
    <t xml:space="preserve"> -Rozpočtová změna 215/20</t>
  </si>
  <si>
    <t>poskytovatel: Ministerstvo zemědělství</t>
  </si>
  <si>
    <t>důvod: neinvestiční dotace ze státního rozpočtu ČR na rok 2020 poskytnutá na základě avíza k převodu finančních prostředků Ministerstva zemědělství ČR v celkové výši               297 987,- Kč pro Střední lesnickou školu Hranice jako příspěvek na ekologické a k přírodě šetrné technologie.</t>
  </si>
  <si>
    <t>5336 - Neinvestiční dotace zřízeným PO</t>
  </si>
  <si>
    <t xml:space="preserve"> -Rozpočtová změna 216/20</t>
  </si>
  <si>
    <t>důvod: neinvestiční dotace ze státního rozpočtu ČR na rok 2020 poskytnutá na základě avíza k převodu finančních prostředků Ministerstva zemědělství ČR v celkové výši              5 484 180,- Kč pro Střední lesnickou školu Hranice jako příspěvek na zmírnění dopadů kůrovcové kalamity v lesích.</t>
  </si>
  <si>
    <t xml:space="preserve"> -Rozpočtová změna 217/20</t>
  </si>
  <si>
    <t>důvod: odbor dopravy a silničního hospodářství požádal ekonomický odbor dne 20.4.2020 o provedení rozpočtové změny. Důvodem navrhované změny je zapojení finančních prostředků do rozpočtu Olomouckého kraje v celkové výši 44 320 663,31 Kč. Finanční prostředky byly poukázány na účet Olomouckého kraje z Ministerstva pro místní rozvoj jako investiční dotace pro příspěvkovou organizaci Správa silnic Olomouckého kraje na realizaci projektu v oblasti dopravy "II/446 - Libina - průtah" v rámci Integrovaného regionálního operačního programu.</t>
  </si>
  <si>
    <t>Odbor dopravy a silničního hospodářství</t>
  </si>
  <si>
    <t>ORJ - 12</t>
  </si>
  <si>
    <t xml:space="preserve"> -Rozpočtová změna 218/20</t>
  </si>
  <si>
    <t>druh rozpočtové změny: zapojení prostředků do rozpočtu</t>
  </si>
  <si>
    <t>důvod: odbor strategického rozvoje kraje požádal ekonomický odbor dne 28.4.2020 o provedení rozpočtové změny. Důvodem navrhované změny je zapojení finančních prostředků do rozpočtu odboru strategického rozvoje kraje v celkové výši 6 459 032,- Kč. Finanční prostředky byly poukázány na účet Olomouckého kraje jako neinvestiční dotace z Ministerstva práce a sociálních věcí na financování projektu "Podpora plánování sociálních služeb a sociální práce na území Olomouckého kraje v návaznosti na zvyšování jejich dostupnosti a kvality II." v rámci Operačního programu Zaměstnanost.</t>
  </si>
  <si>
    <t>ORJ - 64</t>
  </si>
  <si>
    <t>4116 - Ostatní neinv. přij. transf. ze SR</t>
  </si>
  <si>
    <t>50 - Platy a podobné a související výdaje</t>
  </si>
  <si>
    <t>54 - Neinvestiční transfery obyvatelstvu</t>
  </si>
  <si>
    <t xml:space="preserve"> -Rozpočtová změna 219/20</t>
  </si>
  <si>
    <t>poskytovatel: Ministerstvo životního prostředí</t>
  </si>
  <si>
    <t>důvod: odbor strategického rozvoje kraje požádal ekonomický odbor dne 17.4.2020 o provedení rozpočtové změny. Důvodem navrhované změny je zapojení finančních prostředků do rozpočtu Olomouckého kraje v celkové výši 20 932 148,99 Kč. Finanční prostředky byly poukázány na účet Olomouckého kraje jako investiční a neinvestiční dotace z Ministerstva životního prostředí na úhradu projektu "Kotlíkové dotace v Olomouckém kraji III." v rámci Operačního programu Životní prostředí 2014 - 2020.</t>
  </si>
  <si>
    <t>ORJ - 79</t>
  </si>
  <si>
    <t xml:space="preserve"> -Rozpočtová změna 220/20</t>
  </si>
  <si>
    <t>důvod: neinvestiční dotace ze státního rozpočtu ČR na rok 2020 poskytnutá na základě avíza Ministerstva práce a sociálních věcí ČR ve výši 312 693,27 Kč na projekt "Letní příměstské tábory pro DDM Mohelnice" pro příspěvkovou organizaci Dům dětí a mládeže Magnet, Mohelnice, v rámci Operačního programu Zaměstnanost.</t>
  </si>
  <si>
    <t xml:space="preserve"> -Rozpočtová změna 221/20</t>
  </si>
  <si>
    <t>důvod: odbor školství a mládeže požádal ekonomický odbor dne 22.4.2020 o provedení rozpočtové změny. Důvodem navrhované změny je zapojení finančních prostředků do rozpočtu odboru školství a mládeže ve výši 3 376,- Kč. Finanční prostředky zaslala na účet Olomouckého kraje příspěvková organizace Střední zdravotnická škola Šumperk na základě Oznámení o schválení závěrečné zprávy o realizaci projektu, prostředky budou zaslány na účet Ministerstva školství, mládeže a tělovýchovy.</t>
  </si>
  <si>
    <t xml:space="preserve"> -Rozpočtová změna 222/20</t>
  </si>
  <si>
    <t>důvod: odbor školství a mládeže požádal ekonomický odbor dne 22.4.2020 o provedení rozpočtové změny. Důvodem navrhované změny je zapojení finančních prostředků do rozpočtu odboru školství a mládeže ve výši 518,55 Kč. Finanční prostředky zaslala na účet Olomouckého kraje příspěvková organizace Švehlova střední škola Prostějov na základě Schvalovací depeše pro závěrečnou zprávu o realizaci a žádost o platbu, prostředky budou zaslány na účet Ministerstva školství, mládeže a tělovýchovy.</t>
  </si>
  <si>
    <t xml:space="preserve"> -Rozpočtová změna 223/20</t>
  </si>
  <si>
    <t>důvod: odbor školství a mládeže požádal ekonomický odbor dne 22.4.2020 o provedení rozpočtové změny. Důvodem navrhované změny je zapojení finančních prostředků do rozpočtu odboru školství a mládeže ve výši 3 369,52 Kč. Finanční prostředky zaslala na účet Olomouckého kraje příspěvková organizace Střední škola, Základní škola, Mateřská škola a Dětský domov Zábřeh na základě Schvalovací depeše pro závěrečnou zprávu o realizaci a žádost o platbu, prostředky budou zaslány na účet Ministerstva školství, mládeže a tělovýchovy.</t>
  </si>
  <si>
    <t xml:space="preserve"> -Rozpočtová změna 224/20</t>
  </si>
  <si>
    <t>důvod: odbor školství a mládeže požádal ekonomický odbor dne 23.4.2020 o provedení rozpočtové změny. Důvodem navrhované změny je zapojení finančních prostředků do rozpočtu odboru školství a mládeže ve výši 20 256,- Kč. Finanční prostředky zaslala na účet Olomouckého kraje příspěvková organizace Střední škola, Základní škola, Mateřská škola prof. Vejdovského Olomouc-Hejčín na základě Schvalovací depeše pro závěrečnou zprávu o realizaci a žádost o platbu, prostředky budou zaslány na účet Ministerstva školství, mládeže a tělovýchovy.</t>
  </si>
  <si>
    <t xml:space="preserve"> -Rozpočtová změna 225/20</t>
  </si>
  <si>
    <t>důvod: odbor podpory řízení příspěvkových organizací požádal ekonomický odbor dne 24.4.2020 o provedení rozpočtové změny. Důvodem navrhované změny je zapojení finančních prostředků do rozpočtu Olomouckého kraje ve výši 997 412,37 Kč. Finanční prostředky budou zapojeny jako finanční vypořádání příspěvkové organizace v oblasti dopravy Koordinátor Integrovaného dopravního systému Olomouckého kraje, a budou převedeny do rezervy na dopravní obslužnost.</t>
  </si>
  <si>
    <t xml:space="preserve"> -Rozpočtová změna 226/20</t>
  </si>
  <si>
    <t xml:space="preserve"> -Rozpočtová změna 227/20</t>
  </si>
  <si>
    <t xml:space="preserve"> -Rozpočtová změna 228/20</t>
  </si>
  <si>
    <t xml:space="preserve"> -Rozpočtová změna 229/20</t>
  </si>
  <si>
    <t xml:space="preserve"> -Rozpočtová změna 230/20</t>
  </si>
  <si>
    <t>důvod: odbor podpory řízení příspěvkových organizací požádal ekonomický odbor dne 23.4.2020 o provedení rozpočtové změny. Důvodem navrhované změny je zapojení finančních prostředků do rozpočtu Olomouckého kraje ve výši 59 873,- Kč. Generali Česká pojišťovna a.s. uhradila na účet Olomouckého kraje pojistné plnění k pojistné události pro příspěvkovou organizaci Obchodní akademie, Olomouc, na úhradu nákladů spojených s opravou poškozeného potrubí vzduchotechniky v roce 2019.</t>
  </si>
  <si>
    <t xml:space="preserve"> -Rozpočtová změna 231/20</t>
  </si>
  <si>
    <t>důvod: odbor podpory řízení příspěvkových organizací požádal ekonomický odbor dne 28.4.2020 o provedení rozpočtové změny. Důvodem navrhované změny je zapojení finančních prostředků do rozpočtu Olomouckého kraje ve výši 505 992,- Kč. Generali Česká pojišťovna a.s. uhradila na účet Olomouckého kraje pojistné plnění k pojistné události pro příspěvkovou organizaci Správa silnic Olomouckého kraje na úhradu nákladů spojených s opravou zaplavených silnic v roce 2019.</t>
  </si>
  <si>
    <t xml:space="preserve"> -Rozpočtová změna 232/20</t>
  </si>
  <si>
    <t>důvod: odbor podpory řízení příspěvkových organizací požádal ekonomický odbor dne 17.4.2020 o provedení rozpočtové změny. Důvodem navrhované změny je zapojení finančních prostředků do rozpočtu Olomouckého kraje ve výši 161 087,- Kč. Generali Česká pojišťovna a.s. uhradila na účet Olomouckého kraje pojistné plnění k pojistné události pro příspěvkovou organizaci Klíč - centrum sociálních služeb na úhradu nákladů spojených s opravou střešní krytiny po krupobití v roce 2019.</t>
  </si>
  <si>
    <t xml:space="preserve"> -Rozpočtová změna 233/20</t>
  </si>
  <si>
    <t>důvod: odbor ekonomický požádal dne 24.4.2020 o provedení rozpočtové změny. Důvodem navrhované změny je zapojení finančních prostředků do rozpočtu Olomouckého kraje v celkové výši 306 000 000,- Kč.  Finanční prostředky budou zapojeny jako část použitelného zůstatku na bankovních účtech Olomouckého kraje k 31.12.2019 do  rozpočtů jednotlivých odborů Olomouckého kraje roku 2020 na základě usnesení Zastupitelstva Olomouckého kraje č. UZ/20/13/2020 ze dne 20.4.2020.</t>
  </si>
  <si>
    <t>8115 - Změna stavu krátkod. prostř. na BÚ</t>
  </si>
  <si>
    <t>ORJ - 08</t>
  </si>
  <si>
    <t>Odbor životního prostředí a zemědělství</t>
  </si>
  <si>
    <t>ORJ - 09</t>
  </si>
  <si>
    <t>6351 - Investiční transfery zřízeným PO</t>
  </si>
  <si>
    <t xml:space="preserve"> -Rozpočtová změna 234/20</t>
  </si>
  <si>
    <t>druh rozpočtové změny: vnitřní rozpočtová změna - přesun mezi jednotlivými položkami, paragrafy a odbory ekonomickým, sociálních věcí a zdravotnictví</t>
  </si>
  <si>
    <t>důvod: odbory sociálních věcí a zdravotnictví požádaly ekonomický odbor dne 20. a 23.4.2020 o provedení rozpočtové změny. Důvodem navrhované změny je převedení finančních prostředků z odboru ekonomického na odbor sociálních věcí ve výši 53 200,- Kč a na odbor zdravotnictví ve výši 127 680,-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březen 2020.</t>
  </si>
  <si>
    <t>Odbor sociálních věcí</t>
  </si>
  <si>
    <t>ORJ - 11</t>
  </si>
  <si>
    <t>Odbor zdravotnictví</t>
  </si>
  <si>
    <t>ORJ - 14</t>
  </si>
  <si>
    <t xml:space="preserve"> -Rozpočtová změna 235/20</t>
  </si>
  <si>
    <t>druh rozpočtové změny: vnitřní rozpočtová změna - přesun mezi jednotlivými položkami, paragrafy a odbory ekonomickým a sociálních věcí</t>
  </si>
  <si>
    <t>důvod: odbor sociálních věcí požádal ekonomický odbor dne 21.4.2020 o provedení rozpočtové změny. Důvodem navrhované změny je převedení finančních prostředků z odboru ekonomického na odbor sociálních věcí ve výši 3 000 000,- Kč. Finanční prostředky ze státní dotace budou použity k zajištění výplaty státního příspěvku pro zřizovatele zařízení pro děti vyžadující okamžitou pomoc (Fond ohrožených dětí) podle § 42g a násl. zákona č. 359/1999 Sb., o sociálně - právní ochraně dětí na období březen - září 2020.</t>
  </si>
  <si>
    <t xml:space="preserve"> -Rozpočtová změna 236/20</t>
  </si>
  <si>
    <t>druh rozpočtové změny: vnitřní rozpočtová změna - přesun mezi jednotlivými položkami, paragrafy a odbory ekonomickým a podpory řízení příspěvkových organizací</t>
  </si>
  <si>
    <t xml:space="preserve"> -Rozpočtová změna 237/20</t>
  </si>
  <si>
    <t>druh rozpočtové změny: vnitřní rozpočtová změna - přesun mezi jednotlivými položkami, paragrafy a odbory investic a podpory řízení příspěvkových organizací</t>
  </si>
  <si>
    <t>důvod: odbor podpory řízení příspěvkových organizací požádal ekonomický odbor dne 22.4.2020 o provedení rozpočtové změny. Důvodem navrhované změny je převedení finančních prostředků z odboru investic na odbor podpory řízení příspěvkových organizací ve výši 73 510,- Kč. Finanční prostředky budou použity na financování projektu příspěvkové organizace v oblasti kultury Vlastivědné muzeum v Olomouci.</t>
  </si>
  <si>
    <t>ORJ - 17</t>
  </si>
  <si>
    <t>ÚZ</t>
  </si>
  <si>
    <t xml:space="preserve"> -Rozpočtová změna 238/20</t>
  </si>
  <si>
    <t>důvod: odbor kancelář hejtmana požádal ekonomický odbor dne 21.4.2020 o provedení rozpočtové změny. Důvodem navrhované změny je přesun finančních prostředků v rámci odboru kancelář hejtmana v celkové výši 3 589 300,- Kč. Finanční prostředky budou použity na poskytnutí dotací v rámci "Programu na podporu JSDH 2020" v dotačním titulu č. 1 na základě usnesení Zastupitelstva Olomouckého kraje č. UZ/20/54/2020 ze dne 20.4.2020.</t>
  </si>
  <si>
    <t xml:space="preserve"> -Rozpočtová změna 239/20</t>
  </si>
  <si>
    <t>důvod: odbor kancelář hejtmana požádal ekonomický odbor dne 23.4.2020 o provedení rozpočtové změny. Důvodem navrhované změny je přesun finančních prostředků v rámci odboru kanceláře hejtmana v celkové výši 502 490,- Kč. Finanční prostředky budou použity na poskytnutí individuálních dotací v oblasti cestovního ruchu a vnějších vztahů na základě usnesení Zastupitelstva Olomouckého kraje č. UZ/20/57/2020 ze dne 20.4.2020.</t>
  </si>
  <si>
    <t>53 - Neinvestiční transfery veřejnopráv.subj.</t>
  </si>
  <si>
    <t>52 - Neinvestiční transfery soukromopr.subj.</t>
  </si>
  <si>
    <t xml:space="preserve"> -Rozpočtová změna 240/20</t>
  </si>
  <si>
    <t>důvod: odbor kancelář hejtmana požádal ekonomický odbor dne 22.4.2020 o provedení rozpočtové změny. Důvodem navrhované změny je přesun finančních prostředků v rámci odboru kanceláře hejtmana v celkové výši 1 385 000,- Kč. Finanční prostředky budou použity na poskytnutí dotací v rámci "Programu na podporu cestovního ruchu a zahraničních vztahů" v dotačním titulu č. 1 "Nadregionální akce cestovního ruchu" na základě usnesení  Rady Olomouckého kraje č. UR/88/14/2020 ze dne 23.3.2020 a Zastupitelstva Olomouckého kraje č. UZ/20/57/2020 ze dne 20.4.2020.</t>
  </si>
  <si>
    <t xml:space="preserve"> -Rozpočtová změna 241/20</t>
  </si>
  <si>
    <t>důvod: odbor kancelář hejtmana požádal ekonomický odbor dne 22.4.2020 o provedení rozpočtové změny. Důvodem navrhované změny je přesun finančních prostředků v rámci odboru kanceláře hejtmana v celkové výši 499 000,- Kč. Finanční prostředky budou použity na poskytnutí dotací v rámci "Programu na podporu cestovního ruchu a zahraničních vztahů" v dotačním titulu č. 2 "Podpora rozvoje zahraničních vztahů Olomouckého kraje" na základě usnesení  Rady Olomouckého kraje č. UR/88/14/2020 ze dne 23.3.2020 a Zastupitelstva Olomouckého kraje č. UZ/20/57/2020 ze dne 20.4.2020.</t>
  </si>
  <si>
    <t>00 581</t>
  </si>
  <si>
    <t xml:space="preserve"> -Rozpočtová změna 242/20</t>
  </si>
  <si>
    <t>důvod: odbor kancelář hejtmana požádal ekonomický odbor dne 23.4.2020 o provedení rozpočtové změny. Důvodem navrhované změny je přesun finančních prostředků v rámci odboru kanceláře hejtmana v celkové výši 800 000,- Kč. Finanční prostředky budou použity na poskytnutí dotací v rámci "Programu na podporu cestovního ruchu a zahraničních vztahů" v dotačním titulu č. 3 "Podpora zkvalitnění služeb turistických informačních center v Olomouckém kraji" na základě usnesení  Rady Olomouckého kraje č. UR/88/14/2020 ze dne 23.3.2020 a Zastupitelstva Olomouckého kraje č. UZ/20/57/2020 ze dne 20.4.2020.</t>
  </si>
  <si>
    <t xml:space="preserve"> -Rozpočtová změna 243/20</t>
  </si>
  <si>
    <t>důvod: odbor kancelář hejtmana požádal ekonomický odbor dne 22.4.2020 o provedení rozpočtové změny. Důvodem navrhované změny je přesun finančních prostředků v rámci odboru kancelář hejtmana v celkové výši 7 036 510,- Kč. Finanční prostředky budou použity na poskytnutí dotací v rámci "Programu na podporu cestovního ruchu a zahraničních vztahů" v dotačním titulu č. 4 "Podpora cestovního ruchu v Olomouckém kraji" na základě usnesení  Zastupitelstva Olomouckého kraje č. UZ/20/57/2020 ze dne 20.4.2020.</t>
  </si>
  <si>
    <t xml:space="preserve"> -Rozpočtová změna 244/20</t>
  </si>
  <si>
    <t>druh rozpočtové změny: vnitřní rozpočtová změna - přesun mezi jednotlivými položkami, paragrafy v rámci odboru kanceláře ředitele</t>
  </si>
  <si>
    <t>důvod: odbor kancelář ředitele požádal ekonomický odbor dne 24.4.2020 o provedení rozpočtové změny. Důvodem navrhované změny je přesun finančních prostředků v rámci odboru kanceláře ředitele v celkové výši 480 937,- Kč. Finanční prostředky budou použity na čerpání neinvestiční dotace na program "Podpora koordinátorů pro romské záležitosti“.</t>
  </si>
  <si>
    <t xml:space="preserve"> -Rozpočtová změna 245/20</t>
  </si>
  <si>
    <t>druh rozpočtové změny: vnitřní rozpočtová změna - přesun mezi jednotlivými položkami, paragrafy v rámci odboru strategického rozvoje kraje</t>
  </si>
  <si>
    <t>důvod: odbor strategického rozvoje kraje požádal ekonomický odbor dne 23.4.2020 o provedení rozpočtové změny. Důvodem navrhované změny je přesun finančních prostředků v rámci odboru strategického rozvoje kraje v celkové výši 14 450 619,- Kč. Finanční prostředky budou použity na poskytnutí dotací z "Programu obnovy venkova Olomouckého kraje 2020" v dotačním titulu č. 1 "Podpora budování a obnovy infrastruktury obce" a  č. 4 "Rekonstrukce a oprava kulturních domů" na základě usnesení Rady Olomouckého kraje č. UR/88/36/2020 ze dne 23.3.2020 a Zastupitelstva Olomouckého kraje č. UZ/20/48/2020 ze dne 20.4.2020.</t>
  </si>
  <si>
    <t xml:space="preserve"> -Rozpočtová změna 246/20</t>
  </si>
  <si>
    <t>druh rozpočtové změny: vnitřní rozpočtová změna - přesun mezi jednotlivými položkami, paragrafy v rámci odboru životního prostředí a zemědělství</t>
  </si>
  <si>
    <t>důvod: odbor životního prostředí a zemědělství požádal ekonomický odbor dne 24.4.2020 o provedení rozpočtové změny. Důvodem navrhované změny je přesun finančních prostředků v rámci odboru životního prostředí a zemědělství v celkové výši 11 110 000,- Kč. Finanční prostředky budou použity na poskytnutí individuálních dotací v oblasti životního prostředí a zemědělství na základě usnesení Zastupitelstva Olomouckého kraje č. UZ/20/61/2020 ze dne 20.4.2020.</t>
  </si>
  <si>
    <t xml:space="preserve"> -Rozpočtová změna 247/20</t>
  </si>
  <si>
    <t>druh rozpočtové změny: vnitřní rozpočtová změna - přesun mezi jednotlivými položkami, paragrafy v rámci odboru školství a mládeže</t>
  </si>
  <si>
    <t>důvod: odbor školství a mládeže požádal ekonomický odbor dne 20.4.2020 o provedení rozpočtové změny. Důvodem navrhované změny je přesun finančních prostředků v rámci odboru školství a mládeže v celkové výši 880 000,- Kč. Finanční prostředky budou použity na poskytnutí dotací v rámci "Programu na podporu environmentálního vzdělávání, výchovy a osvěty v Olomouckém kraji v roce 2020" na základě usnesení Rady Olomouckého kraje č. UR/88/58/2020 ze dne 23.3.2020.</t>
  </si>
  <si>
    <t xml:space="preserve"> -Rozpočtová změna 248/20</t>
  </si>
  <si>
    <t>druh rozpočtové změny: vnitřní rozpočtová změna - přesun mezi jednotlivými položkami, paragrafy v rámci odboru sociálních věcí</t>
  </si>
  <si>
    <t>důvod: odbor sociálních věcí požádal ekonomický odbor dne 22.4.2020 o provedení rozpočtové změny. Důvodem navrhované změny je přesun finančních prostředků v rámci odboru sociálních věcí ve výši 550 000,- Kč. Finanční prostředky budou použity na poskytnutí individuální dotace v oblasti sociální pro Benjamín, p. o., na základě usnesení Zastupitelstva Olomouckého kraje č. UZ/20/41/2020 ze dne 20.4.2020.</t>
  </si>
  <si>
    <t xml:space="preserve"> -Rozpočtová změna 249/20</t>
  </si>
  <si>
    <t>druh rozpočtové změny: vnitřní rozpočtová změna - přesun mezi jednotlivými položkami, paragrafy v rámci odboru dopravy a silničního hospodářství</t>
  </si>
  <si>
    <t>důvod: odbor dopravy a silničního hospodářství požádal ekonomický odbor dne 27.4.2020 o provedení rozpočtové změny. Důvodem navrhované změny je přesun finančních prostředků v rámci odboru dopravy a silničního hospodářství ve výši 1 523 570,02 Kč. Finanční prostředky budou použity na poskytnutí dotací z programu "Podpora výstavby a oprav cyklostezek" na základě usnesení Rady Olomouckého kraje č. UR/88/25/2020 ze dne 23.3.2020.</t>
  </si>
  <si>
    <t xml:space="preserve"> -Rozpočtová změna 250/20</t>
  </si>
  <si>
    <t>důvod: odbor dopravy a silničního hospodářství požádal ekonomický odbor dne 22.4.2020 o provedení rozpočtové změny. Důvodem navrhované změny je přesun finančních prostředků v rámci odboru dopravy a silničního hospodářství ve výši 27 580,- Kč. Finanční prostředky budou použity na poskytnutí dotace městu Litovel z programu "Podpora výstavby, obnovy a vybavení dětských dopravních hřišť".</t>
  </si>
  <si>
    <t xml:space="preserve"> -Rozpočtová změna 251/20</t>
  </si>
  <si>
    <t>důvod: odbor sportu, kultury a památkové péče požádal ekonomický odbor dne 23.4.2020 o provedení rozpočtové změny. Důvodem navrhované změny je přesun finančních prostředků v rámci odboru sportu, kultury a památkové péče v celkové výši 705 000,- Kč. Finanční prostředky budou použity na poskytnutí dotací z "Programu na podporu handicapovaných sportovců v Olomouckém kraji v roce 2020" na základě usnesení Rady Olomouckého kraje č. UR/89/31/2020 ze dne 6.4.2020.</t>
  </si>
  <si>
    <t xml:space="preserve"> -Rozpočtová změna 252/20</t>
  </si>
  <si>
    <t>druh rozpočtové změny: vnitřní rozpočtová změna - přesun mezi jednotlivými položkami, paragrafy v rámci odboru investic</t>
  </si>
  <si>
    <t>důvod: odbor investic požádal ekonomický odbor dne 21.4.2020 o provedení rozpočtové změny. Důvodem navrhované změny je přesun finančních prostředků v rámci odboru investic ve výši 469 750,- Kč. Finanční prostředky budou použity na financování projektu v oblasti školství "Střední odborná škola, Šumperk, Zemědělská 3 - venkovní kanalizace".</t>
  </si>
  <si>
    <t xml:space="preserve"> -Rozpočtová změna 253/20</t>
  </si>
  <si>
    <t>důvod: odbor strategického rozvoje kraje požádal ekonomický odbor dne 24.4.2020 o provedení rozpočtové změny. Důvodem navrhované změny je přesun finančních prostředků v rámci odboru strategického rozvoje kraje v celkové výši 2 033 380,06 Kč. Finanční prostředky budou použity na úhradu vratky nevyčerpaných prostředků a vratky na základě výzvy k vrácení dotace u projektu "Podpora plánování sociálních služeb a sociální práce na území Olomouckého kraje v návaznosti na zvyšování jejich dostupnosti a kvality" v rámci Operačního programu Zaměstnanost.</t>
  </si>
  <si>
    <t>53 - Neinv. transfery veřejnopráv. subjektům</t>
  </si>
  <si>
    <t xml:space="preserve"> -Rozpočtová změna 254/20</t>
  </si>
  <si>
    <t xml:space="preserve"> -Rozpočtová změna 255/20</t>
  </si>
  <si>
    <t xml:space="preserve"> -Rozpočtová změna 256/20</t>
  </si>
  <si>
    <t xml:space="preserve"> -Rozpočtová změna 257/20</t>
  </si>
  <si>
    <t xml:space="preserve"> -Rozpočtová změna 258/20</t>
  </si>
  <si>
    <t xml:space="preserve"> -Rozpočtová změna 259/20</t>
  </si>
  <si>
    <t xml:space="preserve"> -Rozpočtová změna 260/20</t>
  </si>
  <si>
    <t xml:space="preserve"> -Rozpočtová změna 261/20</t>
  </si>
  <si>
    <t xml:space="preserve"> -Rozpočtová změna 262/20</t>
  </si>
  <si>
    <t>důvod: odbor kancelář hejtmana požádal ekonomický odbor dne 30.4.2020 o provedení rozpočtové změny. Důvodem navrhované změny je přesun finančních prostředků v rámci odboru kancelář hejtmana ve výši 300 000,- Kč. Finanční prostředky budou použity na poskytnutí věcného daru Hasičskému záchrannému sboru Olomouckého kraje.</t>
  </si>
  <si>
    <t xml:space="preserve"> -Rozpočtová změna 263/20</t>
  </si>
  <si>
    <t>poskytovatel: Ministerstvo kultury</t>
  </si>
  <si>
    <t>důvod: neinvestiční dotace ze státního rozpočtu ČR na rok 2020 poskytnutá na základě dopisu Ministerstva kultury ČR č.j.: MK 26738/2020 ze dne 21.4.2020 ve výši 655 000,- Kč pro příspěvkovou organizaci Olomouckého kraje Vědecká knihovna v Olomouci na realizaci projektů z programu "Veřejné informační služby knihoven na rok 2020".</t>
  </si>
  <si>
    <t xml:space="preserve"> -Rozpočtová změna 264/20</t>
  </si>
  <si>
    <t>poskytovatel: Ministerstvo dopravy</t>
  </si>
  <si>
    <t>důvod: neinvestiční dotace ze státního rozpočtu ČR na rok 2020 poskytnutá na základě rozhodnutí Ministerstva dopravy ČR č.j.: 16/2020-190-STSP/1 ze dne 5.5.2020 v celkové výši 6 504 000,- Kč na ochranné chemické prostředky a ochranné pomůcky a služby spojené s desinfekcí prostoru pro cestující ve vozidlech veřejné dopravy pro dopravce veřejné dopravy v závazku veřejné služby k ochraně a prevenci nebezpečí vzniku a rozšíření onemocnění COVID-19 způsobené novým koronavirem SARS-CoV-2.</t>
  </si>
  <si>
    <t xml:space="preserve"> -Rozpočtová změna 265/20</t>
  </si>
  <si>
    <t>důvod: odbor dopravy a silničního hospodářství požádal ekonomický odbor dne 4.5.2020 o provedení rozpočtové změny. Důvodem navrhované změny je zapojení finančních prostředků do rozpočtu Olomouckého kraje v celkové výši 143 715 020,31 Kč. Finanční prostředky budou poukázány na účet Olomouckého kraje z Ministerstva pro místní rozvoj jako investiční dotace pro příspěvkovou organizaci Správa silnic Olomouckého kraje na realizaci projektu v oblasti dopravy "II/437 Lipník nad Bečvou - hranice Zlínského kraje" v rámci Integrovaného regionálního operačního programu.</t>
  </si>
  <si>
    <t xml:space="preserve"> -Rozpočtová změna 266/20</t>
  </si>
  <si>
    <t>důvod: odbor strategického rozvoje kraje požádal ekonomický odbor dne 7.5.2020 o provedení rozpočtové změny. Důvodem navrhované změny je zapojení dotace z Ministerstva životního prostředí ČR v celkové výši 34 024 896,- Kč. Finanční prostředky budou poukázány na účet Olomouckého kraje z Ministerstva životního prostředí na AMO - Kotlíkové dotace v Olomouckém kraji v rámci programu "Nová zelená úsporám".</t>
  </si>
  <si>
    <t>ORJ - 77</t>
  </si>
  <si>
    <t xml:space="preserve"> -Rozpočtová změna 267/20</t>
  </si>
  <si>
    <t>důvod: odbor podpory řízení příspěvkových organizací požádal ekonomický odbor dne 29.4.2020 o provedení rozpočtové změny. Důvodem navrhované změny je zapojení finančních prostředků do rozpočtu Olomouckého kraje ve výši 2 299 809,- Kč. Finanční prostředky budou zapojeny jako finanční vypořádání příspěvkové organizace v oblasti dopravy Koordinátor Integrovaného dopravního systému Olomouckého kraje, a budou převedeny do rezervy na dopravní obslužnost.</t>
  </si>
  <si>
    <t xml:space="preserve"> -Rozpočtová změna 268/20</t>
  </si>
  <si>
    <t xml:space="preserve"> -Rozpočtová změna 269/20</t>
  </si>
  <si>
    <t xml:space="preserve"> -Rozpočtová změna 270/20</t>
  </si>
  <si>
    <t xml:space="preserve"> -Rozpočtová změna 271/20</t>
  </si>
  <si>
    <t>důvod: odbor investic požádal ekonomický odbor dne 29.4.2020 o provedení rozpočtové změny. Důvodem navrhované změny je převedení finančních prostředků z odboru investic na odbor podpory řízení příspěvkových organizací ve výši 137 400,- Kč. Finanční prostředky budou použity na financování smlouvy o připojení s ČEZ příspěvkové organizace v oblasti sociální Domov pro seniory Červenka.</t>
  </si>
  <si>
    <t xml:space="preserve"> -Rozpočtová změna 272/20</t>
  </si>
  <si>
    <t>důvod: odbor školství a mládeže požádal ekonomický odbor dne 4.5.2020 o provedení rozpočtové změny. Důvodem navrhované změny je přesun finančních prostředků v rámci odboru školství a mládeže v celkové výši 45 000,- Kč. Finanční prostředky budou použity na poskytnutí individuálních dotací v oblasti školství na základě usnesení Rady Olomouckého kraje č. UR/92/38/2020 ze dne 4.5.2020.</t>
  </si>
  <si>
    <t xml:space="preserve"> -Rozpočtová změna 273/20</t>
  </si>
  <si>
    <t>důvod: odbor dopravy a silničního hospodářství požádal ekonomický odbor dne 4.5.2020 o provedení rozpočtové změny. Důvodem navrhované změny je přesun finančních prostředků v rámci odboru dopravy a silničního hospodářství ve výši 1 000,- Kč. Finanční prostředky budou vráceny společnosti SANBRAVIA Logistika s.r.o. za úhradu nákladů řízení v rámci zrušené pohledávky.</t>
  </si>
  <si>
    <t xml:space="preserve"> -Rozpočtová změna 274/20</t>
  </si>
  <si>
    <t>důvod: odbor investic požádal ekonomický odbor dne 4.5.2020 o provedení rozpočtové změny. Důvodem navrhované změny je přesun finančních prostředků v rámci odboru investic ve výši 100 000,- Kč. Finanční prostředky budou použity na financování projektu v oblasti zdravotnictví "ZZS OK - Čerpací stanice pro heliport Olomouc".</t>
  </si>
  <si>
    <t xml:space="preserve"> -Rozpočtová změna 275/20</t>
  </si>
  <si>
    <t>důvod: odbor strategického rozvoje kraje požádal ekonomický odbor dne 7.5.2020 o provedení rozpočtové změny. Důvodem navrhované změny je přesun finančních prostředků v rámci odboru strategického rozvoje kraje v celkové výši 94 900,- Kč. Finanční prostředky budou použity na financování projektu "Podpora plánování sociálních služeb a sociální práce na území Olomouckého kraje v návaznosti na zvyšování jejich dostupnosti a kvality II." v rámci Operačního programu Zaměstnanost.</t>
  </si>
  <si>
    <t xml:space="preserve"> -Rozpočtová změna 276/20</t>
  </si>
  <si>
    <t xml:space="preserve"> -Rozpočtová změna 277/20</t>
  </si>
  <si>
    <t xml:space="preserve"> -Rozpočtová změna 278/20</t>
  </si>
  <si>
    <t xml:space="preserve"> -Rozpočtová změna 279/20</t>
  </si>
  <si>
    <t xml:space="preserve"> -Rozpočtová změna 280/20</t>
  </si>
  <si>
    <t xml:space="preserve"> -Rozpočtová změna 281/20</t>
  </si>
  <si>
    <t>druh rozpočtové změny: vnitřní rozpočtová změna - přesun mezi jednotlivými položkami, paragrafy a odbory strategického rozvoje kraje a podpory řízení příspěvkových organizací</t>
  </si>
  <si>
    <t>důvod: odbor podpory řízení příspěvkových organizací požádal ekonomický odbor dne 11.5.2020 o provedení rozpočtové změny. Důvodem navrhované změny je převedení finančních prostředků z odboru podpory řízení příspěvkových organizací na odbor kancelář ředitele ve výši 57 475,- Kč. Finanční prostředky budou použity na financování poloviny úhrady zadavatelské činnosti k veřejné zakázce "Centrální nákup pečovatelských lůžek 2020 - 2021 (2 části)".</t>
  </si>
  <si>
    <t xml:space="preserve"> -Rozpočtová změna 282/20</t>
  </si>
  <si>
    <t>důvod: odbor kancelář hejtmana požádal ekonomický odbor dne 12.5.2020 o provedení rozpočtové změny. Důvodem navrhované změny je přesun finančních prostředků v rámci odboru kancelář hejtmana ve výši 500 000,- Kč. Finanční prostředky budou použity na poskytnutí dotace v rámci "Programu na podporu cestovního ruchu a zahraničních vztahů" v dotačním titulu č. 4 "Podpora cestovního ruchu v Olomouckém kraji" na základě usnesení  Zastupitelstva Olomouckého kraje č. UZ/20/57/2020 ze dne 20.4.2020.</t>
  </si>
  <si>
    <t xml:space="preserve"> -Rozpočtová změna 283/20</t>
  </si>
  <si>
    <t>důvod: odbor kancelář hejtmana požádal ekonomický odbor dne 4.5.2020 o provedení rozpočtové změny. Důvodem navrhované změny je zapojení finančních prostředků do rozpočtu Olomouckého kraje ve výši 400 000,- Kč. Jedná se o zapojení finančních prostředků na základě smlouvy o poskytnutí finančního daru od společnosti ČEPS, a.s., na podporu kraje v boji s COVID-19 na základě usnesení Rady Olomouckého kraje č. UR/92/8/2020 ze dne 4.5.2020.</t>
  </si>
  <si>
    <t>2321 - Přijaté neinvestiční dary</t>
  </si>
  <si>
    <t xml:space="preserve"> -Rozpočtová změna 284/20</t>
  </si>
  <si>
    <t>poskytovatel: Ministerstvo zdravotnictví</t>
  </si>
  <si>
    <t>důvod: neinvestiční dotace ze státního rozpočtu ČR na rok 2020 poskytnutá na základě rozhodnutí Ministerstva zdravotnictví ČR č.j.: OKP/22/1102/2020 ze dne 5.5.2020 ve výši         3 320 150,- Kč na program "Financování připravenosti poskytovatele zdravotnické záchranné služby na řešení mimořádných událostí a krizových situací podle zákona č. 374/2011 Sb., o zdravotnické záchranné službě, ve znění pozdějších předpisů" pro příspěvkovou organizaci Zdravotnická záchranná služba Olomouckého kraje.</t>
  </si>
  <si>
    <t xml:space="preserve"> -Rozpočtová změna 285/20</t>
  </si>
  <si>
    <t>důvod: neinvestiční dotace ze státního rozpočtu ČR na rok 2020 poskytnutá na základě rozhodnutí Ministerstva financí ČR č.j.: MF - 12 968/2020/1201-3 ze dne 15.5.2020 ve výši 2 042 037,- Kč na náhradu škod způsobených kormoránem velkým na rybách na rybnících v nájmu společnosti Rybářství Horák, s. r. o., Uničov, za období od 25.9.2019 do 31.12.2019.</t>
  </si>
  <si>
    <t>4111 - Neinvestiční přijaté transfery ze SR</t>
  </si>
  <si>
    <t>58 - Výdaje na náhrady za nezpůsobenou újmu</t>
  </si>
  <si>
    <t xml:space="preserve"> -Rozpočtová změna 286/20</t>
  </si>
  <si>
    <t>důvod: odbor ekonomický požádal dne 29.4.2020 o provedení rozpočtové změny. Důvodem navrhované změny je zapojení finančních prostředků do rozpočtu odboru ekonomického ve výši 0,19 Kč. Finanční prostředky budou zapojeny jako zůstatek k 31.12.2019 na zvláštním bankovním účtu do rozpočtu Olomouckého kraje roku 2020, jedná se o zapojení zůstatku revolvingového úvěru na předfinancování investičních projektů Olomouckého kraje podporovaných z EU fondů u Komerční banky, a. s.,  prostředky budou převedeny do rezervy na investice Olomouckého kraje.</t>
  </si>
  <si>
    <t>8115 - Změna stavu kr. prostř.na bank.účtech</t>
  </si>
  <si>
    <t xml:space="preserve"> -Rozpočtová změna 287/20</t>
  </si>
  <si>
    <t>důvod: odbor školství a mládeže požádal ekonomický odbor dne 20.5.2020 o provedení rozpočtové změny. Důvodem navrhované změny je zapojení finančních prostředků do rozpočtu odboru školství a mládeže ve výši 40 512,- Kč. Finanční prostředky zaslala na účet Olomouckého kraje příspěvková organizace Gymnázium Jeseník a Základní škola a Mateřská škola logopedická Olomouc na základě Oznámení o schválení závěrečné zprávy o realizaci projektu, prostředky budou zaslány na účet Ministerstva školství, mládeže a tělovýchovy.</t>
  </si>
  <si>
    <t xml:space="preserve"> -Rozpočtová změna 288/20</t>
  </si>
  <si>
    <t>důvod: odbor investic požádal ekonomický odbor dne 12.5.2020 o provedení rozpočtové změny. Důvodem navrhované změny je zapojení finančních prostředků do rozpočtu Olomouckého kraje v celkové výši 6 216 052,12 Kč. Finanční prostředky byly poukázány na účet Olomouckého kraje jako investiční a neinvestiční dotace z Ministerstva pro místní rozvoj ČR na financování projektu "Centrum Dominika Kokory, p. o. - rekonstrukce budovy" v rámci Integrovaného regionálního operačního programu.</t>
  </si>
  <si>
    <t xml:space="preserve"> -Rozpočtová změna 289/20</t>
  </si>
  <si>
    <t>důvod: odbor dopravy a silničního hospodářství požádal ekonomický odbor dne 19.5.2020 o provedení rozpočtové změny. Důvodem navrhované změny je zapojení finančních prostředků do rozpočtu Olomouckého kraje ve výši 14 568,- Kč. Finanční prostředky budou zapojeny jako odvod z fondu investic v rámci finančního vypořádání akcí příspěvkové organizace Správa silnic Olomouckého kraje a budou převedeny do rezervy na investice Olomouckého kraje na základě usnesení Rady Olomouckého kraje č. UR/93/10/2020 ze dne 18.5.2020.</t>
  </si>
  <si>
    <t xml:space="preserve"> -Rozpočtová změna 290/20</t>
  </si>
  <si>
    <t>důvod: odbor podpory řízení příspěvkových organizací požádal ekonomický odbor dne 14.5.2020 o provedení rozpočtové změny. Důvodem navrhované změny je zapojení finančních prostředků do rozpočtu Olomouckého kraje ve výši 165 452,- Kč. Generali Česká pojišťovna a.s. uhradila na účet Olomouckého kraje pojistné plnění k pojistné události pro příspěvkovou organizaci Domov pro seniory Radkova Lhota na úhradu nákladů spojených s opravou výtahu a kotle v roce 2020.</t>
  </si>
  <si>
    <t xml:space="preserve"> -Rozpočtová změna 291/20</t>
  </si>
  <si>
    <t>důvod: odbor podpory řízení příspěvkových organizací požádal ekonomický odbor dne 11.5.2020 o provedení rozpočtové změny. Důvodem navrhované změny je zapojení finančních prostředků do rozpočtu Olomouckého kraje ve výši 211 444,- Kč. Generali Česká pojišťovna a.s. uhradila na účet Olomouckého kraje pojistné plnění k pojistné události pro příspěvkovou organizaci Správa silnic Olomouckého kraje na úhradu škody způsobené přívalovým deštěm v roce 2019.</t>
  </si>
  <si>
    <t xml:space="preserve"> -Rozpočtová změna 292/20</t>
  </si>
  <si>
    <t>důvod: odbor zdravotnictví požádal ekonomický odbor dne 15.5.2020 o provedení rozpočtové změny. Důvodem navrhované změny je zapojení finančních prostředků do rozpočtu Olomouckého kraje ve výši 682 932,- Kč a přesun finančních prostředků v rámci odboru zdravotnictví ve výši 1 000,- Kč (povinná spoluúčast). Generali Česká pojišťovna, a.s., uhradila na účet Olomouckého kraje pojistné plnění k pojistné události pro Olomoucký kraj jako náhradu škody na nemovitém majetku, pronajatém Středomoravské nemocniční a.s., odštěpný závod Nemocnice Přerov - oprava střechy vlivem větru v roce 2020.</t>
  </si>
  <si>
    <t xml:space="preserve"> -Rozpočtová změna 293/20</t>
  </si>
  <si>
    <t>druh rozpočtové změny: snížení prostředků rozpočtu</t>
  </si>
  <si>
    <t>důvod: odbor školství a mládeže požádal ekonomický odbor dne 22.5.2020 o provedení rozpočtové změny. Důvodem navrhované změny je snížení neinvestiční dotace ze státního rozpočtu ČR na rok 2020 poskytnuté na základě rozhodnutí Ministerstva školství, mládeže a tělovýchovy ČR č.j.: 7763-12/2019-35 ze dne 10.3.2020 ve výši 735 000,- Kč na "Vzdělávací programy paměťových institucí do škol", nevyčerpané prostředky ve výši                 720 000,- Kč budou vráceny na účet Ministerstva školství, mládeže a tělovýchovy.</t>
  </si>
  <si>
    <t xml:space="preserve"> -Rozpočtová změna 294/20</t>
  </si>
  <si>
    <t>důvod: neinvestiční dotace ze státního rozpočtu ČR na rok 2020 poskytnutá na základě avíza Ministerstva školství, mládeže a tělovýchovy ČR č.j.: MŠMT-21098/2020-1 ze dne 15.5.2020 v celkové výši 1 435 091,- Kč na projekty využívající zjednodušené vykazování nákladů pro příspěvkové organizace Olomouckého kraje v rámci Operačního programu Výzkum, vývoj a vzdělávání.</t>
  </si>
  <si>
    <t xml:space="preserve"> -Rozpočtová změna 295/20</t>
  </si>
  <si>
    <t xml:space="preserve"> -Rozpočtová změna 296/20</t>
  </si>
  <si>
    <t xml:space="preserve"> -Rozpočtová změna 297/20</t>
  </si>
  <si>
    <t xml:space="preserve"> -Rozpočtová změna 298/20</t>
  </si>
  <si>
    <t xml:space="preserve"> -Rozpočtová změna 299/20</t>
  </si>
  <si>
    <t xml:space="preserve"> -Rozpočtová změna 300/20</t>
  </si>
  <si>
    <t xml:space="preserve"> -Rozpočtová změna 301/20</t>
  </si>
  <si>
    <t xml:space="preserve"> -Rozpočtová změna 302/20</t>
  </si>
  <si>
    <t>důvod: odbor kancelář hejtmana požádal ekonomický odbor dne 18.5.2020 o provedení rozpočtové změny. Důvodem navrhované změny je přesun finančních prostředků v rámci odboru kancelář hejtmana v celkové výši 600 000,- Kč. Finanční prostředky byly zapojeny jako splátka půjčených prostředků od společnosti Jeseníky - Sdružení cestovního ruchu, jedná se pouze o úpravu rozpočtové skladby.</t>
  </si>
  <si>
    <t>2420 - Splátky půjčených prostředků od ops</t>
  </si>
  <si>
    <t xml:space="preserve"> -Rozpočtová změna 303/20</t>
  </si>
  <si>
    <t xml:space="preserve"> -Rozpočtová změna 304/20</t>
  </si>
  <si>
    <t>druh rozpočtové změny: vnitřní rozpočtová změna - přesun mezi jednotlivými položkami, paragrafy v rámci odboru ekonomického</t>
  </si>
  <si>
    <t xml:space="preserve"> -Rozpočtová změna 305/20</t>
  </si>
  <si>
    <t>druh rozpočtové změny: vnitřní rozpočtová změna - přesun mezi jednotlivými položkami, paragrafy a odbory ekonomickým a strategického rozvoje kraje</t>
  </si>
  <si>
    <t>důvod: odbor strategického rozvoje kraje požádal ekonomický odbor dne 27.5.2020 o provedení rozpočtové změny. Důvodem navrhované změny je převedení finančních prostředků z odboru ekonomického na odbor strategického rozvoje kraje ve výši 6 404 080,- Kč a přesun finančních prostředků v rámci odboru strategického rozvoje kraje ve výši           975 000,- Kč. Finanční prostředky budou použity na poskytnutí individuálních dotací v oblasti strategického rozvoje obci Rokytnice na základě usnesení Rady Olomouckého kraje č. UR/93/18/2020 ze dne 18.5.2020, a budou poskytnuty z rezervy rady.</t>
  </si>
  <si>
    <t xml:space="preserve"> -Rozpočtová změna 306/20</t>
  </si>
  <si>
    <t>druh rozpočtové změny: vnitřní rozpočtová změna - přesun mezi jednotlivými položkami, paragrafy a odbory ekonomickým a sportu, kultury a památkové péče</t>
  </si>
  <si>
    <t>důvod: odbor sportu, kultury a památkové péče požádal ekonomický odbor dne 14.5.2020 o provedení rozpočtové změny. Důvodem navrhované změny je převedení finančních prostředků z odboru ekonomického na odbor sportu, kultury a památkové péče ve výši              7 000 000,- Kč. Finanční prostředky budou použity na pořádání "Her X. letní olympiády dětí a mládeže ČR 2021" na základě usnesení Zastupitelstva Olomouckého kraje č. UZ/19/54/2020 ze dne 17.2.2020, a budou poskytnuty z rezervy na neplnění daňových příjmů.</t>
  </si>
  <si>
    <t xml:space="preserve"> -Rozpočtová změna 307/20</t>
  </si>
  <si>
    <t>důvod: odbor kancelář hejtmana požádal ekonomický odbor dne 12.5.2020 o provedení rozpočtové změny. Důvodem navrhované změny je přesun finančních prostředků v rámci odboru kancelář hejtmana ve výši 1 118 440,- Kč. Finanční prostředky budou použity na pořízení termogenerátorů a skříňových generátorů ozonu na dezinfekci prostor a předmětů s následným darováním Hasičskému záchrannému sboru Olomouckého kraje.</t>
  </si>
  <si>
    <t xml:space="preserve"> -Rozpočtová změna 308/20</t>
  </si>
  <si>
    <t>důvod: odbor životního prostředí a zemědělství požádal ekonomický odbor dne 20.5.2020 o provedení rozpočtové změny. Důvodem navrhované změny je přesun finančních prostředků v rámci odboru životního prostředí a zemědělství v celkové výši 100 000,- Kč. Finanční prostředky budou použity na poskytnutí individuálních dotací v oblasti životního prostředí a zemědělství na základě usnesení Rady Olomouckého kraje č. UR/93/17/2020 ze dne 18.5.2020.</t>
  </si>
  <si>
    <t xml:space="preserve"> -Rozpočtová změna 309/20</t>
  </si>
  <si>
    <t xml:space="preserve"> -Rozpočtová změna 310/20</t>
  </si>
  <si>
    <t>důvod: odbor sociálních věcí požádal ekonomický odbor dne 15.5.2020 o provedení rozpočtové změny. Důvodem navrhované změny je přesun finančních prostředků v rámci odboru sociálních věcí v celkové výši 45 000,- Kč. Finanční prostředky budou použity na poskytnutí dotací z "Dotačního programu pro sociální oblast" v dotačním titulu "Podpora prevence kriminality"na základě usnesení Zastupitelstva Olomouckého kraje č. UZ/20/43/2020 ze dne 20.4.2020.</t>
  </si>
  <si>
    <t xml:space="preserve"> -Rozpočtová změna 311/20</t>
  </si>
  <si>
    <t>důvod: odbor sportu, kultury a památkové péče požádal ekonomický odbor dne 20.5.2020 o provedení rozpočtové změny. Důvodem navrhované změny je přesun finančních prostředků v rámci odboru sportu, kultury a památkové péče ve výši 93 000,- Kč. Finanční prostředky budou použity na poskytnutí "Dotací na získání trenérské licence" na základě usnesení Rady Olomouckého kraje č. UR/93/25/2020 ze dne 18.5.2020.</t>
  </si>
  <si>
    <t xml:space="preserve"> -Rozpočtová změna 312/20</t>
  </si>
  <si>
    <t xml:space="preserve"> -Rozpočtová změna 313/20</t>
  </si>
  <si>
    <t>důvod: odbor investic požádal ekonomický odbor dne 13.5.2020 o provedení rozpočtové změny. Důvodem navrhované změny je přesun finančních prostředků v rámci odboru investic ve výši 1 748 000,- Kč. Finanční prostředky budou použity na financování projektu v oblasti školství "Gymnázium Jakuba Škody, Přerov, Komenského 29 - Výměna oken a oprava fasády historické budovy".</t>
  </si>
  <si>
    <t xml:space="preserve"> -Rozpočtová změna 314/20</t>
  </si>
  <si>
    <t>důvod: odbor investic požádal ekonomický odbor dne 13.5.2020 o provedení rozpočtové změny. Důvodem navrhované změny je přesun finančních prostředků v rámci odboru investic ve výši 30 250,- Kč. Finanční prostředky budou použity na financování projektu v oblasti školství "Střední odborná škola, Šumperk, Zemědělská 3 - venkovní kanalizace".</t>
  </si>
  <si>
    <t xml:space="preserve"> -Rozpočtová změna 315/20</t>
  </si>
  <si>
    <t>důvod: odbor investic požádal ekonomický odbor dne 18.5.2020 o provedení rozpočtové změny. Důvodem navrhované změny je přesun finančních prostředků v rámci odboru investic ve výši 1 500 000,- Kč. Finanční prostředky budou použity na financování projektu v oblasti sociální "Centrum Dominika Kokory, příspěvková organizace - Koupelny a WC na pracovišti Dřevohostice".</t>
  </si>
  <si>
    <t xml:space="preserve"> -Rozpočtová změna 316/20</t>
  </si>
  <si>
    <t>důvod: odbor investic požádal ekonomický odbor dne 13.5.2020 o provedení rozpočtové změny. Důvodem navrhované změny je přesun finančních prostředků v rámci odboru investic v celkové výši 4 122 000,- Kč. Finanční prostředky budou použity na financování projektů v oblasti dopravy "II/367 Bedihošť - Kojetín" a "III/44429 Šternberk, Hvězdné údolí, II. etapa".</t>
  </si>
  <si>
    <t xml:space="preserve"> -Rozpočtová změna 317/20</t>
  </si>
  <si>
    <t>důvod: odbor investic požádal ekonomický odbor dne 14.5.2020 o provedení rozpočtové změny. Důvodem navrhované změny je přesun finančních prostředků v rámci odboru investic v celkové výši 7 660 000,- Kč. Finanční prostředky budou použity na financování projektu v oblasti zdravotnictví "SMN a. s. - o. z. Nemocnice Šternberk - REÚO - Domov sester".</t>
  </si>
  <si>
    <t xml:space="preserve"> -Rozpočtová změna 318/20</t>
  </si>
  <si>
    <t>důvod: odbor investic požádal ekonomický odbor dne 26.5.2020 o provedení rozpočtové změny. Důvodem navrhované změny je přesun finančních prostředků v rámci odboru investic ve výši 20 000,- Kč. Finanční prostředky budou použity na financování projektu v oblasti zdravotnictví "ZZS OK - Čerpací stanice pro heliport Olomouc".</t>
  </si>
  <si>
    <t xml:space="preserve"> -Rozpočtová změna 319/20</t>
  </si>
  <si>
    <t>důvod: odbor podpory řízení příspěvkových organizací požádal ekonomický odbor dne 13.5.2020 o provedení rozpočtové změny. Důvodem navrhované změny je přesun finančních prostředků v rámci odboru podpory řízení příspěvkových organizací v celkové výši 323 000,- Kč. Finanční prostředky nebudou použity na financování projektů příspěvkových organizací Olomouckého kraje v oblasti školství a budou převedeny do rezervy odboru podpory řízení příspěvkových organizací na základě usnesení Rady Olomouckého kraje č. UR/93/21/2020 ze dne 18.5.2020.</t>
  </si>
  <si>
    <t xml:space="preserve"> -Rozpočtová změna 320/20</t>
  </si>
  <si>
    <t>důvod: odbor podpory řízení příspěvkových organizací požádal ekonomický odbor dne 13.5.2020 o provedení rozpočtové změny. Důvodem navrhované změny je přesun finančních prostředků v rámci odboru podpory řízení příspěvkových organizací v celkové výši 11 341 000,- Kč. Finanční prostředky nebudou použity na poskytnutí příspěvků na provoz a příspěvků na provoz - mzdové náklady příspěvkových organizací Olomouckého kraje v oblasti školství a kultury a budou převedeny do rezervy odboru podpory řízení příspěvkových organizací na základě usnesení Rady Olomouckého kraje č. UR/93/21/2020 ze dne 18.5.2020.</t>
  </si>
  <si>
    <t xml:space="preserve"> -Rozpočtová změna 321/20</t>
  </si>
  <si>
    <t xml:space="preserve"> -Rozpočtová změna 322/20</t>
  </si>
  <si>
    <t xml:space="preserve"> -Rozpočtová změna 323/20</t>
  </si>
  <si>
    <t xml:space="preserve"> -Rozpočtová změna 324/20</t>
  </si>
  <si>
    <t xml:space="preserve"> -Rozpočtová změna 325/20</t>
  </si>
  <si>
    <t xml:space="preserve"> -Rozpočtová změna 326/20</t>
  </si>
  <si>
    <t>důvod: odbor strategického rozvoje kraje požádal ekonomický odbor dne 18.5.2020 o provedení rozpočtové změny. Důvodem navrhované změny je zapojení finančních prostředků do rozpočtu Olomouckého kraje v celkové výši 12 538 267,- Kč. Finanční prostředky budou zapojeny jako vratky odvodu za porušení rozpočtové kázně a penále za prodlení s odvodem za porušení rozpočtové kázně a příjem úroků z neoprávněného jednání správce daně v rámci již ukončeného projektu "Rozvoj služeb v e-Governmentu".</t>
  </si>
  <si>
    <t>ORJ - 30</t>
  </si>
  <si>
    <t>2324 - Přijaté nekapitál. příspěvky a náhrady</t>
  </si>
  <si>
    <t>2329 - Ostatní nedaňové příjmy j. n.</t>
  </si>
  <si>
    <t xml:space="preserve"> -Rozpočtová změna 327/20</t>
  </si>
  <si>
    <t>důvod: odbor ekonomický požádal dne 20.5.2020 o provedení rozpočtové změny. Důvodem navrhované změny je zapojení finančních prostředků do rozpočtu příjmů a výdajů Olomouckého kraje ve výši 8 599 870,- Kč. Jedná se o daň z příjmu právnických osob za zdaňovací období roku 2019 na základě podaného daňového přiznání, poplatníkem i příjemcem daně je Olomoucký kraj.</t>
  </si>
  <si>
    <t>1123 - Daň z příjmu právnických osob za kraje</t>
  </si>
  <si>
    <t xml:space="preserve"> -Rozpočtová změna 328/20</t>
  </si>
  <si>
    <t>2132 - Příjmy z pronájmu ostat. nemov. a j. č.</t>
  </si>
  <si>
    <t xml:space="preserve"> -Rozpočtová změna 329/20</t>
  </si>
  <si>
    <t>důvod: odbor strategického rozvoje kraje požádal ekonomický odbor dne 25.5.2020 o provedení rozpočtové změny. Důvodem navrhované změny je zapojení finančních prostředků do rozpočtu Olomouckého kraje ve výši 6 000 000,- Kč.  Finanční prostředky byly poukázány na účet Olomouckého kraje jako splátka návratné finanční výpomoci od OK4Inovace, a budou převedeny do rezervy rady.</t>
  </si>
  <si>
    <t>Dotace do oblasti školství</t>
  </si>
  <si>
    <t>Dotace do oblasti sociální</t>
  </si>
  <si>
    <t>Dotace do oblasti dopravy</t>
  </si>
  <si>
    <t>Dotace do oblasti kultury</t>
  </si>
  <si>
    <t>Dotace do oblasti zdravotnictví</t>
  </si>
  <si>
    <t>Dotace do oblasti životního prostředí a zemědělství</t>
  </si>
  <si>
    <t>Dotace pro Krajský úřad</t>
  </si>
  <si>
    <t>OPZ, OPVVV, OPŽP, IROP, OPTP, ITI, NF, OPPMP, NDP, PPS</t>
  </si>
  <si>
    <t>Zapojení finančního vypořádání, depozita</t>
  </si>
  <si>
    <t>důvod: odbor strategického rozvoje kraje požádal ekonomický odbor dne 8.4.2020 o provedení rozpočtové změny. Důvodem navrhované změny je zapojení finančních prostředků do rozpočtu Olomouckého kraje v celkové výši 126 868,50 Kč. Jedná se o zapojení finančních prostředků z revolvingového úvěru u Komerční banky, a.s., na financování projektu v oblasti školství "Pořízení strojního vybavení a zajištění bezbariérovosti na OU a PrŠ Lipová-lázně", na základě usnesení Rady Olomouckého kraje č. UR/91/13/2020 ze dne 20.4.2020 (bod 15.).</t>
  </si>
  <si>
    <t>důvod: odbor investic požádal ekonomický odbor dne 8.4.2020 o provedení rozpočtové změny. Důvodem navrhované změny je zapojení finančních prostředků do rozpočtu Olomouckého kraje v celkové výši 1 280 366,76 Kč. Jedná se o zapojení finančních prostředků z revolvingového úvěru u Komerční banky, a.s., na financování projektu v oblasti kultury "Muzeum Komenského v Přerově - Záchrana a zpřístupnění paláce na hradě Helfštýn", na základě usnesení Rady Olomouckého kraje č. UR/91/13/2020 ze dne 20.4.2020 (bod 15.).</t>
  </si>
  <si>
    <t>důvod: odbor investic  požádal ekonomický odbor dne 8.4.2020 o provedení rozpočtové změny. Důvodem navrhované změny je zapojení finančních prostředků do rozpočtu Olomouckého kraje v celkové výši 1 117 312,56 Kč. Jedná se o zapojení finančních prostředků z revolvingového úvěru u Komerční banky, a.s., na financování projektů v oblasti sociální "Transformace příspěvkové organizace Nové Zámky - poskytovatel sociálních služeb - III.etapa - RD Červenka 338" a "Transformace příspěvkové organizace Nové Zámky - poskytovatel sociálních služeb - III.etapa - RD Červenka 361", na základě usnesení Rady Olomouckého kraje č. UR/91/13/2020 ze dne 20.4.2020 (bod 15.).</t>
  </si>
  <si>
    <t>důvod: odbor investic požádal ekonomický odbor dne 5.4.2020 o provedení rozpočtové změny. Důvodem navrhované změny je zapojení finančních prostředků do rozpočtu Olomouckého kraje v celkové výši 22 770,- Kč. Jedná se o zapojení finančních prostředků z revolvingového úvěru u Komerční banky, a.s., na financování projektu v oblasti školství "SŠ, ZŠ a MŠ Prostějov, Komenského 10 - Bezbariérové užívání objektu ZŠ", na základě usnesení Rady Olomouckého kraje č. UR/91/13/2020 ze dne 20.4.2020 (bod 15.).</t>
  </si>
  <si>
    <t>důvod: odbor investic požádal ekonomický odbor dne 8.4.2020 o provedení rozpočtové změny. Důvodem navrhované změny je zapojení finančních prostředků do rozpočtu Olomouckého kraje v celkové výši 151 333,65 Kč. Jedná se o zapojení finančních prostředků z revolvingového úvěru u Komerční banky, a.s., na financování projektu v oblasti školství "ZŠ Šternberk, Olomoucká 76 - Green Class", na základě usnesení Rady Olomouckého kraje č. UR/91/13/2020 ze dne 20.4.2020 (bod 15.).</t>
  </si>
  <si>
    <t>důvod: odbor podpory řízení příspěvkových organizací požádal ekonomický odbor dne 2.4.2020 o provedení rozpočtové změny. Důvodem navrhované změny je přesun finančních prostředků v rámci odboru podpory řízení příspěvkových organizací ve výši                   5 431,25 Kč. Finanční prostředky budou použity na kofinancování projektu příspěvkové organizace Olomouckého kraje Domov Hrubá Voda v rámci Operačního programu zaměstnanost, na základě usnesení Rady Olomouckého kraje č. UR/92/32/2020 ze dne 4.5.2020.</t>
  </si>
  <si>
    <t>důvod: odbor podpory řízení příspěvkových organizací požádal ekonomický odbor dne 16.4.2020  o provedení rozpočtové změny. Důvodem navrhované změny je zapojení finančních prostředků do rozpočtu Olomouckého kraje v celkové výši 2 667 531,38 Kč. Finanční prostředky byly poukázány na účet Olomouckého kraje jako investiční a neinvestiční dotace z Ministerstva financí pro příspěvkovou organizaci Hotelová škola Vincenze Priessnitze a Obchodní akademie Jeseník na realizaci projektu v oblasti školství "Společnou přípravou na česko-polský trh práce". Finanční prostředky budou dále zapojeny jako odvod z provozních prostředků a z fondu investic příspěvkové organizace, na základě usnesení Rady Olomouckého kraje č. UR/91/14/2020 ze dne 20.4.2020 (bod 16.).</t>
  </si>
  <si>
    <t>důvod: odbor investic  požádal ekonomický odbor dne 21.4.2020 o provedení rozpočtové změny. Důvodem navrhované změny je zapojení finančních prostředků do rozpočtu Olomouckého kraje v celkové výši 3 616 247,38 Kč. Jedná se o zapojení finančních prostředků z revolvingového úvěru u Komerční banky, a.s., na financování projektu v oblasti dopravy "II/366 Prostějov - přeložka silnice", na základě usnesení Rady Olomouckého kraje č. UR/92/49/2020 ze dne 4.5.2020 (bod 12.2.).</t>
  </si>
  <si>
    <t>důvod: odbor investic požádal ekonomický odbor dne 22.4.2020 o provedení rozpočtové změny. Důvodem navrhované změny je zapojení finančních prostředků do rozpočtu Olomouckého kraje v celkové výši 2 863 051,42 Kč. Jedná se o zapojení finančních prostředků z revolvingového úvěru u Komerční banky, a.s., na financování projektu v oblasti dopravy "Zvýšení přeshraniční dostupnosti Hanušovice - Stronie Ślaskie", na základě usnesení Rady Olomouckého kraje č. UR/92/49/2020 ze dne 4.5.2020 (bod 12.2.).</t>
  </si>
  <si>
    <t>důvod: odbor investic  požádal ekonomický odbor dne 15.4.2020 o provedení rozpočtové změny. Důvodem navrhované změny je zapojení finančních prostředků do rozpočtu Olomouckého kraje v celkové výši 46 827,- Kč. Jedná se o zapojení finančních prostředků z revolvingového úvěru u Komerční banky, a.s., na financování projektů v oblasti sociální "Transformace příspěvkové organizace Nové Zámky - poskytovatel sociálních služeb - III.etapa - RD Litovel, Staroměstské náměstí 233", "Transformace příspěvkové organizace Nové Zámky - poskytovatel sociálních služeb - III.etapa - RD Litovel, ul. Pavlínka 1141", "Transformace příspěvkové organizace Nové Zámky - poskytovatel sociálních služeb - III.etapa - RD Červenka 338" a "Transformace příspěvkové organizace Nové Zámky - poskytovatel sociálních služeb - III.etapa - RD Červenka 361", na základě usnesení Rady Olomouckého kraje č. UR/92/49/2020 ze dne 4.5.2020 (bod 12.2.).</t>
  </si>
  <si>
    <t>důvod: odbor investic požádal ekonomický odbor dne 23.4.2020 o provedení rozpočtové změny. Důvodem navrhované změny je zapojení finančních prostředků do rozpočtu Olomouckého kraje v celkové výši 614 261,41 Kč. Jedná se o zapojení finančních prostředků z revolvingového úvěru u Komerční banky, a.s., na financování projektu v oblasti školství "SŠ, ZŠ a MŠ Prostějov, Komenského 10 - Bezbariérové užívání objektu ZŠ", na základě usnesení Rady Olomouckého kraje č. UR/92/49/2020 ze dne 4.5.2020 (bod 12.2.).</t>
  </si>
  <si>
    <t>důvod: odbor podpory řízení příspěvkových organizací požádal ekonomický odbor dne 26.4.2020 o provedení rozpočtové změny. Důvodem navrhované změny je převedení finančních prostředků z rozpočtu odboru ekonomického na odbor podpory řízení příspěvkových organizací ve výši 476 000,- Kč a přesun finančních prostředků v rámci odboru podpory řízení příspěvkových organizací v celkové výši 650 000,- Kč. Finanční prostředky budou použity na poskytnutí příspěvků na školní jídelnu pro příspěvkové organizace v oblasti školství Obchodní akademie, Olomouc, a Gymnázium Olomouc - Hejčín, na základě usnesení Rady Olomouckého kraje č. UR/92/31/2020 ze dne 4.5.2020 (bod 7.2.).</t>
  </si>
  <si>
    <t>důvod: odbor podpory řízení příspěvkových organizací požádal ekonomický odbor dne 22.4.2020 o provedení rozpočtové změny. Důvodem navrhované změny je přesun finančních prostředků v rámci odboru podpory řízení příspěvkových organizací v celkové výši 52 000,- Kč. Finanční prostředky budou použity na poskytnutí příspěvku na provoz - účelově určeného příspěvku pro příspěvkovou organizaci Gymnázium Jana Opletala, Litovel, na financování akce "Modernizace a vybavení odborných učeben na GJO Litovel", prostředky budou převedeny z rezervy odboru podpory řízení příspěvkových organizací, na základě usnesení Rady Olomouckého kraje č. UR/92/31/2020 ze dne 4.5.2020 (bod 7.2.).</t>
  </si>
  <si>
    <t>důvod: odbor podpory řízení příspěvkových organizací požádal ekonomický odbor dne 22.4.2020 o provedení rozpočtové změny. Důvodem navrhované změny je přesun finančních prostředků v rámci odboru podpory řízení příspěvkových organizací ve výši         100 000,- Kč. Finanční prostředky budou použity na poskytnutí příspěvku na provoz - účelově určeného příspěvku na zvýšené provozní náklady za nájemné pro příspěvkovou organizaci Dům dětí a mládeže Magnet, Mohelnice, na základě usnesení Rady Olomouckého kraje č. UR/92/31/2020 ze dne 4.5.2020 (bod 7.2.).</t>
  </si>
  <si>
    <t>důvod: odbor podpory řízení příspěvkových organizací požádal ekonomický odbor dne 22.4.2020 o provedení rozpočtové změny. Důvodem navrhované změny je přesun finančních prostředků v rámci odboru podpory řízení příspěvkových organizací ve výši         1 880 000,- Kč. Finanční prostředky budou použity na poskytnutí příspěvku na provoz - účelově určeného příspěvku na vybavení oddělení E1 pro příspěvkovou organizaci Domov seniorů POHODA Chválkovice, na základě usnesení Rady Olomouckého kraje č. UR/92/31/2020 ze dne 4.5.2020 (bod 7.2.).</t>
  </si>
  <si>
    <t>důvod: odbor podpory řízení příspěvkových organizací požádal ekonomický odbor dne 23.4.2020 o provedení rozpočtové změny. Důvodem navrhované změny je přesun finančních prostředků v rámci odboru podpory řízení příspěvkových organizací ve výši     977 000,- Kč. Finanční prostředky budou použity na poskytnutí neinvestičního příspěvku pro příspěvkovou organizaci v oblasti školství Střední odborná škola Šumperk na akci "Výměna výtahu na domově mládeže", na základě usnesení Rady Olomouckého kraje č. UR/92/31/2020 ze dne 4.5.2020 (bod 7.2.).</t>
  </si>
  <si>
    <t>důvod: odbor podpory řízení příspěvkových organizací požádal ekonomický odbor dne 22.4.2020 o provedení rozpočtové změny. Důvodem navrhované změny je přesun finančních prostředků v rámci odboru podpory řízení příspěvkových organizací ve výši                        350 000,- Kč. Finanční prostředky budou použity na poskytnutí investičního příspěvku na "Konvektomat plynový velký" pro příspěvkovou organizaci Sociální služby pro seniory Olomouc, prostředky budou převedeny z rezervy odboru podpory řízení příspěvkových organizací, na základě usnesení Rady Olomouckého kraje č. UR/92/31/2020 ze dne 4.5.2020 (bod 7.2.).</t>
  </si>
  <si>
    <t>důvod: odbor podpory řízení příspěvkových organizací požádal ekonomický odbor dne 22.4.2020 o provedení rozpočtové změny. Důvodem navrhované změny je přesun finančních prostředků v rámci odboru podpory řízení příspěvkových organizací ve výši                         1 500 000,- Kč. Finanční prostředky budou použity na poskytnutí investičního příspěvku na akci "Trafostanice" pro příspěvkovou organizaci Centrum sociální služeb Prostějov, prostředky budou převedeny z rezervy odboru podpory řízení příspěvkových organizací, na základě usnesení Rady Olomouckého kraje č. UR/92/31/2020 ze dne 4.5.2020 (bod 7.2.).</t>
  </si>
  <si>
    <t>důvod: odbor podpory řízení příspěvkových organizací požádal ekonomický odbor dne 22.4.2020 o provedení rozpočtové změny. Důvodem navrhované změny je přesun finančních prostředků v rámci odboru podpory řízení příspěvkových organizací ve výši                3 250 000,- Kč. Finanční prostředky budou použity na poskytnutí investičního příspěvku na "Analogový RTG přístroj včetně případných stavebních úprav" pro příspěvkovou organizaci Olomouckého kraje Odborný léčebný ústav Paseka, prostředky budou převedeny z rezervy odboru podpory řízení příspěvkových organizací, na základě usnesení Rady Olomouckého kraje č. UR/92/31/2020 ze dne 4.5.2020 (bod 7.2.).</t>
  </si>
  <si>
    <t>důvod: odbor podpory řízení příspěvkových organizací požádal ekonomický odbor dne 27.4.2020 o provedení rozpočtové změny. Důvodem navrhované změny je přesun finančních prostředků v rámci odboru podpory řízení příspěvkových organizací v celkové výši 1 157 753,55 Kč. Finanční prostředky budou použity na vratku přeplatku kompenzace Zlínskému kraji a na dokrytí ztráty Moravskoslezskému kraji pro příspěvkovou organizaci Koordinátor Integrovaného dopravního systému Olomouckého kraje, prostředky budou převedeny z rezervy na dopravní obslužnost, na základě usnesení Rady Olomouckého kraje č. UR/92/31/2020 ze dne 4.5.2020 (bod 7.2.).</t>
  </si>
  <si>
    <t>důvod: odbor investic požádal ekonomický odbor dne 6.5.2020 o provedení rozpočtové změny. Důvodem navrhované změny je zapojení finančních prostředků do rozpočtu Olomouckého kraje v celkové výši 3 034 917,45 Kč. Jedná se o zapojení finančních prostředků z revolvingového úvěru u Komerční banky, a.s., na financování projektu v oblasti dopravy "II/444 Šternberk - průtah", na základě usnesení Rady Olomouckého kraje č. UR/93/36/2020 ze dne 18.5.2020 (bod 14.2.).</t>
  </si>
  <si>
    <t>důvod: odbor investic požádal ekonomický odbor dne 6.5.2020 o provedení rozpočtové změny. Důvodem navrhované změny je zapojení finančních prostředků do rozpočtu Olomouckého kraje v celkové výši 33 075,- Kč. Jedná se o zapojení finančních prostředků z revolvingového úvěru u Komerční banky, a.s., na financování projektu v oblasti školství "SŠ, ZŠ a MŠ Prostějov, Komenského 10 - Bezbariérové užívání objektu ZŠ", na základě usnesení Rady Olomouckého kraje č. UR/93/36/2020 ze dne 18.5.2020 (bod 14.2.).</t>
  </si>
  <si>
    <t>důvod: odbor investic požádal ekonomický odbor dne 4.5.2020 o provedení rozpočtové změny. Důvodem navrhované změny je zapojení finančních prostředků do rozpočtu Olomouckého kraje v celkové výši 806 833,60 Kč. Jedná se o zapojení finančních prostředků z revolvingového úvěru u Komerční banky, a.s., na financování projektu v oblasti školství "ZŠ Šternberk, Olomoucká 76 - Green Class", na základě usnesení Rady Olomouckého kraje č. UR/93/36/2020 ze dne 18.5.2020 (bod 14.2.).</t>
  </si>
  <si>
    <t>důvod: odbor podpory řízení příspěvkových organizací požádal ekonomický odbor dne 6.5.2020 o provedení rozpočtové změny. Důvodem navrhované změny je přesun finančních prostředků v rámci odboru podpory řízení příspěvkových organizací ve výši              1 001 580,45 Kč. Finanční prostředky budou použity na vratku přeplatku kompenzace Jihomoravskému kraji pro příspěvkovou organizaci Koordinátor Integrovaného dopravního systému Olomouckého kraje, prostředky budou převedeny z rezervy na dopravní obslužnost, na základě usnesení Rady Olomouckého kraje č. UR/93/21/2020 ze dne 18.5.2020 (bod 8.2.).</t>
  </si>
  <si>
    <t>důvod: odbor podpory řízení příspěvkových organizací požádal ekonomický odbor dne 6.5.2020 o provedení rozpočtové změny. Důvodem navrhované změny je přesun finančních prostředků v rámci odboru podpory řízení příspěvkových organizací ve výši                   3 289,69 Kč. Finanční prostředky budou použity na kofinancování projektu příspěvkové organizace Olomouckého kraje Klíč - centrum sociálních služeb v rámci Operačního programu zaměstnanost, na základě usnesení Rady Olomouckého kraje č. UR/93/22/2020 ze dne 18.5.2020 (bod 8.3.).</t>
  </si>
  <si>
    <t>důvod: odbor podpory řízení příspěvkových organizací požádal ekonomický odbor dne 7.5.2020 o provedení rozpočtové změny. Důvodem navrhované změny je přesun finančních prostředků v rámci odboru podpory řízení příspěvkových organizací ve výši     150 263,- Kč. Finanční prostředky budou použity na poskytnutí investičního příspěvku pro příspěvkovou organizaci v oblasti školství Základní škola a Mateřská škola Jeseník na akci "Výměna podlahových krytin", na základě usnesení Rady Olomouckého kraje č. UR/93/21/2020 ze dne 18.5.2020 (bod 8.2.).</t>
  </si>
  <si>
    <t>důvod: odbor investic požádal ekonomický odbor dne 11.5.2020 o provedení rozpočtové změny. Důvodem navrhované změny je zapojení finančních prostředků do rozpočtu Olomouckého kraje v celkové výši 5 525 111,95 Kč. Jedná se o zapojení finančních prostředků z revolvingového úvěru u Komerční banky, a.s., na financování projektu v oblasti dopravy "Zvýšení přeshraniční dostupnosti Hanušovice - Stronie Ślaskie", na základě usnesení Rady Olomouckého kraje č. UR/93/36/2020 ze dne 18.5.2020 (bod 14.2.).</t>
  </si>
  <si>
    <t>důvod: odbor sociálních věcí požádal ekonomický odbor dne 11.5.2020 o provedení rozpočtové změny. Důvodem navrhované změny je převedení finančních prostředků z odboru sociálních věcí na odbor ekonomický v celkové výši 91 000,- Kč. Finanční prostředky nebudou použity na financování "Dotačního programu pro sociální oblast 2020" a budou zapojeny do rezervy na neplnění daňových příjmů, na základě usnesení Rady Olomouckého kraje č. UR/93/32/2020 ze dne 18.5.2020 (bod 12.1.).</t>
  </si>
  <si>
    <t>důvod: odbor strategického rozvoje kraje požádal ekonomický odbor dne 20. a 25.5.2020 o provedení rozpočtové změny. Důvodem navrhované změny je zapojení finančních prostředků do rozpočtu Olomouckého kraje v celkové výši 307 229,04 Kč. Jedná se o zapojení finančních prostředků z revolvingového úvěru u Komerční banky, a.s., na financování projektu v oblasti školství "Pořízení strojního vybavení a zajištění bezbariérovosti na OU a PrŠ Lipová-lázně", na základě usnesení Rady Olomouckého kraje č. UR/94/78/2020 ze dne 1.6.2020 (bod 16.5.).</t>
  </si>
  <si>
    <t>důvod: odbor investic  požádal ekonomický odbor dne 18.5.2020 o provedení rozpočtové změny. Důvodem navrhované změny je zapojení finančních prostředků do rozpočtu Olomouckého kraje v celkové výši 19 130 830,87 Kč. Jedná se o zapojení finančních prostředků z revolvingového úvěru u Komerční banky, a.s., na financování projektu v oblasti dopravy "II/366 Prostějov - přeložka silnice", na základě usnesení Rady Olomouckého kraje č. UR/94/78/2020 ze dne 1.6.2020 (bod 16.5.).</t>
  </si>
  <si>
    <t>důvod: odbor investic požádal ekonomický odbor dne 13.5.2020 o provedení rozpočtové změny. Důvodem navrhované změny je zapojení finančních prostředků do rozpočtu Olomouckého kraje v celkové výši 3 621 824,02 Kč. Jedná se o zapojení finančních prostředků z revolvingového úvěru u Komerční banky, a.s., na financování projektu v oblasti kultury "Muzeum Komenského v Přerově - Záchrana a zpřístupnění paláce na hradě Helfštýn", na základě usnesení Rady Olomouckého kraje č. UR/94/78/2020 ze dne 1.6.2020 (bod 16.5.).</t>
  </si>
  <si>
    <t>důvod: odbor investic  požádal ekonomický odbor dne 18. a 20.5.2020 o provedení rozpočtové změny. Důvodem navrhované změny je zapojení finančních prostředků do rozpočtu Olomouckého kraje v celkové výši 11 057 371,39 Kč. Jedná se o zapojení finančních prostředků z revolvingového úvěru u Komerční banky, a.s., na financování projektu v oblasti dopravy "II/447 Strukov - Šternberk", na základě usnesení Rady Olomouckého kraje č. UR/94/78/2020 ze dne 1.6.2020 (bod 16.5.).</t>
  </si>
  <si>
    <t>důvod: odbor investic požádal ekonomický odbor dne 18.5.2020 o provedení rozpočtové změny. Důvodem navrhované změny je zapojení finančních prostředků do rozpočtu Olomouckého kraje v celkové výši 2 562 741,87 Kč. Jedná se o zapojení finančních prostředků z revolvingového úvěru u Komerční banky, a.s., na financování projektu v oblasti školství  "Realizace energeticky úsporných opatření - SŠ technická a zemědělská Mohelnice a) zateplení" a "Realizace energeticky úsporných opatření - SŠ technická a zemědělská Mohelnice b) vzduchotechnika", na základě usnesení Rady Olomouckého kraje č. UR/94/78/2020 ze dne 1.6.2020 (bod 16.5.).</t>
  </si>
  <si>
    <t>důvod: odbor investic  požádal ekonomický odbor dne 18. a 20.5.2020 o provedení rozpočtové změny. Důvodem navrhované změny je zapojení finančních prostředků do rozpočtu Olomouckého kraje v celkové výši 1 270 683,09 Kč. Jedná se o zapojení finančních prostředků z revolvingového úvěru u Komerční banky, a.s., na financování projektů v oblasti sociální "Transformace příspěvkové organizace Nové Zámky - poskytovatel sociálních služeb - III.etapa - RD Litovel, Staroměstské náměstí 233", "Transformace příspěvkové organizace Nové Zámky - poskytovatel sociálních služeb - III.etapa - RD Litovel, ul. Pavlínka 1141", "Transformace příspěvkové organizace Nové Zámky - poskytovatel sociálních služeb - III.etapa - RD Červenka 338" a "Transformace příspěvkové organizace Nové Zámky - poskytovatel sociálních služeb - III.etapa - RD Červenka 361", na základě usnesení Rady Olomouckého kraje č. UR/94/78/2020 ze dne 1.6.2020 (bod 16.5.).</t>
  </si>
  <si>
    <t>důvod: odbor investic požádal ekonomický odbor dne 14.5.2020 o provedení rozpočtové změny. Důvodem navrhované změny je zapojení finančních prostředků do rozpočtu Olomouckého kraje v celkové výši 250 158,77 Kč. Jedná se o zapojení finančních prostředků z revolvingového úvěru u Komerční banky, a.s., na financování projektu v oblasti školství "SŠ, ZŠ a MŠ Prostějov, Komenského 10 - Bezbariérové užívání objektu ZŠ", na základě usnesení Rady Olomouckého kraje č. UR/94/78/2020 ze dne 1.6.2020 (bod 16.5.).</t>
  </si>
  <si>
    <t>důvod: odbor sociálních věcí požádal ekonomický odbor dne 21.5.2020 o provedení rozpočtové změny. Důvodem navrhované změny je převedení finančních prostředků z odboru sociálních věcí na odbor ekonomický v celkové výši 939 861,45 Kč. Finanční prostředky nebudou použity na financování "Programu podpory vybavení zařízení sociálních služeb prostřednictvím finanční podpory kraje v souvislosti s přechodem na vysílací standard DVB-T2" a budou zapojeny do rezervy na neplnění daňových příjmů, na základě usnesení Rady Olomouckého kraje č. UR/94/69/2020 ze dne 1.6.2020 (bod 13.6.).</t>
  </si>
  <si>
    <t>důvod: odbor ekonomický požádal dne 25.5.2020 o provedení rozpočtové změny. Důvodem navrhované změny je přesun finančních prostředků v rámci odboru ekonomického v celkové výši 785 874,15 Kč. Finanční prostředky budou použity na úhradu mimořádné splátky revolvingového úvěru a budou čerpány z rezervy na splátky revolvingu, na základě usnesení Rady Olomouckého kraje č. UR/94/79/2020 ze dne 1.6.2020 (bod 16.6.).</t>
  </si>
  <si>
    <t>důvod: odbor sociálních věcí požádal ekonomický odbor dne 18.5.2020 o provedení rozpočtové změny. Důvodem navrhované změny je přesun finančních prostředků v rámci odboru sociálních věcí v celkové výši 583 138,55 Kč. Finanční prostředky budou použity na financování "Programu podpory vybavení zařízení sociálních služeb prostřednictvím finanční podpory kraje v souvislosti s přechodem na vysílací standard DVB-T2", na základě usnesení Rady Olomouckého kraje č. UR/94/69/2020 ze dne 1.6.2020 (bod 13.6.).</t>
  </si>
  <si>
    <t>důvod: odbor sportu, kultury a památkové péče požádal ekonomický odbor dne 22.5.2020 o provedení rozpočtové změny. Důvodem navrhované změny je přesun finančních prostředků v rámci odboru sportu, kultury a památkové péče v celkové výši 405 000,- Kč. Finanční prostředky budou použity na poskytnutí dotací z "Programu na podporu volnočasových a tělovýchovných aktivit v Olomouckém kraji v roce 2020", na základě usnesení Rady Olomouckého kraje č. UR/94/51/2020 ze dne 1.6.2020 (bod 10.4.).</t>
  </si>
  <si>
    <t>důvod: odbor podpory řízení příspěvkových organizací požádal ekonomický odbor dne 14.5.2020 o provedení rozpočtové změny. Důvodem navrhované změny je přesun finančních prostředků v rámci odboru podpory řízení příspěvkových organizací ve výši        1 815 000,- Kč. Finanční prostředky nebudou použity na financování projektu příspěvkové organizace Olomouckého kraje v oblasti sociální Sociální služby pro seniory Olomouc a budou převedeny do rezervy odboru podpory řízení příspěvkových organizací, na základě usnesení Rady Olomouckého kraje č. UR/94/36/2020 ze dne 1.6.2020 (bod 8.1.).</t>
  </si>
  <si>
    <t>důvod: odbor podpory řízení příspěvkových organizací požádal ekonomický odbor dne 13.5.2020 o provedení rozpočtové změny. Důvodem navrhované změny je přesun finančních prostředků v rámci odboru podpory řízení příspěvkových organizací ve výši       87 069,24 Kč. Finanční prostředky budou použity na kofinancování projektu "Společnou přípravou na česko-polský trh práce" příspěvkové organizace v oblasti školství Hotelová škola Vincenze Priessnitze a Obchodní akademie Jeseník a budou převedeny z rezervy odboru podpory řízení příspěvkových organizací, na základě usnesení Rady Olomouckého kraje č. UR/94/37/2020 ze dne 1.6.2020 (bod 8.2.).</t>
  </si>
  <si>
    <t>důvod: odbor podpory řízení příspěvkových organizací požádal ekonomický odbor dne 18.5.2020 o provedení rozpočtové změny. Důvodem navrhované změny je přesun finančních prostředků v rámci odboru podpory řízení příspěvkových organizací ve výši         30 000,- Kč. Finanční prostředky budou použity na poskytnutí příspěvku na provoz - účelově určeného příspěvku na pořízení počítačů včetně příslušenství pro příspěvkovou organizaci Dětský domov Šance, na základě usnesení Rady Olomouckého kraje č. UR/94/36/2020 ze dne 1.6.2020 (bod 8.1.).</t>
  </si>
  <si>
    <t>důvod: odbor podpory řízení příspěvkových organizací požádal ekonomický odbor dne 18.5.2020 o provedení rozpočtové změny. Důvodem navrhované změny je přesun finančních prostředků v rámci odboru podpory řízení příspěvkových organizací ve výši         90 000,- Kč. Finanční prostředky budou použity na řešení havarijního stavu na památkově chráněné budově Vodní tvrze příspěvkové organizace v oblasti kultury Vlastivědné muzeum Jesenicka, na základě usnesení Rady Olomouckého kraje č. UR/94/36/2020 ze dne 1.6.2020 (bod 8.1.).</t>
  </si>
  <si>
    <t>důvod: odbor podpory řízení příspěvkových organizací požádal ekonomický odbor dne 20.5.2020 o provedení rozpočtové změny. Důvodem navrhované změny je přesun finančních prostředků v rámci odboru podpory řízení příspěvkových organizací ve výši              56 857,60 Kč. Finanční prostředky budou použity na vratku přeplatku kompenzace Pardubickému kraji pro příspěvkovou organizaci Koordinátor Integrovaného dopravního systému Olomouckého kraje, prostředky budou převedeny z rezervy na dopravní obslužnost, na základě usnesení Rady Olomouckého kraje č. UR/94/36/2020 ze dne 1.6.2020 (bod 8.1.).</t>
  </si>
  <si>
    <t>důvod: odbor podpory řízení příspěvkových organizací požádal ekonomický odbor dne 21.5.2020 o provedení rozpočtové změny. Důvodem navrhované změny je snížení prostředků rozpočtu Olomouckého kraje ve výši 57 308,- Kč. Finanční prostředky budou sníženy jako příjem z pronájmu a příspěvek na provoz - nájemné u příspěvkové organizace v oblasti školství pro Dům dětí a mládeže Olomouc, na základě usnesení Rady Olomouckého kraje č. UR/94/36/2020 ze dne 1.6.2020 (bod 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</si>
</sst>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0"/>
    <numFmt numFmtId="166" formatCode="00000000"/>
    <numFmt numFmtId="167" formatCode="00000000000"/>
  </numFmts>
  <fonts count="27"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b/>
      <sz val="11"/>
      <name val="Arial CE"/>
      <charset val="238"/>
    </font>
    <font>
      <i/>
      <sz val="9"/>
      <name val="Arial CE"/>
      <charset val="238"/>
    </font>
    <font>
      <i/>
      <sz val="11"/>
      <name val="Arial CE"/>
      <charset val="238"/>
    </font>
    <font>
      <b/>
      <sz val="8"/>
      <color indexed="81"/>
      <name val="Tahoma"/>
      <family val="2"/>
      <charset val="238"/>
    </font>
    <font>
      <sz val="8"/>
      <color indexed="81"/>
      <name val="Tahoma"/>
      <family val="2"/>
      <charset val="238"/>
    </font>
    <font>
      <b/>
      <sz val="9"/>
      <color indexed="81"/>
      <name val="Tahoma"/>
      <family val="2"/>
      <charset val="238"/>
    </font>
    <font>
      <sz val="9"/>
      <color indexed="81"/>
      <name val="Tahoma"/>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family val="2"/>
      <charset val="238"/>
    </font>
    <font>
      <i/>
      <sz val="10"/>
      <name val="Arial CE"/>
      <family val="2"/>
      <charset val="238"/>
    </font>
    <font>
      <b/>
      <i/>
      <sz val="10"/>
      <name val="Arial CE"/>
      <charset val="238"/>
    </font>
    <font>
      <sz val="9"/>
      <name val="Arial CE"/>
      <charset val="238"/>
    </font>
    <font>
      <sz val="11"/>
      <color indexed="10"/>
      <name val="Arial"/>
      <family val="2"/>
      <charset val="238"/>
    </font>
    <font>
      <b/>
      <i/>
      <sz val="11"/>
      <name val="Arial"/>
      <family val="2"/>
      <charset val="238"/>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right style="thin">
        <color auto="1"/>
      </right>
      <top style="thin">
        <color auto="1"/>
      </top>
      <bottom style="thin">
        <color auto="1"/>
      </bottom>
      <diagonal/>
    </border>
    <border>
      <left style="thin">
        <color auto="1"/>
      </left>
      <right/>
      <top style="thin">
        <color auto="1"/>
      </top>
      <bottom/>
      <diagonal/>
    </border>
  </borders>
  <cellStyleXfs count="2">
    <xf numFmtId="0" fontId="0" fillId="0" borderId="0"/>
    <xf numFmtId="0" fontId="5" fillId="0" borderId="0"/>
  </cellStyleXfs>
  <cellXfs count="268">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9" fillId="2" borderId="2" xfId="0" applyFont="1" applyFill="1" applyBorder="1"/>
    <xf numFmtId="3" fontId="9" fillId="2" borderId="2" xfId="0" applyNumberFormat="1" applyFont="1" applyFill="1" applyBorder="1"/>
    <xf numFmtId="0" fontId="10"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1"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9" fillId="2" borderId="3" xfId="0" applyFont="1" applyFill="1" applyBorder="1"/>
    <xf numFmtId="3" fontId="9" fillId="2" borderId="4" xfId="0" applyNumberFormat="1" applyFont="1" applyFill="1" applyBorder="1"/>
    <xf numFmtId="3" fontId="9" fillId="2" borderId="5" xfId="0" applyNumberFormat="1" applyFont="1" applyFill="1" applyBorder="1"/>
    <xf numFmtId="0" fontId="5" fillId="0" borderId="0" xfId="1"/>
    <xf numFmtId="0" fontId="16" fillId="0" borderId="0" xfId="0" applyFont="1"/>
    <xf numFmtId="0" fontId="5" fillId="0" borderId="0" xfId="0" applyFont="1"/>
    <xf numFmtId="0" fontId="9" fillId="0" borderId="0" xfId="0" applyFont="1"/>
    <xf numFmtId="0" fontId="18" fillId="0" borderId="0" xfId="0" applyFont="1" applyBorder="1" applyAlignment="1"/>
    <xf numFmtId="0" fontId="19" fillId="0" borderId="0" xfId="0" applyFont="1"/>
    <xf numFmtId="0" fontId="2" fillId="0" borderId="0" xfId="0" applyFont="1" applyAlignment="1">
      <alignment horizontal="left"/>
    </xf>
    <xf numFmtId="0" fontId="20" fillId="0" borderId="0" xfId="0" applyFont="1" applyAlignment="1">
      <alignment horizontal="right"/>
    </xf>
    <xf numFmtId="0" fontId="21" fillId="0" borderId="0" xfId="0" applyFont="1" applyFill="1" applyBorder="1" applyAlignment="1">
      <alignment horizontal="center"/>
    </xf>
    <xf numFmtId="0" fontId="21" fillId="0" borderId="6" xfId="0" applyFont="1" applyBorder="1" applyAlignment="1">
      <alignment horizontal="center"/>
    </xf>
    <xf numFmtId="0" fontId="22" fillId="0" borderId="7" xfId="0" applyFont="1" applyBorder="1" applyAlignment="1">
      <alignment horizontal="center"/>
    </xf>
    <xf numFmtId="0" fontId="21" fillId="0" borderId="6" xfId="0" applyFont="1" applyBorder="1" applyAlignment="1">
      <alignment horizontal="center" wrapText="1"/>
    </xf>
    <xf numFmtId="164" fontId="5" fillId="0" borderId="0" xfId="0" applyNumberFormat="1" applyFont="1" applyBorder="1" applyAlignment="1">
      <alignment horizontal="center"/>
    </xf>
    <xf numFmtId="1" fontId="5" fillId="0" borderId="6" xfId="0" applyNumberFormat="1" applyFont="1" applyFill="1" applyBorder="1" applyAlignment="1">
      <alignment horizontal="center"/>
    </xf>
    <xf numFmtId="0" fontId="22" fillId="0" borderId="6" xfId="0" applyFont="1" applyFill="1" applyBorder="1" applyAlignment="1">
      <alignment horizontal="left"/>
    </xf>
    <xf numFmtId="4" fontId="21" fillId="0" borderId="6" xfId="0" applyNumberFormat="1" applyFont="1" applyBorder="1" applyAlignment="1">
      <alignment wrapText="1"/>
    </xf>
    <xf numFmtId="0" fontId="23" fillId="0" borderId="6" xfId="0" applyFont="1" applyBorder="1"/>
    <xf numFmtId="0" fontId="18" fillId="0" borderId="8" xfId="0" applyFont="1" applyBorder="1" applyAlignment="1"/>
    <xf numFmtId="4" fontId="18" fillId="0" borderId="6" xfId="0" applyNumberFormat="1" applyFont="1" applyBorder="1" applyAlignment="1"/>
    <xf numFmtId="0" fontId="0" fillId="0" borderId="0" xfId="0" applyFont="1"/>
    <xf numFmtId="0" fontId="21" fillId="0" borderId="0" xfId="0" applyFont="1" applyBorder="1" applyAlignment="1">
      <alignment horizontal="center"/>
    </xf>
    <xf numFmtId="0" fontId="21" fillId="0" borderId="6" xfId="0" applyFont="1" applyFill="1" applyBorder="1" applyAlignment="1">
      <alignment horizontal="center"/>
    </xf>
    <xf numFmtId="0" fontId="21" fillId="0" borderId="7" xfId="0" applyFont="1" applyBorder="1" applyAlignment="1">
      <alignment horizontal="center"/>
    </xf>
    <xf numFmtId="164" fontId="5" fillId="0" borderId="6" xfId="0" applyNumberFormat="1" applyFont="1" applyBorder="1" applyAlignment="1">
      <alignment horizontal="center"/>
    </xf>
    <xf numFmtId="0" fontId="5" fillId="0" borderId="6" xfId="0" applyFont="1" applyFill="1" applyBorder="1" applyAlignment="1">
      <alignment horizontal="center"/>
    </xf>
    <xf numFmtId="0" fontId="21" fillId="0" borderId="6" xfId="0" applyFont="1" applyBorder="1" applyAlignment="1"/>
    <xf numFmtId="2" fontId="5" fillId="0" borderId="0" xfId="0" applyNumberFormat="1" applyFont="1" applyBorder="1" applyAlignment="1">
      <alignment horizontal="center"/>
    </xf>
    <xf numFmtId="165" fontId="0" fillId="0" borderId="6" xfId="0" applyNumberFormat="1" applyFont="1" applyBorder="1" applyAlignment="1">
      <alignment horizontal="center"/>
    </xf>
    <xf numFmtId="0" fontId="18" fillId="0" borderId="9" xfId="0" applyFont="1" applyBorder="1"/>
    <xf numFmtId="4" fontId="18" fillId="0" borderId="6" xfId="0" applyNumberFormat="1" applyFont="1" applyBorder="1"/>
    <xf numFmtId="0" fontId="17" fillId="0" borderId="0" xfId="0" applyFont="1" applyFill="1" applyAlignment="1">
      <alignment horizontal="justify" vertical="top" wrapText="1"/>
    </xf>
    <xf numFmtId="164" fontId="5" fillId="0" borderId="0" xfId="0" applyNumberFormat="1" applyFont="1" applyFill="1" applyBorder="1" applyAlignment="1">
      <alignment horizontal="center"/>
    </xf>
    <xf numFmtId="0" fontId="5" fillId="0" borderId="0" xfId="0" applyFont="1" applyFill="1" applyBorder="1" applyAlignment="1">
      <alignment horizontal="center"/>
    </xf>
    <xf numFmtId="0" fontId="22" fillId="0" borderId="6" xfId="0" applyFont="1" applyBorder="1" applyAlignment="1">
      <alignment horizontal="left"/>
    </xf>
    <xf numFmtId="4" fontId="21" fillId="0" borderId="10" xfId="0" applyNumberFormat="1" applyFont="1" applyFill="1" applyBorder="1" applyAlignment="1">
      <alignment horizontal="right" wrapText="1"/>
    </xf>
    <xf numFmtId="0" fontId="23" fillId="0" borderId="6" xfId="0" applyFont="1" applyFill="1" applyBorder="1"/>
    <xf numFmtId="0" fontId="18" fillId="0" borderId="8" xfId="0" applyFont="1" applyFill="1" applyBorder="1" applyAlignment="1"/>
    <xf numFmtId="4" fontId="18" fillId="0" borderId="6" xfId="0" applyNumberFormat="1" applyFont="1" applyFill="1" applyBorder="1" applyAlignment="1"/>
    <xf numFmtId="0" fontId="9" fillId="0" borderId="0" xfId="0" applyFont="1" applyFill="1"/>
    <xf numFmtId="0" fontId="18" fillId="0" borderId="0" xfId="0" applyFont="1" applyFill="1" applyBorder="1" applyAlignment="1"/>
    <xf numFmtId="0" fontId="19" fillId="0" borderId="0" xfId="0" applyFont="1" applyFill="1"/>
    <xf numFmtId="0" fontId="2" fillId="0" borderId="0" xfId="0" applyFont="1" applyFill="1" applyAlignment="1">
      <alignment horizontal="left"/>
    </xf>
    <xf numFmtId="0" fontId="5" fillId="0" borderId="0" xfId="0" applyFont="1" applyFill="1"/>
    <xf numFmtId="0" fontId="24" fillId="0" borderId="0" xfId="0" applyFont="1" applyFill="1"/>
    <xf numFmtId="0" fontId="21" fillId="0" borderId="0" xfId="0" applyFont="1" applyFill="1" applyAlignment="1">
      <alignment horizontal="right"/>
    </xf>
    <xf numFmtId="0" fontId="21" fillId="0" borderId="7" xfId="0" applyFont="1" applyFill="1" applyBorder="1" applyAlignment="1">
      <alignment horizontal="center"/>
    </xf>
    <xf numFmtId="164" fontId="0" fillId="0" borderId="0" xfId="0" applyNumberFormat="1" applyBorder="1" applyAlignment="1">
      <alignment horizontal="center"/>
    </xf>
    <xf numFmtId="0" fontId="0" fillId="0" borderId="0" xfId="0" applyBorder="1"/>
    <xf numFmtId="0" fontId="18" fillId="0" borderId="9" xfId="0" applyFont="1" applyFill="1" applyBorder="1"/>
    <xf numFmtId="4" fontId="18" fillId="0" borderId="6" xfId="0" applyNumberFormat="1" applyFont="1" applyFill="1" applyBorder="1"/>
    <xf numFmtId="0" fontId="17" fillId="0" borderId="0" xfId="0" applyFont="1" applyAlignment="1">
      <alignment horizontal="justify" vertical="top" wrapText="1"/>
    </xf>
    <xf numFmtId="0" fontId="17" fillId="0" borderId="0" xfId="0" applyFont="1" applyAlignment="1">
      <alignment horizontal="center" vertical="top" wrapText="1"/>
    </xf>
    <xf numFmtId="0" fontId="18" fillId="0" borderId="0" xfId="0" applyFont="1" applyFill="1" applyBorder="1" applyAlignment="1">
      <alignment horizontal="center"/>
    </xf>
    <xf numFmtId="0" fontId="9" fillId="0" borderId="0" xfId="0" applyFont="1" applyAlignment="1">
      <alignment horizontal="center"/>
    </xf>
    <xf numFmtId="166" fontId="5" fillId="0" borderId="6" xfId="0" applyNumberFormat="1" applyFont="1" applyFill="1" applyBorder="1" applyAlignment="1">
      <alignment horizontal="center"/>
    </xf>
    <xf numFmtId="0" fontId="5" fillId="0" borderId="10" xfId="0" applyFont="1" applyBorder="1" applyAlignment="1">
      <alignment horizontal="center"/>
    </xf>
    <xf numFmtId="165" fontId="5" fillId="0" borderId="6" xfId="0" applyNumberFormat="1" applyFont="1" applyBorder="1" applyAlignment="1">
      <alignment horizontal="center"/>
    </xf>
    <xf numFmtId="1" fontId="5" fillId="0" borderId="6" xfId="0" applyNumberFormat="1" applyFont="1" applyBorder="1" applyAlignment="1">
      <alignment horizontal="center"/>
    </xf>
    <xf numFmtId="0" fontId="5" fillId="0" borderId="0" xfId="0" applyFont="1" applyBorder="1"/>
    <xf numFmtId="0" fontId="23" fillId="0" borderId="0" xfId="0" applyFont="1" applyBorder="1"/>
    <xf numFmtId="2" fontId="18" fillId="0" borderId="0" xfId="0" applyNumberFormat="1" applyFont="1" applyBorder="1" applyAlignment="1"/>
    <xf numFmtId="167" fontId="5" fillId="0" borderId="0" xfId="0" applyNumberFormat="1" applyFont="1" applyFill="1" applyBorder="1" applyAlignment="1">
      <alignment horizontal="center"/>
    </xf>
    <xf numFmtId="0" fontId="5" fillId="0" borderId="6" xfId="0" applyFont="1" applyBorder="1" applyAlignment="1">
      <alignment horizontal="center"/>
    </xf>
    <xf numFmtId="0" fontId="22" fillId="0" borderId="7" xfId="0" applyFont="1" applyFill="1" applyBorder="1" applyAlignment="1">
      <alignment horizontal="left"/>
    </xf>
    <xf numFmtId="3" fontId="5" fillId="0" borderId="0" xfId="0" applyNumberFormat="1" applyFont="1" applyBorder="1" applyAlignment="1">
      <alignment horizontal="center"/>
    </xf>
    <xf numFmtId="0" fontId="21" fillId="0" borderId="6" xfId="0" applyFont="1" applyFill="1" applyBorder="1" applyAlignment="1"/>
    <xf numFmtId="164" fontId="5" fillId="0" borderId="6" xfId="0" applyNumberFormat="1" applyFont="1" applyFill="1" applyBorder="1" applyAlignment="1">
      <alignment horizontal="center"/>
    </xf>
    <xf numFmtId="165" fontId="5" fillId="0" borderId="0" xfId="0" applyNumberFormat="1" applyFont="1" applyFill="1" applyBorder="1" applyAlignment="1">
      <alignment horizontal="center"/>
    </xf>
    <xf numFmtId="0" fontId="21" fillId="0" borderId="7" xfId="0" applyFont="1" applyFill="1" applyBorder="1"/>
    <xf numFmtId="0" fontId="21" fillId="0" borderId="6" xfId="0" applyFont="1" applyFill="1" applyBorder="1"/>
    <xf numFmtId="0" fontId="17" fillId="3" borderId="0" xfId="0" applyFont="1" applyFill="1" applyAlignment="1">
      <alignment horizontal="justify" vertical="top" wrapText="1"/>
    </xf>
    <xf numFmtId="0" fontId="17" fillId="3" borderId="0" xfId="0" applyFont="1" applyFill="1" applyAlignment="1">
      <alignment horizontal="center" vertical="top" wrapText="1"/>
    </xf>
    <xf numFmtId="0" fontId="9" fillId="3" borderId="0" xfId="0" applyFont="1" applyFill="1"/>
    <xf numFmtId="0" fontId="18" fillId="3" borderId="0" xfId="0" applyFont="1" applyFill="1" applyBorder="1" applyAlignment="1">
      <alignment horizontal="center"/>
    </xf>
    <xf numFmtId="0" fontId="18" fillId="3" borderId="0" xfId="0" applyFont="1" applyFill="1" applyBorder="1" applyAlignment="1"/>
    <xf numFmtId="0" fontId="19" fillId="3" borderId="0" xfId="0" applyFont="1" applyFill="1"/>
    <xf numFmtId="0" fontId="2" fillId="3" borderId="0" xfId="0" applyFont="1" applyFill="1" applyAlignment="1">
      <alignment horizontal="left"/>
    </xf>
    <xf numFmtId="0" fontId="5" fillId="3" borderId="0" xfId="0" applyFont="1" applyFill="1"/>
    <xf numFmtId="0" fontId="9" fillId="3" borderId="0" xfId="0" applyFont="1" applyFill="1" applyAlignment="1">
      <alignment horizontal="center"/>
    </xf>
    <xf numFmtId="0" fontId="20" fillId="3" borderId="0" xfId="0" applyFont="1" applyFill="1" applyAlignment="1">
      <alignment horizontal="right"/>
    </xf>
    <xf numFmtId="0" fontId="0" fillId="3" borderId="0" xfId="0" applyFill="1"/>
    <xf numFmtId="0" fontId="21" fillId="3" borderId="6" xfId="0" applyFont="1" applyFill="1" applyBorder="1" applyAlignment="1">
      <alignment horizontal="center"/>
    </xf>
    <xf numFmtId="0" fontId="22" fillId="3" borderId="7" xfId="0" applyFont="1" applyFill="1" applyBorder="1" applyAlignment="1">
      <alignment horizontal="center"/>
    </xf>
    <xf numFmtId="0" fontId="21" fillId="3" borderId="6" xfId="0" applyFont="1" applyFill="1" applyBorder="1" applyAlignment="1">
      <alignment horizontal="center" wrapText="1"/>
    </xf>
    <xf numFmtId="166" fontId="5" fillId="3" borderId="6" xfId="0" applyNumberFormat="1" applyFont="1" applyFill="1" applyBorder="1" applyAlignment="1">
      <alignment horizontal="center"/>
    </xf>
    <xf numFmtId="0" fontId="5" fillId="3" borderId="10" xfId="0" applyFont="1" applyFill="1" applyBorder="1" applyAlignment="1">
      <alignment horizontal="center"/>
    </xf>
    <xf numFmtId="0" fontId="21" fillId="3" borderId="6" xfId="0" applyFont="1" applyFill="1" applyBorder="1" applyAlignment="1">
      <alignment horizontal="left" wrapText="1"/>
    </xf>
    <xf numFmtId="4" fontId="21" fillId="3" borderId="10" xfId="0" applyNumberFormat="1" applyFont="1" applyFill="1" applyBorder="1" applyAlignment="1">
      <alignment horizontal="right" wrapText="1"/>
    </xf>
    <xf numFmtId="0" fontId="21" fillId="3" borderId="8" xfId="0" applyFont="1" applyFill="1" applyBorder="1" applyAlignment="1">
      <alignment horizontal="left" wrapText="1"/>
    </xf>
    <xf numFmtId="165" fontId="5" fillId="3" borderId="6" xfId="0" applyNumberFormat="1" applyFont="1" applyFill="1" applyBorder="1" applyAlignment="1">
      <alignment horizontal="center"/>
    </xf>
    <xf numFmtId="0" fontId="23" fillId="3" borderId="6" xfId="0" applyFont="1" applyFill="1" applyBorder="1"/>
    <xf numFmtId="0" fontId="18" fillId="3" borderId="8" xfId="0" applyFont="1" applyFill="1" applyBorder="1" applyAlignment="1"/>
    <xf numFmtId="4" fontId="18" fillId="3" borderId="6" xfId="0" applyNumberFormat="1" applyFont="1" applyFill="1" applyBorder="1" applyAlignment="1"/>
    <xf numFmtId="0" fontId="21" fillId="3" borderId="0" xfId="0" applyFont="1" applyFill="1" applyBorder="1" applyAlignment="1">
      <alignment horizontal="center"/>
    </xf>
    <xf numFmtId="0" fontId="22" fillId="3" borderId="6" xfId="0" applyFont="1" applyFill="1" applyBorder="1" applyAlignment="1">
      <alignment horizontal="center"/>
    </xf>
    <xf numFmtId="166" fontId="5" fillId="3" borderId="0" xfId="0" applyNumberFormat="1" applyFont="1" applyFill="1" applyBorder="1" applyAlignment="1">
      <alignment horizontal="center"/>
    </xf>
    <xf numFmtId="0" fontId="5" fillId="3" borderId="6" xfId="0" applyFont="1" applyFill="1" applyBorder="1" applyAlignment="1">
      <alignment horizontal="center"/>
    </xf>
    <xf numFmtId="0" fontId="22" fillId="3" borderId="6" xfId="0" applyFont="1" applyFill="1" applyBorder="1" applyAlignment="1">
      <alignment horizontal="left"/>
    </xf>
    <xf numFmtId="4" fontId="21" fillId="3" borderId="6" xfId="0" applyNumberFormat="1" applyFont="1" applyFill="1" applyBorder="1" applyAlignment="1">
      <alignment horizontal="right" wrapText="1"/>
    </xf>
    <xf numFmtId="165" fontId="5" fillId="3" borderId="0" xfId="0" applyNumberFormat="1" applyFont="1" applyFill="1" applyBorder="1" applyAlignment="1">
      <alignment horizontal="center"/>
    </xf>
    <xf numFmtId="0" fontId="18" fillId="3" borderId="6" xfId="0" applyFont="1" applyFill="1" applyBorder="1" applyAlignment="1"/>
    <xf numFmtId="0" fontId="23" fillId="3" borderId="0" xfId="0" applyFont="1" applyFill="1" applyBorder="1"/>
    <xf numFmtId="4" fontId="18" fillId="3" borderId="0" xfId="0" applyNumberFormat="1" applyFont="1" applyFill="1" applyBorder="1" applyAlignment="1"/>
    <xf numFmtId="0" fontId="0" fillId="3" borderId="0" xfId="0" applyFont="1" applyFill="1"/>
    <xf numFmtId="0" fontId="21" fillId="3" borderId="7" xfId="0" applyFont="1" applyFill="1" applyBorder="1" applyAlignment="1">
      <alignment horizontal="center"/>
    </xf>
    <xf numFmtId="164" fontId="5" fillId="3" borderId="0" xfId="0" applyNumberFormat="1" applyFont="1" applyFill="1" applyBorder="1" applyAlignment="1">
      <alignment horizontal="center"/>
    </xf>
    <xf numFmtId="0" fontId="21" fillId="3" borderId="6" xfId="0" applyFont="1" applyFill="1" applyBorder="1" applyAlignment="1"/>
    <xf numFmtId="2" fontId="5" fillId="3" borderId="0" xfId="0" applyNumberFormat="1" applyFont="1" applyFill="1" applyBorder="1" applyAlignment="1">
      <alignment horizontal="center"/>
    </xf>
    <xf numFmtId="165" fontId="0" fillId="3" borderId="6" xfId="0" applyNumberFormat="1" applyFont="1" applyFill="1" applyBorder="1" applyAlignment="1">
      <alignment horizontal="center"/>
    </xf>
    <xf numFmtId="0" fontId="18" fillId="3" borderId="9" xfId="0" applyFont="1" applyFill="1" applyBorder="1"/>
    <xf numFmtId="4" fontId="18" fillId="3" borderId="6" xfId="0" applyNumberFormat="1" applyFont="1" applyFill="1" applyBorder="1"/>
    <xf numFmtId="165" fontId="0" fillId="3" borderId="0" xfId="0" applyNumberFormat="1" applyFont="1" applyFill="1" applyBorder="1" applyAlignment="1">
      <alignment horizontal="center"/>
    </xf>
    <xf numFmtId="0" fontId="18" fillId="3" borderId="0" xfId="0" applyFont="1" applyFill="1" applyBorder="1"/>
    <xf numFmtId="4" fontId="18" fillId="3" borderId="0" xfId="0" applyNumberFormat="1" applyFont="1" applyFill="1" applyBorder="1"/>
    <xf numFmtId="0" fontId="7" fillId="0" borderId="0" xfId="0" applyFont="1" applyAlignment="1">
      <alignment horizontal="justify" vertical="top" wrapText="1"/>
    </xf>
    <xf numFmtId="164" fontId="0" fillId="0" borderId="6" xfId="0" applyNumberFormat="1" applyBorder="1" applyAlignment="1">
      <alignment horizontal="center"/>
    </xf>
    <xf numFmtId="4" fontId="21" fillId="0" borderId="10" xfId="0" applyNumberFormat="1" applyFont="1" applyBorder="1" applyAlignment="1">
      <alignment horizontal="right" wrapText="1"/>
    </xf>
    <xf numFmtId="165" fontId="0" fillId="0" borderId="6" xfId="0" applyNumberFormat="1" applyBorder="1" applyAlignment="1">
      <alignment horizontal="center"/>
    </xf>
    <xf numFmtId="0" fontId="0" fillId="0" borderId="0" xfId="0" applyFill="1"/>
    <xf numFmtId="164" fontId="0" fillId="0" borderId="0" xfId="0" applyNumberFormat="1" applyFill="1" applyBorder="1" applyAlignment="1">
      <alignment horizontal="center"/>
    </xf>
    <xf numFmtId="0" fontId="7" fillId="0" borderId="0" xfId="0" applyFont="1" applyFill="1" applyAlignment="1">
      <alignment horizontal="justify" vertical="top" wrapText="1"/>
    </xf>
    <xf numFmtId="0" fontId="20" fillId="0" borderId="0" xfId="0" applyFont="1" applyFill="1" applyAlignment="1">
      <alignment horizontal="right"/>
    </xf>
    <xf numFmtId="0" fontId="22" fillId="0" borderId="7" xfId="0" applyFont="1" applyFill="1" applyBorder="1" applyAlignment="1">
      <alignment horizontal="center"/>
    </xf>
    <xf numFmtId="0" fontId="5" fillId="0" borderId="10" xfId="0" applyFont="1" applyFill="1" applyBorder="1" applyAlignment="1">
      <alignment horizontal="center"/>
    </xf>
    <xf numFmtId="165" fontId="5" fillId="0" borderId="6" xfId="0" applyNumberFormat="1" applyFont="1" applyFill="1" applyBorder="1" applyAlignment="1">
      <alignment horizontal="center"/>
    </xf>
    <xf numFmtId="0" fontId="16" fillId="0" borderId="0" xfId="0" applyFont="1" applyFill="1"/>
    <xf numFmtId="0" fontId="22" fillId="0" borderId="6" xfId="0" applyFont="1" applyBorder="1" applyAlignment="1">
      <alignment horizontal="center"/>
    </xf>
    <xf numFmtId="0" fontId="0" fillId="0" borderId="6" xfId="0" applyFill="1" applyBorder="1" applyAlignment="1">
      <alignment horizontal="center"/>
    </xf>
    <xf numFmtId="4" fontId="21" fillId="0" borderId="6" xfId="0" applyNumberFormat="1" applyFont="1" applyFill="1" applyBorder="1"/>
    <xf numFmtId="0" fontId="25" fillId="0" borderId="0" xfId="0" applyFont="1" applyFill="1" applyAlignment="1">
      <alignment horizontal="justify" vertical="top" wrapText="1"/>
    </xf>
    <xf numFmtId="0" fontId="23" fillId="0" borderId="0" xfId="0" applyFont="1" applyFill="1" applyBorder="1"/>
    <xf numFmtId="4" fontId="18" fillId="0" borderId="0" xfId="0" applyNumberFormat="1" applyFont="1" applyFill="1" applyBorder="1" applyAlignment="1"/>
    <xf numFmtId="0" fontId="26" fillId="0" borderId="0" xfId="0" applyFont="1"/>
    <xf numFmtId="0" fontId="7" fillId="0" borderId="0" xfId="0" applyFont="1" applyAlignment="1">
      <alignment horizontal="center" vertical="top" wrapText="1"/>
    </xf>
    <xf numFmtId="3" fontId="5" fillId="0" borderId="6" xfId="0" applyNumberFormat="1" applyFont="1" applyBorder="1" applyAlignment="1">
      <alignment horizontal="center"/>
    </xf>
    <xf numFmtId="0" fontId="5" fillId="0" borderId="0" xfId="0" applyFont="1" applyAlignment="1">
      <alignment horizontal="center"/>
    </xf>
    <xf numFmtId="0" fontId="17" fillId="0" borderId="0" xfId="0" applyFont="1" applyAlignment="1"/>
    <xf numFmtId="166" fontId="5" fillId="0" borderId="6" xfId="0" applyNumberFormat="1" applyFont="1" applyBorder="1" applyAlignment="1">
      <alignment horizontal="center"/>
    </xf>
    <xf numFmtId="0" fontId="5" fillId="0" borderId="0" xfId="0" applyFont="1" applyBorder="1" applyAlignment="1">
      <alignment horizontal="center"/>
    </xf>
    <xf numFmtId="166" fontId="5" fillId="0" borderId="0" xfId="0" applyNumberFormat="1" applyFont="1" applyBorder="1" applyAlignment="1">
      <alignment horizontal="center"/>
    </xf>
    <xf numFmtId="0" fontId="22" fillId="0" borderId="8" xfId="0" applyFont="1" applyFill="1" applyBorder="1" applyAlignment="1">
      <alignment horizontal="left"/>
    </xf>
    <xf numFmtId="0" fontId="24" fillId="0" borderId="0" xfId="0" applyFont="1"/>
    <xf numFmtId="0" fontId="21" fillId="0" borderId="0" xfId="0" applyFont="1" applyAlignment="1">
      <alignment horizontal="right"/>
    </xf>
    <xf numFmtId="0" fontId="22" fillId="0" borderId="11" xfId="0" applyFont="1" applyFill="1" applyBorder="1" applyAlignment="1">
      <alignment horizontal="left"/>
    </xf>
    <xf numFmtId="4" fontId="21" fillId="0" borderId="6" xfId="0" applyNumberFormat="1" applyFont="1" applyFill="1" applyBorder="1" applyAlignment="1">
      <alignment horizontal="right" wrapText="1"/>
    </xf>
    <xf numFmtId="0" fontId="5" fillId="0" borderId="0" xfId="0" applyFont="1" applyFill="1" applyBorder="1"/>
    <xf numFmtId="165" fontId="5" fillId="0" borderId="0" xfId="0" applyNumberFormat="1" applyFont="1" applyBorder="1" applyAlignment="1">
      <alignment horizontal="center"/>
    </xf>
    <xf numFmtId="0" fontId="5" fillId="0" borderId="0" xfId="1" applyFill="1"/>
    <xf numFmtId="0" fontId="18" fillId="0" borderId="0" xfId="0" applyFont="1" applyBorder="1" applyAlignment="1">
      <alignment horizontal="center"/>
    </xf>
    <xf numFmtId="0" fontId="24" fillId="0" borderId="0" xfId="0" applyFont="1" applyAlignment="1">
      <alignment horizontal="center"/>
    </xf>
    <xf numFmtId="0" fontId="22" fillId="0" borderId="8" xfId="0" applyFont="1" applyBorder="1" applyAlignment="1">
      <alignment horizontal="center"/>
    </xf>
    <xf numFmtId="4" fontId="18" fillId="0" borderId="0" xfId="0" applyNumberFormat="1" applyFont="1" applyBorder="1" applyAlignment="1"/>
    <xf numFmtId="0" fontId="17" fillId="0" borderId="0" xfId="0" applyFont="1" applyAlignment="1">
      <alignment vertical="center"/>
    </xf>
    <xf numFmtId="4" fontId="0" fillId="0" borderId="0" xfId="0" applyNumberFormat="1"/>
    <xf numFmtId="0" fontId="18" fillId="0" borderId="0" xfId="0" applyFont="1" applyBorder="1"/>
    <xf numFmtId="4" fontId="18" fillId="0" borderId="0" xfId="0" applyNumberFormat="1" applyFont="1" applyFill="1" applyBorder="1"/>
    <xf numFmtId="0" fontId="0" fillId="0" borderId="0" xfId="0" applyFont="1" applyFill="1"/>
    <xf numFmtId="3" fontId="0" fillId="0" borderId="6" xfId="0" applyNumberFormat="1" applyFont="1" applyBorder="1" applyAlignment="1">
      <alignment horizontal="center"/>
    </xf>
    <xf numFmtId="1" fontId="0" fillId="0" borderId="6" xfId="0" applyNumberFormat="1" applyFont="1" applyFill="1" applyBorder="1" applyAlignment="1">
      <alignment horizontal="center"/>
    </xf>
    <xf numFmtId="0" fontId="22" fillId="0" borderId="12" xfId="0" applyFont="1" applyFill="1" applyBorder="1" applyAlignment="1">
      <alignment horizontal="left"/>
    </xf>
    <xf numFmtId="4" fontId="21" fillId="0" borderId="6" xfId="0" applyNumberFormat="1" applyFont="1" applyFill="1" applyBorder="1" applyAlignment="1"/>
    <xf numFmtId="0" fontId="0" fillId="0" borderId="6" xfId="0" applyFont="1" applyBorder="1" applyAlignment="1">
      <alignment horizontal="center"/>
    </xf>
    <xf numFmtId="4" fontId="21" fillId="0" borderId="6" xfId="0" applyNumberFormat="1" applyFont="1" applyBorder="1"/>
    <xf numFmtId="3" fontId="0" fillId="0" borderId="0" xfId="0" applyNumberFormat="1" applyFont="1" applyBorder="1" applyAlignment="1">
      <alignment horizontal="center"/>
    </xf>
    <xf numFmtId="165" fontId="0" fillId="0" borderId="0" xfId="0" applyNumberFormat="1" applyFont="1" applyBorder="1" applyAlignment="1">
      <alignment horizontal="center"/>
    </xf>
    <xf numFmtId="4" fontId="21" fillId="0" borderId="6" xfId="0" applyNumberFormat="1" applyFont="1" applyBorder="1" applyAlignment="1"/>
    <xf numFmtId="0" fontId="5" fillId="0" borderId="0" xfId="0" applyNumberFormat="1" applyFont="1" applyBorder="1" applyAlignment="1">
      <alignment horizontal="center"/>
    </xf>
    <xf numFmtId="0" fontId="22" fillId="0" borderId="13" xfId="0" applyFont="1" applyBorder="1" applyAlignment="1">
      <alignment horizontal="left"/>
    </xf>
    <xf numFmtId="165" fontId="0" fillId="0" borderId="0" xfId="0" applyNumberFormat="1" applyBorder="1" applyAlignment="1">
      <alignment horizontal="center"/>
    </xf>
    <xf numFmtId="3" fontId="0" fillId="0" borderId="0" xfId="0" applyNumberFormat="1" applyBorder="1" applyAlignment="1">
      <alignment horizontal="center"/>
    </xf>
    <xf numFmtId="4" fontId="21" fillId="0" borderId="6" xfId="0" applyNumberFormat="1" applyFont="1" applyFill="1" applyBorder="1" applyAlignment="1">
      <alignment wrapText="1"/>
    </xf>
    <xf numFmtId="0" fontId="24" fillId="0" borderId="0" xfId="0" applyFont="1" applyBorder="1"/>
    <xf numFmtId="0" fontId="24" fillId="0" borderId="0" xfId="0" applyFont="1" applyFill="1" applyAlignment="1">
      <alignment horizontal="center"/>
    </xf>
    <xf numFmtId="0" fontId="22" fillId="0" borderId="8" xfId="0" applyFont="1" applyFill="1" applyBorder="1" applyAlignment="1">
      <alignment horizontal="center"/>
    </xf>
    <xf numFmtId="3" fontId="5" fillId="0" borderId="0" xfId="0" applyNumberFormat="1" applyFont="1" applyFill="1" applyBorder="1" applyAlignment="1">
      <alignment horizontal="center"/>
    </xf>
    <xf numFmtId="0" fontId="9" fillId="0" borderId="0" xfId="0" applyFont="1" applyBorder="1"/>
    <xf numFmtId="0" fontId="24" fillId="0" borderId="0" xfId="0" applyFont="1" applyFill="1" applyBorder="1"/>
    <xf numFmtId="0" fontId="21" fillId="0" borderId="7" xfId="0" applyFont="1" applyBorder="1"/>
    <xf numFmtId="0" fontId="22" fillId="0" borderId="8" xfId="0" applyFont="1" applyBorder="1" applyAlignment="1">
      <alignment horizontal="left"/>
    </xf>
    <xf numFmtId="166" fontId="5" fillId="0" borderId="0" xfId="0" applyNumberFormat="1" applyFont="1" applyFill="1" applyBorder="1" applyAlignment="1">
      <alignment horizontal="center"/>
    </xf>
    <xf numFmtId="0" fontId="0" fillId="0" borderId="0" xfId="0" applyNumberFormat="1" applyFont="1" applyFill="1" applyBorder="1" applyAlignment="1" applyProtection="1"/>
    <xf numFmtId="0" fontId="21" fillId="0" borderId="6" xfId="0" applyFont="1" applyBorder="1"/>
    <xf numFmtId="0" fontId="0" fillId="0" borderId="0" xfId="0" applyAlignment="1">
      <alignment horizontal="center"/>
    </xf>
    <xf numFmtId="164" fontId="0" fillId="0" borderId="6" xfId="0" applyNumberFormat="1" applyFont="1" applyFill="1" applyBorder="1" applyAlignment="1">
      <alignment horizontal="center"/>
    </xf>
    <xf numFmtId="0" fontId="0" fillId="0" borderId="10" xfId="0" applyFont="1" applyFill="1" applyBorder="1" applyAlignment="1">
      <alignment horizontal="center"/>
    </xf>
    <xf numFmtId="165" fontId="0" fillId="0" borderId="6" xfId="0" applyNumberFormat="1" applyFont="1" applyFill="1" applyBorder="1" applyAlignment="1">
      <alignment horizontal="center"/>
    </xf>
    <xf numFmtId="0" fontId="9" fillId="0" borderId="0" xfId="0" applyFont="1" applyFill="1" applyAlignment="1">
      <alignment horizontal="center"/>
    </xf>
    <xf numFmtId="0" fontId="18" fillId="0" borderId="1" xfId="0" applyFont="1" applyFill="1" applyBorder="1"/>
    <xf numFmtId="0" fontId="18" fillId="0" borderId="0" xfId="0" applyFont="1" applyFill="1" applyBorder="1"/>
    <xf numFmtId="4" fontId="18" fillId="0" borderId="0" xfId="0" applyNumberFormat="1" applyFont="1" applyBorder="1"/>
    <xf numFmtId="0" fontId="22" fillId="0" borderId="13" xfId="0" applyFont="1" applyFill="1" applyBorder="1" applyAlignment="1">
      <alignment horizontal="left"/>
    </xf>
    <xf numFmtId="166" fontId="0" fillId="0" borderId="6" xfId="0" applyNumberFormat="1" applyFont="1" applyFill="1" applyBorder="1" applyAlignment="1">
      <alignment horizontal="center"/>
    </xf>
    <xf numFmtId="0" fontId="21" fillId="0" borderId="6" xfId="0" applyFont="1" applyFill="1" applyBorder="1" applyAlignment="1">
      <alignment horizontal="center" wrapText="1"/>
    </xf>
    <xf numFmtId="0" fontId="7" fillId="0" borderId="0" xfId="1" applyFont="1" applyFill="1" applyAlignment="1">
      <alignment horizontal="justify" vertical="top" wrapText="1"/>
    </xf>
    <xf numFmtId="0" fontId="9" fillId="0" borderId="0" xfId="1" applyFont="1" applyFill="1"/>
    <xf numFmtId="0" fontId="18" fillId="0" borderId="0" xfId="1" applyFont="1" applyFill="1" applyBorder="1" applyAlignment="1"/>
    <xf numFmtId="0" fontId="19" fillId="0" borderId="0" xfId="1" applyFont="1" applyFill="1"/>
    <xf numFmtId="0" fontId="2" fillId="0" borderId="0" xfId="1" applyFont="1" applyFill="1" applyAlignment="1">
      <alignment horizontal="left"/>
    </xf>
    <xf numFmtId="0" fontId="5" fillId="0" borderId="0" xfId="1" applyNumberFormat="1" applyFont="1" applyFill="1" applyBorder="1" applyAlignment="1" applyProtection="1"/>
    <xf numFmtId="0" fontId="20" fillId="0" borderId="0" xfId="1" applyFont="1" applyFill="1" applyAlignment="1">
      <alignment horizontal="right"/>
    </xf>
    <xf numFmtId="0" fontId="21" fillId="0" borderId="0" xfId="1" applyFont="1" applyFill="1" applyBorder="1" applyAlignment="1">
      <alignment horizontal="center"/>
    </xf>
    <xf numFmtId="0" fontId="21" fillId="0" borderId="6" xfId="1" applyFont="1" applyFill="1" applyBorder="1" applyAlignment="1">
      <alignment horizontal="center"/>
    </xf>
    <xf numFmtId="0" fontId="22" fillId="0" borderId="7" xfId="1" applyFont="1" applyFill="1" applyBorder="1" applyAlignment="1">
      <alignment horizontal="center"/>
    </xf>
    <xf numFmtId="166" fontId="5" fillId="0" borderId="0" xfId="1" applyNumberFormat="1" applyFont="1" applyFill="1" applyBorder="1" applyAlignment="1">
      <alignment horizontal="center"/>
    </xf>
    <xf numFmtId="0" fontId="5" fillId="0" borderId="0" xfId="1" applyFill="1" applyBorder="1"/>
    <xf numFmtId="0" fontId="5" fillId="0" borderId="6" xfId="1" applyFont="1" applyFill="1" applyBorder="1" applyAlignment="1">
      <alignment horizontal="center"/>
    </xf>
    <xf numFmtId="0" fontId="22" fillId="0" borderId="13" xfId="1" applyFont="1" applyFill="1" applyBorder="1" applyAlignment="1">
      <alignment horizontal="left"/>
    </xf>
    <xf numFmtId="4" fontId="21" fillId="0" borderId="10" xfId="1" applyNumberFormat="1" applyFont="1" applyFill="1" applyBorder="1" applyAlignment="1">
      <alignment horizontal="right" wrapText="1"/>
    </xf>
    <xf numFmtId="164" fontId="5" fillId="0" borderId="0" xfId="1" applyNumberFormat="1" applyFont="1" applyFill="1" applyBorder="1" applyAlignment="1">
      <alignment horizontal="center"/>
    </xf>
    <xf numFmtId="0" fontId="23" fillId="0" borderId="6" xfId="1" applyFont="1" applyFill="1" applyBorder="1"/>
    <xf numFmtId="0" fontId="18" fillId="0" borderId="8" xfId="1" applyFont="1" applyFill="1" applyBorder="1" applyAlignment="1"/>
    <xf numFmtId="4" fontId="18" fillId="0" borderId="6" xfId="1" applyNumberFormat="1" applyFont="1" applyFill="1" applyBorder="1" applyAlignment="1"/>
    <xf numFmtId="0" fontId="5" fillId="0" borderId="0" xfId="1" applyFont="1" applyFill="1"/>
    <xf numFmtId="0" fontId="24" fillId="0" borderId="0" xfId="1" applyFont="1" applyFill="1"/>
    <xf numFmtId="0" fontId="21" fillId="0" borderId="0" xfId="1" applyFont="1" applyFill="1" applyAlignment="1">
      <alignment horizontal="right"/>
    </xf>
    <xf numFmtId="0" fontId="5" fillId="0" borderId="6" xfId="1" applyFill="1" applyBorder="1" applyAlignment="1">
      <alignment horizontal="center"/>
    </xf>
    <xf numFmtId="0" fontId="21" fillId="0" borderId="6" xfId="1" applyFont="1" applyFill="1" applyBorder="1" applyAlignment="1"/>
    <xf numFmtId="0" fontId="18" fillId="0" borderId="9" xfId="1" applyFont="1" applyFill="1" applyBorder="1"/>
    <xf numFmtId="4" fontId="18" fillId="0" borderId="6" xfId="1" applyNumberFormat="1" applyFont="1" applyFill="1" applyBorder="1"/>
    <xf numFmtId="4" fontId="21" fillId="0" borderId="6" xfId="0" applyNumberFormat="1" applyFont="1" applyBorder="1" applyAlignment="1">
      <alignment horizontal="right" wrapText="1"/>
    </xf>
    <xf numFmtId="0" fontId="18" fillId="0" borderId="6" xfId="0" applyFont="1" applyBorder="1"/>
    <xf numFmtId="0" fontId="7" fillId="0" borderId="0" xfId="1" applyFont="1" applyBorder="1"/>
    <xf numFmtId="0" fontId="6" fillId="0" borderId="0" xfId="1" applyFont="1"/>
    <xf numFmtId="49" fontId="17" fillId="0" borderId="0" xfId="0" applyNumberFormat="1" applyFont="1" applyAlignment="1">
      <alignment horizontal="justify" wrapText="1"/>
    </xf>
    <xf numFmtId="0" fontId="17" fillId="0" borderId="0" xfId="0" applyFont="1" applyFill="1" applyAlignment="1">
      <alignment horizontal="justify" vertical="top" wrapText="1"/>
    </xf>
    <xf numFmtId="49" fontId="17" fillId="3" borderId="0" xfId="0" applyNumberFormat="1" applyFont="1" applyFill="1" applyAlignment="1">
      <alignment horizontal="justify" wrapText="1"/>
    </xf>
    <xf numFmtId="0" fontId="17" fillId="3" borderId="0" xfId="0" applyFont="1" applyFill="1" applyAlignment="1">
      <alignment horizontal="justify" vertical="top" wrapText="1"/>
    </xf>
    <xf numFmtId="49" fontId="17" fillId="0" borderId="0" xfId="0" applyNumberFormat="1" applyFont="1" applyAlignment="1">
      <alignment horizontal="justify" vertical="center" wrapText="1"/>
    </xf>
    <xf numFmtId="0" fontId="17" fillId="0" borderId="0" xfId="0" applyFont="1" applyAlignment="1">
      <alignment horizontal="justify" vertical="top" wrapText="1"/>
    </xf>
    <xf numFmtId="49" fontId="17" fillId="0" borderId="0" xfId="0" applyNumberFormat="1" applyFont="1" applyFill="1" applyAlignment="1">
      <alignment horizontal="justify" vertical="center" wrapText="1"/>
    </xf>
    <xf numFmtId="0" fontId="17" fillId="3" borderId="0" xfId="0" applyFont="1" applyFill="1" applyAlignment="1" applyProtection="1">
      <alignment horizontal="justify" vertical="top" wrapText="1"/>
      <protection locked="0"/>
    </xf>
    <xf numFmtId="49" fontId="17" fillId="0" borderId="0" xfId="0" applyNumberFormat="1" applyFont="1" applyAlignment="1">
      <alignment horizontal="left" vertical="center" wrapText="1"/>
    </xf>
    <xf numFmtId="49" fontId="17" fillId="0" borderId="0" xfId="1" applyNumberFormat="1" applyFont="1" applyFill="1" applyAlignment="1">
      <alignment horizontal="justify" wrapText="1"/>
    </xf>
    <xf numFmtId="0" fontId="17" fillId="0" borderId="0" xfId="1" applyFont="1" applyFill="1" applyAlignment="1">
      <alignment horizontal="justify" vertical="top"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24" name="Text Box 25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25" name="Text Box 25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26" name="Text Box 25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27" name="Text Box 25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28" name="Text Box 25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29" name="Text Box 25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30" name="Text Box 25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31" name="Text Box 25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32" name="Text Box 25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33" name="Text Box 25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34" name="Text Box 25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35" name="Text Box 25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36" name="Text Box 25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37" name="Text Box 25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38" name="Text Box 26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39" name="Text Box 26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40" name="Text Box 26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41" name="Text Box 26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42" name="Text Box 26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43" name="Text Box 26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44" name="Text Box 26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45" name="Text Box 26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46" name="Text Box 26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47" name="Text Box 26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48" name="Text Box 26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49" name="Text Box 26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50" name="Text Box 26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51" name="Text Box 26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52" name="Text Box 26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53" name="Text Box 26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54" name="Text Box 26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55" name="Text Box 26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56" name="Text Box 26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57" name="Text Box 26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58" name="Text Box 26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59" name="Text Box 26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60" name="Text Box 26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61" name="Text Box 26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62" name="Text Box 26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63" name="Text Box 26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64" name="Text Box 26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65" name="Text Box 26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66" name="Text Box 26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67" name="Text Box 26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68" name="Text Box 26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69" name="Text Box 26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70" name="Text Box 26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71" name="Text Box 26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72" name="Text Box 26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73" name="Text Box 26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74" name="Text Box 26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75" name="Text Box 26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76" name="Text Box 26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77" name="Text Box 26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78" name="Text Box 26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79" name="Text Box 26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80" name="Text Box 26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81" name="Text Box 26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82" name="Text Box 26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83" name="Text Box 26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84" name="Text Box 26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85" name="Text Box 26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86" name="Text Box 26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87" name="Text Box 26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88" name="Text Box 26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89" name="Text Box 26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90" name="Text Box 26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91" name="Text Box 26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92" name="Text Box 26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93" name="Text Box 26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94" name="Text Box 26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95" name="Text Box 26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96" name="Text Box 27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97" name="Text Box 27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98" name="Text Box 27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899" name="Text Box 27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00" name="Text Box 27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01" name="Text Box 27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02" name="Text Box 27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03" name="Text Box 27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04" name="Text Box 27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05" name="Text Box 27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06" name="Text Box 27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07" name="Text Box 27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08" name="Text Box 27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09" name="Text Box 27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10" name="Text Box 27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11" name="Text Box 27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12" name="Text Box 27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13" name="Text Box 27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14" name="Text Box 27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15" name="Text Box 27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16" name="Text Box 27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17" name="Text Box 27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18" name="Text Box 27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19" name="Text Box 27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20" name="Text Box 27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21" name="Text Box 27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22" name="Text Box 27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23" name="Text Box 27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24" name="Text Box 27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25" name="Text Box 27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26" name="Text Box 27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27" name="Text Box 27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28" name="Text Box 27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29" name="Text Box 27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30" name="Text Box 27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31" name="Text Box 27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32" name="Text Box 27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33" name="Text Box 27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34" name="Text Box 27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35" name="Text Box 27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36" name="Text Box 27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37" name="Text Box 27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38" name="Text Box 27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39" name="Text Box 27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40" name="Text Box 27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41" name="Text Box 27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42" name="Text Box 27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43" name="Text Box 27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44" name="Text Box 27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45" name="Text Box 27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46" name="Text Box 27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47" name="Text Box 27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48" name="Text Box 27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49" name="Text Box 27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50" name="Text Box 27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51" name="Text Box 27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52" name="Text Box 27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53" name="Text Box 27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54" name="Text Box 27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55" name="Text Box 27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56" name="Text Box 27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57" name="Text Box 27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58" name="Text Box 27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59" name="Text Box 27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60" name="Text Box 27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61" name="Text Box 27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62" name="Text Box 27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63" name="Text Box 27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64" name="Text Box 27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65" name="Text Box 27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66" name="Text Box 27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67" name="Text Box 27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68" name="Text Box 27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69" name="Text Box 27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70" name="Text Box 27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71" name="Text Box 27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72" name="Text Box 27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73" name="Text Box 27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74" name="Text Box 27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75" name="Text Box 27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76" name="Text Box 27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77" name="Text Box 27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78" name="Text Box 27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79" name="Text Box 27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80" name="Text Box 27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81" name="Text Box 27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82" name="Text Box 27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83" name="Text Box 27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84" name="Text Box 27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85" name="Text Box 27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86" name="Text Box 27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87" name="Text Box 27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88" name="Text Box 27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89" name="Text Box 27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90" name="Text Box 27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91" name="Text Box 27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92" name="Text Box 27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93" name="Text Box 27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94" name="Text Box 27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95" name="Text Box 27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96" name="Text Box 28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97" name="Text Box 28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98" name="Text Box 28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2999" name="Text Box 28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00" name="Text Box 28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01" name="Text Box 28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02" name="Text Box 28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03" name="Text Box 28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04" name="Text Box 28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05" name="Text Box 28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06" name="Text Box 28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07" name="Text Box 28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08" name="Text Box 28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09" name="Text Box 28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10" name="Text Box 28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11" name="Text Box 28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12" name="Text Box 28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13" name="Text Box 28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14" name="Text Box 28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15" name="Text Box 28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16" name="Text Box 28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17" name="Text Box 28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18" name="Text Box 28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19" name="Text Box 28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20" name="Text Box 28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21" name="Text Box 28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22" name="Text Box 28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23" name="Text Box 28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24" name="Text Box 28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25" name="Text Box 28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26" name="Text Box 28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27" name="Text Box 28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28" name="Text Box 28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29" name="Text Box 28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30" name="Text Box 28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31" name="Text Box 28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32" name="Text Box 28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33" name="Text Box 28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34" name="Text Box 28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35" name="Text Box 28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36" name="Text Box 28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37" name="Text Box 28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38" name="Text Box 28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39" name="Text Box 28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40" name="Text Box 28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41" name="Text Box 28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42" name="Text Box 28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43" name="Text Box 28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44" name="Text Box 28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45" name="Text Box 28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46" name="Text Box 28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47" name="Text Box 28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48" name="Text Box 28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49" name="Text Box 28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50" name="Text Box 28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51" name="Text Box 28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52" name="Text Box 28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53" name="Text Box 28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54" name="Text Box 28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55" name="Text Box 28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56" name="Text Box 28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57" name="Text Box 28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58" name="Text Box 28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59" name="Text Box 28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60" name="Text Box 28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61" name="Text Box 28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62" name="Text Box 28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63" name="Text Box 28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64" name="Text Box 28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65" name="Text Box 28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66" name="Text Box 28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67" name="Text Box 28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68" name="Text Box 28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69" name="Text Box 28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70" name="Text Box 28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71" name="Text Box 28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72" name="Text Box 28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73" name="Text Box 28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74" name="Text Box 28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75" name="Text Box 28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76" name="Text Box 28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77" name="Text Box 28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78" name="Text Box 28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79" name="Text Box 28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80" name="Text Box 28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81" name="Text Box 28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82" name="Text Box 28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83" name="Text Box 28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84" name="Text Box 28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85" name="Text Box 28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86" name="Text Box 28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87" name="Text Box 28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88" name="Text Box 28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89" name="Text Box 28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90" name="Text Box 28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91" name="Text Box 28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92" name="Text Box 28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93" name="Text Box 28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94" name="Text Box 28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95" name="Text Box 28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96" name="Text Box 29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97" name="Text Box 29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98" name="Text Box 29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099" name="Text Box 29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00" name="Text Box 29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01" name="Text Box 29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02" name="Text Box 29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03" name="Text Box 29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04" name="Text Box 29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05" name="Text Box 29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06" name="Text Box 29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07" name="Text Box 29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08" name="Text Box 29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09" name="Text Box 29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10" name="Text Box 29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11" name="Text Box 29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12" name="Text Box 29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13" name="Text Box 29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14" name="Text Box 29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15" name="Text Box 29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16" name="Text Box 29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17" name="Text Box 29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18" name="Text Box 29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19" name="Text Box 29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20" name="Text Box 29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21" name="Text Box 29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22" name="Text Box 29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23" name="Text Box 29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24" name="Text Box 29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25" name="Text Box 29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26" name="Text Box 29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27" name="Text Box 29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28" name="Text Box 29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29" name="Text Box 29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30" name="Text Box 29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31" name="Text Box 29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32" name="Text Box 29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33" name="Text Box 29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34" name="Text Box 29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35" name="Text Box 29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36" name="Text Box 29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37" name="Text Box 29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38" name="Text Box 29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39" name="Text Box 29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40" name="Text Box 29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41" name="Text Box 29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42" name="Text Box 29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43" name="Text Box 29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44" name="Text Box 29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45" name="Text Box 29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46" name="Text Box 29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47" name="Text Box 29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48" name="Text Box 29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49" name="Text Box 29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50" name="Text Box 29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51" name="Text Box 29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52" name="Text Box 29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53" name="Text Box 29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54" name="Text Box 29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55" name="Text Box 29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56" name="Text Box 29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57" name="Text Box 29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58" name="Text Box 29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59" name="Text Box 29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60" name="Text Box 29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61" name="Text Box 29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62" name="Text Box 29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63" name="Text Box 29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64" name="Text Box 29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65" name="Text Box 29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66" name="Text Box 29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67" name="Text Box 29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68" name="Text Box 29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69" name="Text Box 29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70" name="Text Box 29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71" name="Text Box 29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72" name="Text Box 29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73" name="Text Box 29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74" name="Text Box 29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75" name="Text Box 29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76" name="Text Box 29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77" name="Text Box 29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78" name="Text Box 29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79" name="Text Box 29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80" name="Text Box 29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81" name="Text Box 29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82" name="Text Box 29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83" name="Text Box 29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84" name="Text Box 29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85" name="Text Box 29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86" name="Text Box 29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87" name="Text Box 29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88" name="Text Box 29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89" name="Text Box 29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90" name="Text Box 29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91" name="Text Box 29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92" name="Text Box 29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93" name="Text Box 29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94" name="Text Box 29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95" name="Text Box 29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96" name="Text Box 30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97" name="Text Box 30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98" name="Text Box 30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199" name="Text Box 30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00" name="Text Box 30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01" name="Text Box 30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02" name="Text Box 30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03" name="Text Box 30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04" name="Text Box 30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05" name="Text Box 30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06" name="Text Box 30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07" name="Text Box 30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08" name="Text Box 30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09" name="Text Box 30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10" name="Text Box 30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11" name="Text Box 30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12" name="Text Box 30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13" name="Text Box 30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14" name="Text Box 30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15" name="Text Box 30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16" name="Text Box 30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17" name="Text Box 30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18" name="Text Box 30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19" name="Text Box 30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20" name="Text Box 30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21" name="Text Box 30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22" name="Text Box 30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23" name="Text Box 30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24" name="Text Box 30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25" name="Text Box 30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26" name="Text Box 30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27" name="Text Box 30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28" name="Text Box 30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29" name="Text Box 30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30" name="Text Box 30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31" name="Text Box 30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32" name="Text Box 30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33" name="Text Box 30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34" name="Text Box 30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35" name="Text Box 30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36" name="Text Box 30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37" name="Text Box 30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38" name="Text Box 30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39" name="Text Box 30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40" name="Text Box 30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41" name="Text Box 30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42" name="Text Box 30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43" name="Text Box 30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44" name="Text Box 30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45" name="Text Box 30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46" name="Text Box 30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47" name="Text Box 30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48" name="Text Box 30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49" name="Text Box 30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50" name="Text Box 30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51" name="Text Box 30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52" name="Text Box 30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53" name="Text Box 30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54" name="Text Box 30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55" name="Text Box 30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56" name="Text Box 30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57" name="Text Box 30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58" name="Text Box 30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59" name="Text Box 30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60" name="Text Box 30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61" name="Text Box 30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62" name="Text Box 30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63" name="Text Box 30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64" name="Text Box 30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65" name="Text Box 30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66" name="Text Box 30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67" name="Text Box 30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68" name="Text Box 30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69" name="Text Box 30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70" name="Text Box 30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71" name="Text Box 30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72" name="Text Box 30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73" name="Text Box 30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74" name="Text Box 30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75" name="Text Box 30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76" name="Text Box 30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77" name="Text Box 30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78" name="Text Box 30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79" name="Text Box 30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80" name="Text Box 30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81" name="Text Box 30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82" name="Text Box 30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83" name="Text Box 30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84" name="Text Box 30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85" name="Text Box 30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86" name="Text Box 30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87" name="Text Box 30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88" name="Text Box 30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89" name="Text Box 30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90" name="Text Box 30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91" name="Text Box 30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92" name="Text Box 30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93" name="Text Box 30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94" name="Text Box 30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95" name="Text Box 30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96" name="Text Box 31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97" name="Text Box 31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98" name="Text Box 31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299" name="Text Box 31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00" name="Text Box 31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01" name="Text Box 31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02" name="Text Box 31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03" name="Text Box 31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04" name="Text Box 31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05" name="Text Box 31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06" name="Text Box 31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07" name="Text Box 31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08" name="Text Box 31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09" name="Text Box 31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10" name="Text Box 31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11" name="Text Box 31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12" name="Text Box 31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13" name="Text Box 31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14" name="Text Box 31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15" name="Text Box 31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16" name="Text Box 31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17" name="Text Box 31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18" name="Text Box 31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19" name="Text Box 31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20" name="Text Box 31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21" name="Text Box 31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22" name="Text Box 31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23" name="Text Box 31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24" name="Text Box 31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25" name="Text Box 31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26" name="Text Box 31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27" name="Text Box 31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28" name="Text Box 31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29" name="Text Box 31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30" name="Text Box 31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31" name="Text Box 31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32" name="Text Box 31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33" name="Text Box 31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34" name="Text Box 31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35" name="Text Box 31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36" name="Text Box 31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37" name="Text Box 31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38" name="Text Box 31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39" name="Text Box 31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40" name="Text Box 31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41" name="Text Box 31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42" name="Text Box 31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43" name="Text Box 31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44" name="Text Box 31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45" name="Text Box 31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46" name="Text Box 31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47" name="Text Box 31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48" name="Text Box 31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49" name="Text Box 31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50" name="Text Box 31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51" name="Text Box 31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52" name="Text Box 31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53" name="Text Box 31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54" name="Text Box 31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55" name="Text Box 31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56" name="Text Box 31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57" name="Text Box 31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58" name="Text Box 31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59" name="Text Box 31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60" name="Text Box 31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61" name="Text Box 31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62" name="Text Box 31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63" name="Text Box 31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64" name="Text Box 31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65" name="Text Box 31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66" name="Text Box 31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67" name="Text Box 31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68" name="Text Box 31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69" name="Text Box 31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70" name="Text Box 31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71" name="Text Box 31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72" name="Text Box 31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73" name="Text Box 31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74" name="Text Box 31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75" name="Text Box 31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76" name="Text Box 31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77" name="Text Box 31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78" name="Text Box 31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79" name="Text Box 31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80" name="Text Box 31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81" name="Text Box 31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82" name="Text Box 31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83" name="Text Box 31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84" name="Text Box 31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85" name="Text Box 31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86" name="Text Box 31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87" name="Text Box 31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88" name="Text Box 31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89" name="Text Box 31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90" name="Text Box 31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91" name="Text Box 31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92" name="Text Box 31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93" name="Text Box 31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94" name="Text Box 31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95" name="Text Box 31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96" name="Text Box 32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97" name="Text Box 32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98" name="Text Box 32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399" name="Text Box 32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00" name="Text Box 32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01" name="Text Box 32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02" name="Text Box 32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03" name="Text Box 32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04" name="Text Box 32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05" name="Text Box 32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06" name="Text Box 32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07" name="Text Box 32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08" name="Text Box 32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09" name="Text Box 32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10" name="Text Box 32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11" name="Text Box 32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12" name="Text Box 32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13" name="Text Box 32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14" name="Text Box 32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15" name="Text Box 32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16" name="Text Box 32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17" name="Text Box 32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18" name="Text Box 32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19" name="Text Box 32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20" name="Text Box 32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21" name="Text Box 32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22" name="Text Box 32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23" name="Text Box 32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24" name="Text Box 32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25" name="Text Box 32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26" name="Text Box 32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27" name="Text Box 32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28" name="Text Box 32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29" name="Text Box 32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30" name="Text Box 32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31" name="Text Box 32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32" name="Text Box 32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33" name="Text Box 32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34" name="Text Box 32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35" name="Text Box 32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36" name="Text Box 32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37" name="Text Box 32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38" name="Text Box 32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39" name="Text Box 32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40" name="Text Box 32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41" name="Text Box 32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42" name="Text Box 32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43" name="Text Box 32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44" name="Text Box 32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45" name="Text Box 32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46" name="Text Box 32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47" name="Text Box 32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48" name="Text Box 32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49" name="Text Box 32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50" name="Text Box 32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51" name="Text Box 32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52" name="Text Box 32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53" name="Text Box 32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54" name="Text Box 32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55" name="Text Box 32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56" name="Text Box 32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57" name="Text Box 32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58" name="Text Box 32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59" name="Text Box 32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60" name="Text Box 32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61" name="Text Box 32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62" name="Text Box 32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63" name="Text Box 32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64" name="Text Box 32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65" name="Text Box 32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66" name="Text Box 32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67" name="Text Box 32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68" name="Text Box 32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69" name="Text Box 32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70" name="Text Box 32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71" name="Text Box 32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72" name="Text Box 32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73" name="Text Box 32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74" name="Text Box 32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75" name="Text Box 32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76" name="Text Box 32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77" name="Text Box 32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78" name="Text Box 32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79" name="Text Box 32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80" name="Text Box 32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81" name="Text Box 32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82" name="Text Box 32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83" name="Text Box 32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84" name="Text Box 32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85" name="Text Box 32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86" name="Text Box 32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87" name="Text Box 32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88" name="Text Box 32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89" name="Text Box 32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90" name="Text Box 32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91" name="Text Box 32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92" name="Text Box 32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93" name="Text Box 32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94" name="Text Box 32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95" name="Text Box 32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96" name="Text Box 33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97" name="Text Box 33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98" name="Text Box 33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499" name="Text Box 33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00" name="Text Box 33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01" name="Text Box 33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02" name="Text Box 33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03" name="Text Box 33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04" name="Text Box 33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05" name="Text Box 33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06" name="Text Box 33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07" name="Text Box 33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08" name="Text Box 33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09" name="Text Box 33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10" name="Text Box 33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11" name="Text Box 33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12" name="Text Box 33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13" name="Text Box 33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14" name="Text Box 33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15" name="Text Box 33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16" name="Text Box 33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17" name="Text Box 33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18" name="Text Box 33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19" name="Text Box 33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20" name="Text Box 33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21" name="Text Box 33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22" name="Text Box 33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23" name="Text Box 33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24" name="Text Box 33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25" name="Text Box 33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26" name="Text Box 33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27" name="Text Box 33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28" name="Text Box 33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29" name="Text Box 33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30" name="Text Box 33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31" name="Text Box 33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32" name="Text Box 33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33" name="Text Box 33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34" name="Text Box 33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35" name="Text Box 33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36" name="Text Box 33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37" name="Text Box 33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38" name="Text Box 33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39" name="Text Box 33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40" name="Text Box 33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41" name="Text Box 33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42" name="Text Box 33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43" name="Text Box 33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44" name="Text Box 33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45" name="Text Box 33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46" name="Text Box 33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47" name="Text Box 33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48" name="Text Box 33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49" name="Text Box 33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50" name="Text Box 33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51" name="Text Box 33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52" name="Text Box 33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53" name="Text Box 33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54" name="Text Box 33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55" name="Text Box 33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56" name="Text Box 33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57" name="Text Box 33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58" name="Text Box 33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59" name="Text Box 33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60" name="Text Box 33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61" name="Text Box 33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62" name="Text Box 33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63" name="Text Box 33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64" name="Text Box 33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65" name="Text Box 33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66" name="Text Box 33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67" name="Text Box 33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68" name="Text Box 33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69" name="Text Box 33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70" name="Text Box 33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71" name="Text Box 33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72" name="Text Box 33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73" name="Text Box 33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74" name="Text Box 33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75" name="Text Box 33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76" name="Text Box 33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77" name="Text Box 33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78" name="Text Box 33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79" name="Text Box 33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80" name="Text Box 33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81" name="Text Box 33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82" name="Text Box 33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83" name="Text Box 33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84" name="Text Box 33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85" name="Text Box 33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86" name="Text Box 33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87" name="Text Box 33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88" name="Text Box 33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89" name="Text Box 33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90" name="Text Box 33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91" name="Text Box 33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92" name="Text Box 33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93" name="Text Box 33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94" name="Text Box 33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95" name="Text Box 33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96" name="Text Box 34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97" name="Text Box 34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98" name="Text Box 34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599" name="Text Box 34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00" name="Text Box 34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01" name="Text Box 34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02" name="Text Box 34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03" name="Text Box 34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04" name="Text Box 34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05" name="Text Box 34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06" name="Text Box 34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07" name="Text Box 34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08" name="Text Box 34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09" name="Text Box 34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10" name="Text Box 34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11" name="Text Box 34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12" name="Text Box 34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13" name="Text Box 34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14" name="Text Box 34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15" name="Text Box 34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16" name="Text Box 34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17" name="Text Box 34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18" name="Text Box 34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19" name="Text Box 34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20" name="Text Box 34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21" name="Text Box 34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22" name="Text Box 34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23" name="Text Box 34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24" name="Text Box 34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25" name="Text Box 34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26" name="Text Box 34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27" name="Text Box 34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28" name="Text Box 34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29" name="Text Box 34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30" name="Text Box 34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31" name="Text Box 34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32" name="Text Box 34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33" name="Text Box 34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34" name="Text Box 34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35" name="Text Box 34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36" name="Text Box 34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37" name="Text Box 34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38" name="Text Box 34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39" name="Text Box 34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40" name="Text Box 34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41" name="Text Box 34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42" name="Text Box 34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43" name="Text Box 34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44" name="Text Box 34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45" name="Text Box 34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46" name="Text Box 34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47" name="Text Box 34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48" name="Text Box 34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49" name="Text Box 34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50" name="Text Box 34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51" name="Text Box 34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52" name="Text Box 34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53" name="Text Box 34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54" name="Text Box 34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55" name="Text Box 34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56" name="Text Box 34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57" name="Text Box 34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58" name="Text Box 34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59" name="Text Box 34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60" name="Text Box 34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61" name="Text Box 34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62" name="Text Box 34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63" name="Text Box 34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64" name="Text Box 34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65" name="Text Box 34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66" name="Text Box 34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67" name="Text Box 34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68" name="Text Box 34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69" name="Text Box 34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70" name="Text Box 34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71" name="Text Box 34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72" name="Text Box 34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73" name="Text Box 34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74" name="Text Box 34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75" name="Text Box 34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76" name="Text Box 34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77" name="Text Box 34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78" name="Text Box 34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79" name="Text Box 34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80" name="Text Box 34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81" name="Text Box 34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82" name="Text Box 34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83" name="Text Box 34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84" name="Text Box 34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85" name="Text Box 34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86" name="Text Box 34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87" name="Text Box 34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88" name="Text Box 34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89" name="Text Box 34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90" name="Text Box 34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91" name="Text Box 34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92" name="Text Box 34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93" name="Text Box 34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94" name="Text Box 34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95" name="Text Box 34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96" name="Text Box 35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97" name="Text Box 35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98" name="Text Box 35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699" name="Text Box 35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00" name="Text Box 35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01" name="Text Box 35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02" name="Text Box 35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03" name="Text Box 35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04" name="Text Box 35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05" name="Text Box 35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06" name="Text Box 35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07" name="Text Box 35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08" name="Text Box 35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09" name="Text Box 35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10" name="Text Box 35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11" name="Text Box 35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12" name="Text Box 35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13" name="Text Box 35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14" name="Text Box 35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15" name="Text Box 35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16" name="Text Box 35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17" name="Text Box 35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18" name="Text Box 35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19" name="Text Box 35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20" name="Text Box 35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21" name="Text Box 35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22" name="Text Box 35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23" name="Text Box 35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24" name="Text Box 35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25" name="Text Box 35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26" name="Text Box 35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27" name="Text Box 35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28" name="Text Box 35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29" name="Text Box 35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30" name="Text Box 35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31" name="Text Box 35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32" name="Text Box 35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33" name="Text Box 35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34" name="Text Box 35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35" name="Text Box 35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36" name="Text Box 35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37" name="Text Box 35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38" name="Text Box 35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39" name="Text Box 35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40" name="Text Box 35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41" name="Text Box 35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42" name="Text Box 35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43" name="Text Box 35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44" name="Text Box 35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45" name="Text Box 35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46" name="Text Box 35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47" name="Text Box 35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48" name="Text Box 35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49" name="Text Box 35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50" name="Text Box 35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51" name="Text Box 35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52" name="Text Box 35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53" name="Text Box 35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54" name="Text Box 35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55" name="Text Box 35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56" name="Text Box 35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57" name="Text Box 35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58" name="Text Box 35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59" name="Text Box 35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60" name="Text Box 35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61" name="Text Box 35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62" name="Text Box 35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63" name="Text Box 35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64" name="Text Box 35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65" name="Text Box 35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66" name="Text Box 35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67" name="Text Box 35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68" name="Text Box 35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69" name="Text Box 35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70" name="Text Box 35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71" name="Text Box 35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72" name="Text Box 35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73" name="Text Box 35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74" name="Text Box 35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75" name="Text Box 35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76" name="Text Box 35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77" name="Text Box 35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78" name="Text Box 35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79" name="Text Box 35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80" name="Text Box 35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81" name="Text Box 35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82" name="Text Box 35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83" name="Text Box 35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84" name="Text Box 35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85" name="Text Box 35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86" name="Text Box 35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87" name="Text Box 35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88" name="Text Box 35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89" name="Text Box 35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90" name="Text Box 35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91" name="Text Box 35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92" name="Text Box 35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93" name="Text Box 35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94" name="Text Box 35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95" name="Text Box 35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96" name="Text Box 36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97" name="Text Box 36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98" name="Text Box 36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799" name="Text Box 36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00" name="Text Box 36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01" name="Text Box 36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02" name="Text Box 36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03" name="Text Box 36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04" name="Text Box 36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05" name="Text Box 36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06" name="Text Box 36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07" name="Text Box 36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08" name="Text Box 36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09" name="Text Box 36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10" name="Text Box 36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11" name="Text Box 36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12" name="Text Box 36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13" name="Text Box 36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14" name="Text Box 36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15" name="Text Box 36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16" name="Text Box 36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17" name="Text Box 36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18" name="Text Box 36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19" name="Text Box 36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20" name="Text Box 36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21" name="Text Box 36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22" name="Text Box 36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23" name="Text Box 36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24" name="Text Box 36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25" name="Text Box 36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26" name="Text Box 36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27" name="Text Box 36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28" name="Text Box 36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29" name="Text Box 36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30" name="Text Box 36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31" name="Text Box 36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32" name="Text Box 36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33" name="Text Box 36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34" name="Text Box 36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35" name="Text Box 36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36" name="Text Box 36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37" name="Text Box 36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38" name="Text Box 36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39" name="Text Box 36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40" name="Text Box 36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41" name="Text Box 36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42" name="Text Box 36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43" name="Text Box 36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44" name="Text Box 36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45" name="Text Box 36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46" name="Text Box 36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47" name="Text Box 36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48" name="Text Box 36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49" name="Text Box 36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50" name="Text Box 36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51" name="Text Box 36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52" name="Text Box 36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53" name="Text Box 36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54" name="Text Box 36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55" name="Text Box 36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56" name="Text Box 36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57" name="Text Box 36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58" name="Text Box 36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59" name="Text Box 36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60" name="Text Box 36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61" name="Text Box 36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62" name="Text Box 36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63" name="Text Box 36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64" name="Text Box 36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65" name="Text Box 36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66" name="Text Box 36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67" name="Text Box 36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68" name="Text Box 36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69" name="Text Box 36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70" name="Text Box 36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71" name="Text Box 36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72" name="Text Box 36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73" name="Text Box 36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74" name="Text Box 36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75" name="Text Box 36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76" name="Text Box 36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77" name="Text Box 36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78" name="Text Box 36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79" name="Text Box 36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80" name="Text Box 36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81" name="Text Box 36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82" name="Text Box 36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83" name="Text Box 36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84" name="Text Box 36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85" name="Text Box 36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86" name="Text Box 36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87" name="Text Box 36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88" name="Text Box 36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89" name="Text Box 36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90" name="Text Box 36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91" name="Text Box 36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92" name="Text Box 36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93" name="Text Box 36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94" name="Text Box 36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95" name="Text Box 36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96" name="Text Box 37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97" name="Text Box 37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98" name="Text Box 37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899" name="Text Box 37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00" name="Text Box 37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01" name="Text Box 37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02" name="Text Box 37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03" name="Text Box 37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04" name="Text Box 37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05" name="Text Box 37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06" name="Text Box 37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07" name="Text Box 37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08" name="Text Box 37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09" name="Text Box 37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10" name="Text Box 37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11" name="Text Box 37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12" name="Text Box 37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13" name="Text Box 37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14" name="Text Box 37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15" name="Text Box 37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16" name="Text Box 37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17" name="Text Box 37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18" name="Text Box 37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19" name="Text Box 37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20" name="Text Box 37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21" name="Text Box 37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22" name="Text Box 37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23" name="Text Box 37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24" name="Text Box 37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25" name="Text Box 37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26" name="Text Box 37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27" name="Text Box 37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28" name="Text Box 37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29" name="Text Box 37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30" name="Text Box 37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31" name="Text Box 37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32" name="Text Box 37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33" name="Text Box 37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34" name="Text Box 37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35" name="Text Box 37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36" name="Text Box 37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37" name="Text Box 37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38" name="Text Box 37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39" name="Text Box 37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40" name="Text Box 37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41" name="Text Box 37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42" name="Text Box 37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43" name="Text Box 37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44" name="Text Box 37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45" name="Text Box 37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46" name="Text Box 37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47" name="Text Box 37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48" name="Text Box 37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49" name="Text Box 37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50" name="Text Box 37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51" name="Text Box 37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52" name="Text Box 37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53" name="Text Box 37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54" name="Text Box 37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55" name="Text Box 37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56" name="Text Box 37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57" name="Text Box 37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58" name="Text Box 37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59" name="Text Box 37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60" name="Text Box 37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61" name="Text Box 37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62" name="Text Box 37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63" name="Text Box 37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64" name="Text Box 37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65" name="Text Box 37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66" name="Text Box 37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67" name="Text Box 37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68" name="Text Box 37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69" name="Text Box 37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70" name="Text Box 37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71" name="Text Box 37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72" name="Text Box 37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73" name="Text Box 37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74" name="Text Box 37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75" name="Text Box 37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76" name="Text Box 37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77" name="Text Box 37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78" name="Text Box 37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79" name="Text Box 37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80" name="Text Box 37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81" name="Text Box 37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82" name="Text Box 37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83" name="Text Box 37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84" name="Text Box 37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85" name="Text Box 37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86" name="Text Box 37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87" name="Text Box 37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88" name="Text Box 37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89" name="Text Box 37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90" name="Text Box 37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91" name="Text Box 37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92" name="Text Box 37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93" name="Text Box 37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94" name="Text Box 37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95" name="Text Box 37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96" name="Text Box 38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97" name="Text Box 38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98" name="Text Box 38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3999" name="Text Box 38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00" name="Text Box 38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01" name="Text Box 38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02" name="Text Box 38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03" name="Text Box 38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04" name="Text Box 38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05" name="Text Box 38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06" name="Text Box 38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07" name="Text Box 38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08" name="Text Box 38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09" name="Text Box 38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10" name="Text Box 38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11" name="Text Box 38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12" name="Text Box 38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13" name="Text Box 38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14" name="Text Box 38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15" name="Text Box 38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16" name="Text Box 38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17" name="Text Box 38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18" name="Text Box 38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19" name="Text Box 38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20" name="Text Box 38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21" name="Text Box 38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22" name="Text Box 38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23" name="Text Box 38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24" name="Text Box 38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25" name="Text Box 38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26" name="Text Box 38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27" name="Text Box 38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28" name="Text Box 38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29" name="Text Box 38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30" name="Text Box 38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31" name="Text Box 38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32" name="Text Box 38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33" name="Text Box 38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34" name="Text Box 38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35" name="Text Box 38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36" name="Text Box 38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37" name="Text Box 38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38" name="Text Box 38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39" name="Text Box 38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40" name="Text Box 38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41" name="Text Box 38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42" name="Text Box 38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43" name="Text Box 38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44" name="Text Box 38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45" name="Text Box 38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46" name="Text Box 38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47" name="Text Box 38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48" name="Text Box 38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49" name="Text Box 38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50" name="Text Box 38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51" name="Text Box 38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52" name="Text Box 38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53" name="Text Box 38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54" name="Text Box 38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55" name="Text Box 38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56" name="Text Box 38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57" name="Text Box 38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58" name="Text Box 38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59" name="Text Box 38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60" name="Text Box 38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61" name="Text Box 38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62" name="Text Box 38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63" name="Text Box 38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64" name="Text Box 38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65" name="Text Box 38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66" name="Text Box 38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67" name="Text Box 38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68" name="Text Box 38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69" name="Text Box 38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70" name="Text Box 38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71" name="Text Box 38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72" name="Text Box 38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73" name="Text Box 38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74" name="Text Box 38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75" name="Text Box 38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76" name="Text Box 38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77" name="Text Box 38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78" name="Text Box 38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79" name="Text Box 38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80" name="Text Box 38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81" name="Text Box 38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82" name="Text Box 38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83" name="Text Box 38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84" name="Text Box 38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85" name="Text Box 38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86" name="Text Box 38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87" name="Text Box 38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88" name="Text Box 38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89" name="Text Box 38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90" name="Text Box 38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91" name="Text Box 38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92" name="Text Box 38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93" name="Text Box 38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94" name="Text Box 38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95" name="Text Box 38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96" name="Text Box 39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97" name="Text Box 39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98" name="Text Box 39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099" name="Text Box 39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00" name="Text Box 39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01" name="Text Box 39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02" name="Text Box 39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03" name="Text Box 39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04" name="Text Box 39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05" name="Text Box 39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06" name="Text Box 39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07" name="Text Box 39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08" name="Text Box 39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09" name="Text Box 39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10" name="Text Box 39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11" name="Text Box 39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12" name="Text Box 39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13" name="Text Box 39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14" name="Text Box 39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15" name="Text Box 39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16" name="Text Box 39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17" name="Text Box 39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18" name="Text Box 39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19" name="Text Box 39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20" name="Text Box 39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21" name="Text Box 39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22" name="Text Box 39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23" name="Text Box 39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24" name="Text Box 39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25" name="Text Box 39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26" name="Text Box 39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27" name="Text Box 39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28" name="Text Box 39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29" name="Text Box 39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30" name="Text Box 39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31" name="Text Box 39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32" name="Text Box 39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33" name="Text Box 39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34" name="Text Box 39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35" name="Text Box 39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36" name="Text Box 39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37" name="Text Box 39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38" name="Text Box 39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39" name="Text Box 39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40" name="Text Box 39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41" name="Text Box 39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42" name="Text Box 39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43" name="Text Box 39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44" name="Text Box 39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45" name="Text Box 39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46" name="Text Box 39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47" name="Text Box 39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48" name="Text Box 39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49" name="Text Box 39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50" name="Text Box 39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51" name="Text Box 39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52" name="Text Box 39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53" name="Text Box 39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54" name="Text Box 39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55" name="Text Box 39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56" name="Text Box 39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57" name="Text Box 39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58" name="Text Box 39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59" name="Text Box 39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60" name="Text Box 39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61" name="Text Box 39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62" name="Text Box 39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63" name="Text Box 39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64" name="Text Box 39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65" name="Text Box 39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66" name="Text Box 39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67" name="Text Box 39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68" name="Text Box 39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69" name="Text Box 39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70" name="Text Box 39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71" name="Text Box 39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72" name="Text Box 39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73" name="Text Box 39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74" name="Text Box 39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75" name="Text Box 39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76" name="Text Box 39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77" name="Text Box 39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78" name="Text Box 39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79" name="Text Box 39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80" name="Text Box 39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81" name="Text Box 39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82" name="Text Box 39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83" name="Text Box 39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84" name="Text Box 39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85" name="Text Box 39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86" name="Text Box 39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87" name="Text Box 39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88" name="Text Box 39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89" name="Text Box 39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90" name="Text Box 39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91" name="Text Box 39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92" name="Text Box 39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93" name="Text Box 39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94" name="Text Box 39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95" name="Text Box 39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96" name="Text Box 40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97" name="Text Box 40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98" name="Text Box 40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199" name="Text Box 40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00" name="Text Box 40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01" name="Text Box 40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02" name="Text Box 40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03" name="Text Box 40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04" name="Text Box 40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05" name="Text Box 40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06" name="Text Box 40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07" name="Text Box 40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08" name="Text Box 40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09" name="Text Box 40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10" name="Text Box 40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11" name="Text Box 40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12" name="Text Box 40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13" name="Text Box 40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14" name="Text Box 40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15" name="Text Box 40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16" name="Text Box 40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17" name="Text Box 40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18" name="Text Box 40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19" name="Text Box 40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20" name="Text Box 40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21" name="Text Box 40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22" name="Text Box 40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23" name="Text Box 40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24" name="Text Box 40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25" name="Text Box 40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26" name="Text Box 40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27" name="Text Box 40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28" name="Text Box 40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29" name="Text Box 40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30" name="Text Box 40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31" name="Text Box 40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32" name="Text Box 40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33" name="Text Box 40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34" name="Text Box 40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35" name="Text Box 40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36" name="Text Box 40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37" name="Text Box 40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38" name="Text Box 40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39" name="Text Box 40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40" name="Text Box 40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41" name="Text Box 40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42" name="Text Box 40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43" name="Text Box 40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44" name="Text Box 40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45" name="Text Box 40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46" name="Text Box 40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47" name="Text Box 40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48" name="Text Box 40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49" name="Text Box 40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50" name="Text Box 40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51" name="Text Box 40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52" name="Text Box 40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53" name="Text Box 40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54" name="Text Box 40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55" name="Text Box 40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56" name="Text Box 40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57" name="Text Box 40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58" name="Text Box 40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59" name="Text Box 40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60" name="Text Box 40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61" name="Text Box 40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62" name="Text Box 40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63" name="Text Box 40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64" name="Text Box 40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65" name="Text Box 40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66" name="Text Box 40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67" name="Text Box 40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68" name="Text Box 40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69" name="Text Box 40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70" name="Text Box 40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71" name="Text Box 40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72" name="Text Box 40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73" name="Text Box 40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74" name="Text Box 40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75" name="Text Box 40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76" name="Text Box 40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77" name="Text Box 40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78" name="Text Box 40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79" name="Text Box 40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80" name="Text Box 40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81" name="Text Box 40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82" name="Text Box 40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83" name="Text Box 40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84" name="Text Box 40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85" name="Text Box 40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86" name="Text Box 40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87" name="Text Box 40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88" name="Text Box 40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89" name="Text Box 40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90" name="Text Box 40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91" name="Text Box 40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92" name="Text Box 40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93" name="Text Box 40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94" name="Text Box 40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95" name="Text Box 40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96" name="Text Box 41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97" name="Text Box 41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98" name="Text Box 41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299" name="Text Box 41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00" name="Text Box 41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01" name="Text Box 41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02" name="Text Box 41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03" name="Text Box 41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04" name="Text Box 41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05" name="Text Box 41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06" name="Text Box 41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07" name="Text Box 41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08" name="Text Box 41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09" name="Text Box 41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10" name="Text Box 41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11" name="Text Box 41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12" name="Text Box 41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13" name="Text Box 41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14" name="Text Box 41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15" name="Text Box 41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16" name="Text Box 41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17" name="Text Box 41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18" name="Text Box 41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19" name="Text Box 41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20" name="Text Box 41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21" name="Text Box 41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22" name="Text Box 41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23" name="Text Box 41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24" name="Text Box 41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25" name="Text Box 41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26" name="Text Box 41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27" name="Text Box 41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28" name="Text Box 41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29" name="Text Box 41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30" name="Text Box 41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31" name="Text Box 41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32" name="Text Box 41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33" name="Text Box 41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34" name="Text Box 41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35" name="Text Box 41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36" name="Text Box 41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37" name="Text Box 41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38" name="Text Box 41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39" name="Text Box 41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40" name="Text Box 41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41" name="Text Box 41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42" name="Text Box 41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43" name="Text Box 41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44" name="Text Box 41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45" name="Text Box 41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46" name="Text Box 41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47" name="Text Box 41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48" name="Text Box 41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49" name="Text Box 41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50" name="Text Box 41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51" name="Text Box 41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52" name="Text Box 41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53" name="Text Box 41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54" name="Text Box 41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55" name="Text Box 41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56" name="Text Box 41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57" name="Text Box 41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58" name="Text Box 41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59" name="Text Box 41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60" name="Text Box 41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61" name="Text Box 41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62" name="Text Box 41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63" name="Text Box 41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64" name="Text Box 41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65" name="Text Box 41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66" name="Text Box 41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67" name="Text Box 41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68" name="Text Box 41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69" name="Text Box 41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70" name="Text Box 41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71" name="Text Box 41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72" name="Text Box 41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73" name="Text Box 41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74" name="Text Box 41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75" name="Text Box 41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76" name="Text Box 41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77" name="Text Box 41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78" name="Text Box 41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79" name="Text Box 41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80" name="Text Box 41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81" name="Text Box 41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82" name="Text Box 41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83" name="Text Box 41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84" name="Text Box 41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85" name="Text Box 41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86" name="Text Box 41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87" name="Text Box 41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88" name="Text Box 41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89" name="Text Box 41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90" name="Text Box 41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91" name="Text Box 41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92" name="Text Box 41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93" name="Text Box 41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94" name="Text Box 41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95" name="Text Box 41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96" name="Text Box 42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97" name="Text Box 42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98" name="Text Box 42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399" name="Text Box 42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00" name="Text Box 42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01" name="Text Box 42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02" name="Text Box 42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03" name="Text Box 42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04" name="Text Box 42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05" name="Text Box 42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06" name="Text Box 42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07" name="Text Box 42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08" name="Text Box 42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09" name="Text Box 42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10" name="Text Box 42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11" name="Text Box 42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12" name="Text Box 42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13" name="Text Box 42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14" name="Text Box 42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15" name="Text Box 42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16" name="Text Box 42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17" name="Text Box 42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18" name="Text Box 42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19" name="Text Box 42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20" name="Text Box 42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21" name="Text Box 42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22" name="Text Box 42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23" name="Text Box 42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24" name="Text Box 42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25" name="Text Box 42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26" name="Text Box 42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27" name="Text Box 42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28" name="Text Box 42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29" name="Text Box 42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30" name="Text Box 42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31" name="Text Box 42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32" name="Text Box 42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33" name="Text Box 42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34" name="Text Box 42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35" name="Text Box 42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36" name="Text Box 42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37" name="Text Box 42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38" name="Text Box 42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39" name="Text Box 42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40" name="Text Box 42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41" name="Text Box 42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42" name="Text Box 42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43" name="Text Box 42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44" name="Text Box 42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45" name="Text Box 42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46" name="Text Box 42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47" name="Text Box 42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48" name="Text Box 42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49" name="Text Box 42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50" name="Text Box 42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51" name="Text Box 42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52" name="Text Box 42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53" name="Text Box 42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54" name="Text Box 42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55" name="Text Box 42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56" name="Text Box 42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57" name="Text Box 42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58" name="Text Box 42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59" name="Text Box 42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60" name="Text Box 42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61" name="Text Box 42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62" name="Text Box 42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63" name="Text Box 42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64" name="Text Box 42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65" name="Text Box 42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66" name="Text Box 42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67" name="Text Box 42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68" name="Text Box 42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69" name="Text Box 42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70" name="Text Box 42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71" name="Text Box 42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72" name="Text Box 42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73" name="Text Box 42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74" name="Text Box 42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75" name="Text Box 42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76" name="Text Box 42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77" name="Text Box 42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78" name="Text Box 42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79" name="Text Box 42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80" name="Text Box 42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81" name="Text Box 42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82" name="Text Box 42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83" name="Text Box 42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84" name="Text Box 42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85" name="Text Box 42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86" name="Text Box 42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87" name="Text Box 42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88" name="Text Box 42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89" name="Text Box 42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90" name="Text Box 42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91" name="Text Box 42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92" name="Text Box 42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93" name="Text Box 42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94" name="Text Box 42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95" name="Text Box 42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96" name="Text Box 43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97" name="Text Box 43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98" name="Text Box 43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499" name="Text Box 43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00" name="Text Box 43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01" name="Text Box 43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02" name="Text Box 43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03" name="Text Box 43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04" name="Text Box 43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05" name="Text Box 43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06" name="Text Box 43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07" name="Text Box 43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08" name="Text Box 43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09" name="Text Box 43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10" name="Text Box 43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11" name="Text Box 43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12" name="Text Box 43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13" name="Text Box 43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14" name="Text Box 43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15" name="Text Box 43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16" name="Text Box 43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17" name="Text Box 43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18" name="Text Box 43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19" name="Text Box 43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20" name="Text Box 43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21" name="Text Box 43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22" name="Text Box 43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23" name="Text Box 43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24" name="Text Box 43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25" name="Text Box 43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26" name="Text Box 43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27" name="Text Box 43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28" name="Text Box 43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29" name="Text Box 43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30" name="Text Box 43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31" name="Text Box 43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32" name="Text Box 43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33" name="Text Box 43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34" name="Text Box 43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35" name="Text Box 43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36" name="Text Box 43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37" name="Text Box 43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38" name="Text Box 43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39" name="Text Box 43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40" name="Text Box 43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41" name="Text Box 43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42" name="Text Box 43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43" name="Text Box 43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44" name="Text Box 43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45" name="Text Box 43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46" name="Text Box 43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47" name="Text Box 43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48" name="Text Box 43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49" name="Text Box 43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50" name="Text Box 43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51" name="Text Box 43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52" name="Text Box 43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53" name="Text Box 43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54" name="Text Box 43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55" name="Text Box 43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56" name="Text Box 43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57" name="Text Box 43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58" name="Text Box 43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59" name="Text Box 43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60" name="Text Box 43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61" name="Text Box 43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62" name="Text Box 43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63" name="Text Box 43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64" name="Text Box 43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65" name="Text Box 43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66" name="Text Box 43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67" name="Text Box 43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68" name="Text Box 43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69" name="Text Box 43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70" name="Text Box 43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71" name="Text Box 43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72" name="Text Box 43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73" name="Text Box 43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74" name="Text Box 43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75" name="Text Box 43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76" name="Text Box 43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77" name="Text Box 43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78" name="Text Box 43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79" name="Text Box 43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80" name="Text Box 43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81" name="Text Box 43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82" name="Text Box 43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83" name="Text Box 43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84" name="Text Box 43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85" name="Text Box 43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86" name="Text Box 43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87" name="Text Box 43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88" name="Text Box 43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89" name="Text Box 43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90" name="Text Box 43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91" name="Text Box 43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92" name="Text Box 43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93" name="Text Box 43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94" name="Text Box 43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95" name="Text Box 43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96" name="Text Box 44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97" name="Text Box 44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98" name="Text Box 44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599" name="Text Box 44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00" name="Text Box 44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01" name="Text Box 44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02" name="Text Box 44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03" name="Text Box 44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04" name="Text Box 44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05" name="Text Box 44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06" name="Text Box 44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07" name="Text Box 44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08" name="Text Box 44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09" name="Text Box 44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10" name="Text Box 44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11" name="Text Box 44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12" name="Text Box 44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13" name="Text Box 44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14" name="Text Box 44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15" name="Text Box 44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16" name="Text Box 44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17" name="Text Box 44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18" name="Text Box 44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19" name="Text Box 44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20" name="Text Box 44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21" name="Text Box 44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22" name="Text Box 44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23" name="Text Box 44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24" name="Text Box 44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25" name="Text Box 44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26" name="Text Box 44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27" name="Text Box 44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28" name="Text Box 44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29" name="Text Box 44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30" name="Text Box 44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31" name="Text Box 44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32" name="Text Box 44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33" name="Text Box 44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34" name="Text Box 44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35" name="Text Box 44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36" name="Text Box 44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37" name="Text Box 44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38" name="Text Box 44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39" name="Text Box 44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40" name="Text Box 44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41" name="Text Box 44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42" name="Text Box 44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43" name="Text Box 44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44" name="Text Box 44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45" name="Text Box 44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46" name="Text Box 44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47" name="Text Box 44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48" name="Text Box 44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49" name="Text Box 44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50" name="Text Box 44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51" name="Text Box 44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52" name="Text Box 44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53" name="Text Box 44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54" name="Text Box 44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55" name="Text Box 44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56" name="Text Box 44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57" name="Text Box 44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58" name="Text Box 44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59" name="Text Box 44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60" name="Text Box 44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61" name="Text Box 44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62" name="Text Box 44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63" name="Text Box 44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64" name="Text Box 44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65" name="Text Box 44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66" name="Text Box 44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67" name="Text Box 44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68" name="Text Box 44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69" name="Text Box 44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70" name="Text Box 44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71" name="Text Box 44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72" name="Text Box 44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73" name="Text Box 44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74" name="Text Box 44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75" name="Text Box 44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76" name="Text Box 44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77" name="Text Box 44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78" name="Text Box 44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79" name="Text Box 44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80" name="Text Box 44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81" name="Text Box 44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82" name="Text Box 44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83" name="Text Box 44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84" name="Text Box 44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85" name="Text Box 44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86" name="Text Box 44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87" name="Text Box 44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88" name="Text Box 44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89" name="Text Box 44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90" name="Text Box 44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91" name="Text Box 44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92" name="Text Box 44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93" name="Text Box 44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94" name="Text Box 44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95" name="Text Box 44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96" name="Text Box 45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97" name="Text Box 45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98" name="Text Box 45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699" name="Text Box 45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00" name="Text Box 45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01" name="Text Box 45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02" name="Text Box 45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03" name="Text Box 45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04" name="Text Box 45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05" name="Text Box 45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06" name="Text Box 45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07" name="Text Box 45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08" name="Text Box 45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09" name="Text Box 45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10" name="Text Box 45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11" name="Text Box 45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12" name="Text Box 45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13" name="Text Box 45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14" name="Text Box 45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15" name="Text Box 45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16" name="Text Box 45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17" name="Text Box 45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18" name="Text Box 45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19" name="Text Box 45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20" name="Text Box 45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21" name="Text Box 45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22" name="Text Box 45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23" name="Text Box 45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24" name="Text Box 45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25" name="Text Box 45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26" name="Text Box 45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27" name="Text Box 45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28" name="Text Box 45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29" name="Text Box 45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30" name="Text Box 45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31" name="Text Box 45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32" name="Text Box 45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33" name="Text Box 45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34" name="Text Box 45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35" name="Text Box 45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36" name="Text Box 45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37" name="Text Box 45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38" name="Text Box 45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39" name="Text Box 45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40" name="Text Box 45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41" name="Text Box 45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42" name="Text Box 45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43" name="Text Box 45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44" name="Text Box 45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45" name="Text Box 45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46" name="Text Box 45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47" name="Text Box 45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48" name="Text Box 45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49" name="Text Box 45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50" name="Text Box 45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51" name="Text Box 45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52" name="Text Box 45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53" name="Text Box 45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54" name="Text Box 45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55" name="Text Box 45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56" name="Text Box 45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57" name="Text Box 45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58" name="Text Box 45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59" name="Text Box 45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60" name="Text Box 45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61" name="Text Box 45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62" name="Text Box 45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63" name="Text Box 45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64" name="Text Box 45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65" name="Text Box 45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66" name="Text Box 45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67" name="Text Box 45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68" name="Text Box 45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69" name="Text Box 45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70" name="Text Box 45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71" name="Text Box 45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72" name="Text Box 45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73" name="Text Box 45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74" name="Text Box 45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75" name="Text Box 45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76" name="Text Box 45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77" name="Text Box 45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78" name="Text Box 45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79" name="Text Box 45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80" name="Text Box 45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81" name="Text Box 45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82" name="Text Box 45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83" name="Text Box 45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84" name="Text Box 45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85" name="Text Box 45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86" name="Text Box 45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87" name="Text Box 45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88" name="Text Box 45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89" name="Text Box 45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90" name="Text Box 45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91" name="Text Box 45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92" name="Text Box 45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93" name="Text Box 45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94" name="Text Box 45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95" name="Text Box 45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96" name="Text Box 46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97" name="Text Box 46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98" name="Text Box 46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799" name="Text Box 46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00" name="Text Box 46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01" name="Text Box 46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02" name="Text Box 46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03" name="Text Box 46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04" name="Text Box 46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05" name="Text Box 46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06" name="Text Box 46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07" name="Text Box 46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08" name="Text Box 46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09" name="Text Box 46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10" name="Text Box 46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11" name="Text Box 46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12" name="Text Box 46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13" name="Text Box 46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14" name="Text Box 46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15" name="Text Box 46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16" name="Text Box 46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17" name="Text Box 46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18" name="Text Box 46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19" name="Text Box 46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20" name="Text Box 46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21" name="Text Box 46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22" name="Text Box 46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23" name="Text Box 46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24" name="Text Box 46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25" name="Text Box 46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26" name="Text Box 46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27" name="Text Box 46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28" name="Text Box 46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29" name="Text Box 46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30" name="Text Box 46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31" name="Text Box 46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32" name="Text Box 46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33" name="Text Box 46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34" name="Text Box 46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35" name="Text Box 46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36" name="Text Box 46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37" name="Text Box 46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38" name="Text Box 46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39" name="Text Box 46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40" name="Text Box 46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41" name="Text Box 46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42" name="Text Box 46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43" name="Text Box 46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44" name="Text Box 46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45" name="Text Box 46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46" name="Text Box 46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47" name="Text Box 46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48" name="Text Box 46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49" name="Text Box 46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50" name="Text Box 46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51" name="Text Box 46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52" name="Text Box 46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53" name="Text Box 46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54" name="Text Box 46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55" name="Text Box 46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56" name="Text Box 46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57" name="Text Box 46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58" name="Text Box 46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59" name="Text Box 46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60" name="Text Box 46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61" name="Text Box 46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62" name="Text Box 46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63" name="Text Box 46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64" name="Text Box 46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65" name="Text Box 46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66" name="Text Box 46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67" name="Text Box 46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68" name="Text Box 46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69" name="Text Box 46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70" name="Text Box 46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71" name="Text Box 46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72" name="Text Box 46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73" name="Text Box 46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74" name="Text Box 46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75" name="Text Box 46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76" name="Text Box 46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77" name="Text Box 46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78" name="Text Box 46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79" name="Text Box 46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80" name="Text Box 46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81" name="Text Box 46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82" name="Text Box 46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83" name="Text Box 46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84" name="Text Box 46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85" name="Text Box 46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86" name="Text Box 46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87" name="Text Box 46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88" name="Text Box 46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89" name="Text Box 46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90" name="Text Box 46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91" name="Text Box 46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92" name="Text Box 46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93" name="Text Box 46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94" name="Text Box 46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95" name="Text Box 46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96" name="Text Box 47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97" name="Text Box 47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98" name="Text Box 47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899" name="Text Box 47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00" name="Text Box 47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01" name="Text Box 47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02" name="Text Box 47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03" name="Text Box 47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04" name="Text Box 47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05" name="Text Box 47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06" name="Text Box 47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07" name="Text Box 47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08" name="Text Box 47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09" name="Text Box 47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10" name="Text Box 47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11" name="Text Box 47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12" name="Text Box 47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13" name="Text Box 47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14" name="Text Box 47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15" name="Text Box 47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16" name="Text Box 47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17" name="Text Box 47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18" name="Text Box 47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19" name="Text Box 47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20" name="Text Box 47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21" name="Text Box 47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22" name="Text Box 47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23" name="Text Box 47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24" name="Text Box 47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25" name="Text Box 47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26" name="Text Box 47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27" name="Text Box 47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28" name="Text Box 47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29" name="Text Box 47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30" name="Text Box 47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31" name="Text Box 47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32" name="Text Box 47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33" name="Text Box 47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34" name="Text Box 47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35" name="Text Box 47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36" name="Text Box 47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37" name="Text Box 47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38" name="Text Box 47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39" name="Text Box 47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40" name="Text Box 47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41" name="Text Box 47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42" name="Text Box 47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43" name="Text Box 47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44" name="Text Box 47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45" name="Text Box 47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46" name="Text Box 47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47" name="Text Box 47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48" name="Text Box 47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49" name="Text Box 47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50" name="Text Box 47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51" name="Text Box 47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52" name="Text Box 47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53" name="Text Box 47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54" name="Text Box 47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55" name="Text Box 47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56" name="Text Box 47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57" name="Text Box 47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58" name="Text Box 47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59" name="Text Box 47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60" name="Text Box 47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61" name="Text Box 47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62" name="Text Box 47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63" name="Text Box 47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64" name="Text Box 47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65" name="Text Box 47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66" name="Text Box 47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67" name="Text Box 47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68" name="Text Box 47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69" name="Text Box 47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70" name="Text Box 47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71" name="Text Box 47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72" name="Text Box 47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73" name="Text Box 47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74" name="Text Box 47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75" name="Text Box 47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76" name="Text Box 47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77" name="Text Box 47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78" name="Text Box 47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79" name="Text Box 47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80" name="Text Box 47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81" name="Text Box 47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82" name="Text Box 47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83" name="Text Box 47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84" name="Text Box 47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85" name="Text Box 47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86" name="Text Box 47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87" name="Text Box 47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88" name="Text Box 47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89" name="Text Box 47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90" name="Text Box 47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91" name="Text Box 47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92" name="Text Box 47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93" name="Text Box 47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94" name="Text Box 47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95" name="Text Box 47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96" name="Text Box 48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97" name="Text Box 48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98" name="Text Box 48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4999" name="Text Box 48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00" name="Text Box 48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01" name="Text Box 48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02" name="Text Box 48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03" name="Text Box 48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04" name="Text Box 48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05" name="Text Box 48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06" name="Text Box 48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07" name="Text Box 48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08" name="Text Box 48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09" name="Text Box 48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10" name="Text Box 48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11" name="Text Box 48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12" name="Text Box 48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13" name="Text Box 48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14" name="Text Box 48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15" name="Text Box 48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16" name="Text Box 48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17" name="Text Box 48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18" name="Text Box 48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19" name="Text Box 48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20" name="Text Box 48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21" name="Text Box 48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22" name="Text Box 48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23" name="Text Box 48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24" name="Text Box 48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25" name="Text Box 48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26" name="Text Box 48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27" name="Text Box 48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28" name="Text Box 48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29" name="Text Box 48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30" name="Text Box 48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31" name="Text Box 48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32" name="Text Box 48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33" name="Text Box 48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34" name="Text Box 48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35" name="Text Box 48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36" name="Text Box 48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37" name="Text Box 48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38" name="Text Box 48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39" name="Text Box 48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40" name="Text Box 48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41" name="Text Box 48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42" name="Text Box 48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43" name="Text Box 48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44" name="Text Box 48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45" name="Text Box 48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46" name="Text Box 48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47" name="Text Box 48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48" name="Text Box 48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49" name="Text Box 48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50" name="Text Box 48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51" name="Text Box 48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52" name="Text Box 48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53" name="Text Box 48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54" name="Text Box 48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55" name="Text Box 48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56" name="Text Box 48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57" name="Text Box 48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58" name="Text Box 48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59" name="Text Box 48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60" name="Text Box 48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61" name="Text Box 48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62" name="Text Box 48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63" name="Text Box 48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64" name="Text Box 48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65" name="Text Box 48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66" name="Text Box 48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67" name="Text Box 48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68" name="Text Box 48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69" name="Text Box 48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70" name="Text Box 48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71" name="Text Box 48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72" name="Text Box 48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73" name="Text Box 48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74" name="Text Box 48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75" name="Text Box 48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76" name="Text Box 48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77" name="Text Box 48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78" name="Text Box 48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79" name="Text Box 48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80" name="Text Box 48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81" name="Text Box 48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82" name="Text Box 48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83" name="Text Box 48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84" name="Text Box 48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85" name="Text Box 48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86" name="Text Box 48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87" name="Text Box 48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88" name="Text Box 48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89" name="Text Box 48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90" name="Text Box 48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91" name="Text Box 48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92" name="Text Box 48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93" name="Text Box 48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94" name="Text Box 48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95" name="Text Box 48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96" name="Text Box 49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97" name="Text Box 49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98" name="Text Box 49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099" name="Text Box 49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00" name="Text Box 49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01" name="Text Box 49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02" name="Text Box 49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03" name="Text Box 49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04" name="Text Box 49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05" name="Text Box 49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06" name="Text Box 49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07" name="Text Box 49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08" name="Text Box 49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09" name="Text Box 49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10" name="Text Box 49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11" name="Text Box 49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12" name="Text Box 49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13" name="Text Box 49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14" name="Text Box 49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15" name="Text Box 49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16" name="Text Box 49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17" name="Text Box 49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18" name="Text Box 49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19" name="Text Box 49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20" name="Text Box 49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21" name="Text Box 49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22" name="Text Box 49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23" name="Text Box 49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24" name="Text Box 49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25" name="Text Box 49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26" name="Text Box 49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27" name="Text Box 49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28" name="Text Box 49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29" name="Text Box 49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30" name="Text Box 49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31" name="Text Box 49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32" name="Text Box 49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33" name="Text Box 49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34" name="Text Box 49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35" name="Text Box 49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36" name="Text Box 49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37" name="Text Box 49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38" name="Text Box 49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39" name="Text Box 49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40" name="Text Box 49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41" name="Text Box 49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42" name="Text Box 49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43" name="Text Box 49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44" name="Text Box 49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45" name="Text Box 49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46" name="Text Box 49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47" name="Text Box 49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48" name="Text Box 49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49" name="Text Box 49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50" name="Text Box 49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51" name="Text Box 49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52" name="Text Box 49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53" name="Text Box 49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54" name="Text Box 49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55" name="Text Box 49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56" name="Text Box 49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57" name="Text Box 49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58" name="Text Box 49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59" name="Text Box 49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60" name="Text Box 49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61" name="Text Box 49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62" name="Text Box 49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63" name="Text Box 49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64" name="Text Box 49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65" name="Text Box 49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66" name="Text Box 49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67" name="Text Box 49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68" name="Text Box 49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69" name="Text Box 49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70" name="Text Box 49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71" name="Text Box 49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72" name="Text Box 49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73" name="Text Box 49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74" name="Text Box 49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75" name="Text Box 49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76" name="Text Box 49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77" name="Text Box 49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78" name="Text Box 49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79" name="Text Box 49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80" name="Text Box 49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81" name="Text Box 49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82" name="Text Box 49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83" name="Text Box 49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84" name="Text Box 49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85" name="Text Box 49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86" name="Text Box 49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87" name="Text Box 49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88" name="Text Box 49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89" name="Text Box 49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90" name="Text Box 49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91" name="Text Box 49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92" name="Text Box 49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93" name="Text Box 49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94" name="Text Box 49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95" name="Text Box 49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96" name="Text Box 50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97" name="Text Box 50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98" name="Text Box 50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199" name="Text Box 50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00" name="Text Box 50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01" name="Text Box 50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02" name="Text Box 50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03" name="Text Box 50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04" name="Text Box 50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05" name="Text Box 50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06" name="Text Box 50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07" name="Text Box 50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08" name="Text Box 50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09" name="Text Box 50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10" name="Text Box 50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11" name="Text Box 50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12" name="Text Box 50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13" name="Text Box 50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14" name="Text Box 50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15" name="Text Box 50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16" name="Text Box 50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17" name="Text Box 50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18" name="Text Box 50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19" name="Text Box 50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20" name="Text Box 50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21" name="Text Box 50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22" name="Text Box 50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23" name="Text Box 50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24" name="Text Box 50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25" name="Text Box 50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26" name="Text Box 50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27" name="Text Box 50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28" name="Text Box 50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29" name="Text Box 50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30" name="Text Box 50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31" name="Text Box 50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32" name="Text Box 50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33" name="Text Box 50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34" name="Text Box 50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35" name="Text Box 50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36" name="Text Box 50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37" name="Text Box 50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38" name="Text Box 50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39" name="Text Box 50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40" name="Text Box 50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41" name="Text Box 50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42" name="Text Box 50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43" name="Text Box 50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44" name="Text Box 50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45" name="Text Box 50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46" name="Text Box 50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47" name="Text Box 50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48" name="Text Box 50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49" name="Text Box 50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50" name="Text Box 50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51" name="Text Box 50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52" name="Text Box 50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53" name="Text Box 50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54" name="Text Box 50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55" name="Text Box 50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56" name="Text Box 50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57" name="Text Box 50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58" name="Text Box 50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59" name="Text Box 50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60" name="Text Box 50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61" name="Text Box 50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62" name="Text Box 50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63" name="Text Box 50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64" name="Text Box 50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65" name="Text Box 50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66" name="Text Box 50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67" name="Text Box 50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68" name="Text Box 50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69" name="Text Box 50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70" name="Text Box 50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71" name="Text Box 50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72" name="Text Box 50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73" name="Text Box 50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74" name="Text Box 50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75" name="Text Box 50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76" name="Text Box 50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77" name="Text Box 50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78" name="Text Box 50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79" name="Text Box 50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80" name="Text Box 50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81" name="Text Box 50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82" name="Text Box 50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83" name="Text Box 50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84" name="Text Box 50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85" name="Text Box 50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86" name="Text Box 50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87" name="Text Box 50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88" name="Text Box 50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89" name="Text Box 50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90" name="Text Box 50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91" name="Text Box 50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92" name="Text Box 50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93" name="Text Box 50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94" name="Text Box 50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95" name="Text Box 50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96" name="Text Box 51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97" name="Text Box 51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98" name="Text Box 51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299" name="Text Box 51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00" name="Text Box 51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01" name="Text Box 51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02" name="Text Box 51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03" name="Text Box 51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04" name="Text Box 51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05" name="Text Box 51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06" name="Text Box 51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07" name="Text Box 51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08" name="Text Box 51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09" name="Text Box 51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10" name="Text Box 51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11" name="Text Box 51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12" name="Text Box 51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13" name="Text Box 51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14" name="Text Box 51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15" name="Text Box 51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16" name="Text Box 51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17" name="Text Box 51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18" name="Text Box 51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19" name="Text Box 51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20" name="Text Box 51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21" name="Text Box 51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22" name="Text Box 51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23" name="Text Box 51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24" name="Text Box 51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25" name="Text Box 51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26" name="Text Box 51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27" name="Text Box 51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28" name="Text Box 51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29" name="Text Box 51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30" name="Text Box 51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31" name="Text Box 51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32" name="Text Box 51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33" name="Text Box 51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34" name="Text Box 51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35" name="Text Box 51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36" name="Text Box 51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37" name="Text Box 51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38" name="Text Box 51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39" name="Text Box 51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40" name="Text Box 51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41" name="Text Box 51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42" name="Text Box 51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43" name="Text Box 51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44" name="Text Box 51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45" name="Text Box 51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46" name="Text Box 51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47" name="Text Box 51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48" name="Text Box 51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49" name="Text Box 51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50" name="Text Box 51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51" name="Text Box 51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52" name="Text Box 51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53" name="Text Box 51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54" name="Text Box 51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55" name="Text Box 51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56" name="Text Box 51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57" name="Text Box 51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58" name="Text Box 51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59" name="Text Box 51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60" name="Text Box 51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61" name="Text Box 51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62" name="Text Box 51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63" name="Text Box 51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64" name="Text Box 51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65" name="Text Box 51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66" name="Text Box 51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67" name="Text Box 51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68" name="Text Box 51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69" name="Text Box 51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70" name="Text Box 51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71" name="Text Box 51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72" name="Text Box 51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73" name="Text Box 51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74" name="Text Box 51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75" name="Text Box 51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76" name="Text Box 51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77" name="Text Box 51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78" name="Text Box 51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79" name="Text Box 51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80" name="Text Box 51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81" name="Text Box 51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82" name="Text Box 51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83" name="Text Box 51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84" name="Text Box 51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85" name="Text Box 51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86" name="Text Box 51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87" name="Text Box 51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88" name="Text Box 51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89" name="Text Box 51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90" name="Text Box 51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91" name="Text Box 51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92" name="Text Box 51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93" name="Text Box 51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94" name="Text Box 51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95" name="Text Box 51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96" name="Text Box 52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97" name="Text Box 52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98" name="Text Box 52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399" name="Text Box 52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00" name="Text Box 52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01" name="Text Box 52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02" name="Text Box 52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03" name="Text Box 52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04" name="Text Box 52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05" name="Text Box 52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06" name="Text Box 52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07" name="Text Box 52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08" name="Text Box 52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09" name="Text Box 52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10" name="Text Box 52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11" name="Text Box 52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12" name="Text Box 52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13" name="Text Box 52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14" name="Text Box 52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15" name="Text Box 52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16" name="Text Box 52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17" name="Text Box 52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18" name="Text Box 52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19" name="Text Box 52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20" name="Text Box 52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21" name="Text Box 52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22" name="Text Box 52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23" name="Text Box 52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24" name="Text Box 52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25" name="Text Box 52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26" name="Text Box 52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27" name="Text Box 52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28" name="Text Box 52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29" name="Text Box 52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30" name="Text Box 52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31" name="Text Box 52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32" name="Text Box 52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33" name="Text Box 52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34" name="Text Box 52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35" name="Text Box 52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36" name="Text Box 52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37" name="Text Box 52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38" name="Text Box 52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39" name="Text Box 52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40" name="Text Box 52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41" name="Text Box 52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42" name="Text Box 52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43" name="Text Box 52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44" name="Text Box 52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45" name="Text Box 52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46" name="Text Box 52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47" name="Text Box 52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48" name="Text Box 52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49" name="Text Box 52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50" name="Text Box 52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51" name="Text Box 52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52" name="Text Box 52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53" name="Text Box 52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54" name="Text Box 52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55" name="Text Box 52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56" name="Text Box 52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57" name="Text Box 52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58" name="Text Box 52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59" name="Text Box 52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60" name="Text Box 52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61" name="Text Box 52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62" name="Text Box 52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63" name="Text Box 52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64" name="Text Box 52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65" name="Text Box 52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66" name="Text Box 52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67" name="Text Box 52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68" name="Text Box 52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69" name="Text Box 52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70" name="Text Box 52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71" name="Text Box 52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72" name="Text Box 52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73" name="Text Box 52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74" name="Text Box 52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75" name="Text Box 52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76" name="Text Box 52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77" name="Text Box 52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78" name="Text Box 52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79" name="Text Box 52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80" name="Text Box 52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81" name="Text Box 52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82" name="Text Box 52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83" name="Text Box 52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84" name="Text Box 52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85" name="Text Box 52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86" name="Text Box 52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87" name="Text Box 52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88" name="Text Box 52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89" name="Text Box 52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90" name="Text Box 52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91" name="Text Box 52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92" name="Text Box 52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93" name="Text Box 52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94" name="Text Box 52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95" name="Text Box 52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96" name="Text Box 53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97" name="Text Box 53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98" name="Text Box 53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499" name="Text Box 53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00" name="Text Box 53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01" name="Text Box 53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02" name="Text Box 53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03" name="Text Box 53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04" name="Text Box 530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05" name="Text Box 530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06" name="Text Box 531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07" name="Text Box 531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08" name="Text Box 531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09" name="Text Box 531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10" name="Text Box 531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11" name="Text Box 531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12" name="Text Box 531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13" name="Text Box 531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14" name="Text Box 531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15" name="Text Box 531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16" name="Text Box 532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17" name="Text Box 532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18" name="Text Box 532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19" name="Text Box 532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20" name="Text Box 532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21" name="Text Box 532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22" name="Text Box 532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23" name="Text Box 532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24" name="Text Box 532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25" name="Text Box 532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26" name="Text Box 533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27" name="Text Box 533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28" name="Text Box 533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29" name="Text Box 533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30" name="Text Box 533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31" name="Text Box 533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32" name="Text Box 533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33" name="Text Box 533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34" name="Text Box 533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35" name="Text Box 533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36" name="Text Box 534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37" name="Text Box 534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38" name="Text Box 534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39" name="Text Box 534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40" name="Text Box 534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41" name="Text Box 534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42" name="Text Box 534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43" name="Text Box 534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44" name="Text Box 534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45" name="Text Box 534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46" name="Text Box 535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47" name="Text Box 535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48" name="Text Box 535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49" name="Text Box 535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50" name="Text Box 535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51" name="Text Box 535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52" name="Text Box 535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53" name="Text Box 535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54" name="Text Box 535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55" name="Text Box 535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56" name="Text Box 536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57" name="Text Box 536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58" name="Text Box 536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59" name="Text Box 536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60" name="Text Box 536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61" name="Text Box 536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62" name="Text Box 536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63" name="Text Box 536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64" name="Text Box 536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65" name="Text Box 536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66" name="Text Box 537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67" name="Text Box 537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68" name="Text Box 537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69" name="Text Box 537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70" name="Text Box 537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71" name="Text Box 537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72" name="Text Box 537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73" name="Text Box 537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74" name="Text Box 537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75" name="Text Box 537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76" name="Text Box 538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77" name="Text Box 538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78" name="Text Box 538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79" name="Text Box 538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80" name="Text Box 538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81" name="Text Box 538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82" name="Text Box 538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83" name="Text Box 538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84" name="Text Box 538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85" name="Text Box 538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86" name="Text Box 539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87" name="Text Box 539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88" name="Text Box 539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89" name="Text Box 539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90" name="Text Box 539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91" name="Text Box 539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92" name="Text Box 539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93" name="Text Box 539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94" name="Text Box 5398"/>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95" name="Text Box 5399"/>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96" name="Text Box 5400"/>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97" name="Text Box 5401"/>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98" name="Text Box 5402"/>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599" name="Text Box 5403"/>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600" name="Text Box 5404"/>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601" name="Text Box 5405"/>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602" name="Text Box 5406"/>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19052</xdr:rowOff>
    </xdr:to>
    <xdr:sp macro="" textlink="">
      <xdr:nvSpPr>
        <xdr:cNvPr id="5603" name="Text Box 5407"/>
        <xdr:cNvSpPr txBox="1">
          <a:spLocks noChangeArrowheads="1"/>
        </xdr:cNvSpPr>
      </xdr:nvSpPr>
      <xdr:spPr bwMode="auto">
        <a:xfrm>
          <a:off x="4686300" y="15049500"/>
          <a:ext cx="85725"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277</xdr:row>
      <xdr:rowOff>0</xdr:rowOff>
    </xdr:from>
    <xdr:ext cx="85725" cy="205410"/>
    <xdr:sp macro="" textlink="">
      <xdr:nvSpPr>
        <xdr:cNvPr id="5604" name="Text Box 25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05" name="Text Box 25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06" name="Text Box 25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07" name="Text Box 25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08" name="Text Box 25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09" name="Text Box 25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10" name="Text Box 25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11" name="Text Box 25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12" name="Text Box 25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13" name="Text Box 25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14" name="Text Box 25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15" name="Text Box 25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16" name="Text Box 25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17" name="Text Box 25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18" name="Text Box 26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19" name="Text Box 26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20" name="Text Box 26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21" name="Text Box 26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22" name="Text Box 26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23" name="Text Box 26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24" name="Text Box 26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25" name="Text Box 26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26" name="Text Box 26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27" name="Text Box 26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28" name="Text Box 26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29" name="Text Box 26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30" name="Text Box 26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31" name="Text Box 26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32" name="Text Box 26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33" name="Text Box 26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34" name="Text Box 26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35" name="Text Box 26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36" name="Text Box 26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37" name="Text Box 26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38" name="Text Box 26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39" name="Text Box 26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40" name="Text Box 26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41" name="Text Box 26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42" name="Text Box 26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43" name="Text Box 26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44" name="Text Box 26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45" name="Text Box 26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46" name="Text Box 26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47" name="Text Box 26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48" name="Text Box 26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49" name="Text Box 26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50" name="Text Box 26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51" name="Text Box 26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52" name="Text Box 26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53" name="Text Box 26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54" name="Text Box 26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55" name="Text Box 26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56" name="Text Box 26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57" name="Text Box 26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58" name="Text Box 26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59" name="Text Box 26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60" name="Text Box 26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61" name="Text Box 26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62" name="Text Box 26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63" name="Text Box 26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64" name="Text Box 26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65" name="Text Box 26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66" name="Text Box 26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67" name="Text Box 26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68" name="Text Box 26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69" name="Text Box 26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70" name="Text Box 26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71" name="Text Box 26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72" name="Text Box 26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73" name="Text Box 26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74" name="Text Box 26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75" name="Text Box 26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76" name="Text Box 27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77" name="Text Box 27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78" name="Text Box 27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79" name="Text Box 27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80" name="Text Box 27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81" name="Text Box 27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82" name="Text Box 27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83" name="Text Box 27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84" name="Text Box 27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85" name="Text Box 27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86" name="Text Box 27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87" name="Text Box 27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88" name="Text Box 27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89" name="Text Box 27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90" name="Text Box 27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91" name="Text Box 27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92" name="Text Box 27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93" name="Text Box 27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94" name="Text Box 27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95" name="Text Box 27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96" name="Text Box 27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97" name="Text Box 27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98" name="Text Box 27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699" name="Text Box 27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00" name="Text Box 27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01" name="Text Box 27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02" name="Text Box 27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03" name="Text Box 27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04" name="Text Box 27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05" name="Text Box 27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06" name="Text Box 27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07" name="Text Box 27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08" name="Text Box 27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09" name="Text Box 27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10" name="Text Box 27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11" name="Text Box 27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12" name="Text Box 27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13" name="Text Box 27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14" name="Text Box 27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15" name="Text Box 27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16" name="Text Box 27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17" name="Text Box 27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18" name="Text Box 27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19" name="Text Box 27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20" name="Text Box 27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21" name="Text Box 27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22" name="Text Box 27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23" name="Text Box 27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24" name="Text Box 27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25" name="Text Box 27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26" name="Text Box 27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27" name="Text Box 27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28" name="Text Box 27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29" name="Text Box 27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30" name="Text Box 27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31" name="Text Box 27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32" name="Text Box 27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33" name="Text Box 27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34" name="Text Box 27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35" name="Text Box 27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36" name="Text Box 27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37" name="Text Box 27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38" name="Text Box 27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39" name="Text Box 27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40" name="Text Box 27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41" name="Text Box 27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42" name="Text Box 27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43" name="Text Box 27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44" name="Text Box 27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45" name="Text Box 27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46" name="Text Box 27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47" name="Text Box 27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48" name="Text Box 27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49" name="Text Box 27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50" name="Text Box 27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51" name="Text Box 27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52" name="Text Box 27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53" name="Text Box 27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54" name="Text Box 27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55" name="Text Box 27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56" name="Text Box 27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57" name="Text Box 27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58" name="Text Box 27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59" name="Text Box 27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60" name="Text Box 27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61" name="Text Box 27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62" name="Text Box 27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63" name="Text Box 27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64" name="Text Box 27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65" name="Text Box 27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66" name="Text Box 27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67" name="Text Box 27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68" name="Text Box 27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69" name="Text Box 27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70" name="Text Box 27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71" name="Text Box 27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72" name="Text Box 27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73" name="Text Box 27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74" name="Text Box 27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75" name="Text Box 27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76" name="Text Box 28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77" name="Text Box 28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78" name="Text Box 28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79" name="Text Box 28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80" name="Text Box 28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81" name="Text Box 28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82" name="Text Box 28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83" name="Text Box 28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84" name="Text Box 28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85" name="Text Box 28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86" name="Text Box 28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87" name="Text Box 28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88" name="Text Box 28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89" name="Text Box 28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90" name="Text Box 28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91" name="Text Box 28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92" name="Text Box 28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93" name="Text Box 28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94" name="Text Box 28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95" name="Text Box 28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96" name="Text Box 28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97" name="Text Box 28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98" name="Text Box 28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799" name="Text Box 28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00" name="Text Box 28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01" name="Text Box 28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02" name="Text Box 28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03" name="Text Box 28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04" name="Text Box 28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05" name="Text Box 28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06" name="Text Box 28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07" name="Text Box 28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08" name="Text Box 28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09" name="Text Box 28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10" name="Text Box 28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11" name="Text Box 28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12" name="Text Box 28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13" name="Text Box 28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14" name="Text Box 28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15" name="Text Box 28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16" name="Text Box 28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17" name="Text Box 28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18" name="Text Box 28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19" name="Text Box 28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20" name="Text Box 28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21" name="Text Box 28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22" name="Text Box 28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23" name="Text Box 28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24" name="Text Box 28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25" name="Text Box 28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26" name="Text Box 28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27" name="Text Box 28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28" name="Text Box 28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29" name="Text Box 28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30" name="Text Box 28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31" name="Text Box 28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32" name="Text Box 28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33" name="Text Box 28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34" name="Text Box 28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35" name="Text Box 28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36" name="Text Box 28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37" name="Text Box 28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38" name="Text Box 28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39" name="Text Box 28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40" name="Text Box 28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41" name="Text Box 28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42" name="Text Box 28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43" name="Text Box 28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44" name="Text Box 28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45" name="Text Box 28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46" name="Text Box 28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47" name="Text Box 28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48" name="Text Box 28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49" name="Text Box 28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50" name="Text Box 28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51" name="Text Box 28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52" name="Text Box 28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53" name="Text Box 28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54" name="Text Box 28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55" name="Text Box 28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56" name="Text Box 28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57" name="Text Box 28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58" name="Text Box 28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59" name="Text Box 28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60" name="Text Box 28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61" name="Text Box 28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62" name="Text Box 28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63" name="Text Box 28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64" name="Text Box 28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65" name="Text Box 28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66" name="Text Box 28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67" name="Text Box 28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68" name="Text Box 28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69" name="Text Box 28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70" name="Text Box 28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71" name="Text Box 28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72" name="Text Box 28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73" name="Text Box 28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74" name="Text Box 28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75" name="Text Box 28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76" name="Text Box 29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77" name="Text Box 29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78" name="Text Box 29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79" name="Text Box 29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80" name="Text Box 29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81" name="Text Box 29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82" name="Text Box 29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83" name="Text Box 29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84" name="Text Box 29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85" name="Text Box 29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86" name="Text Box 29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87" name="Text Box 29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88" name="Text Box 29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89" name="Text Box 29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90" name="Text Box 29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91" name="Text Box 29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92" name="Text Box 29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93" name="Text Box 29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94" name="Text Box 29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95" name="Text Box 29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96" name="Text Box 29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97" name="Text Box 29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98" name="Text Box 29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899" name="Text Box 29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00" name="Text Box 29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01" name="Text Box 29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02" name="Text Box 29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03" name="Text Box 29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04" name="Text Box 29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05" name="Text Box 29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06" name="Text Box 29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07" name="Text Box 29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08" name="Text Box 29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09" name="Text Box 29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10" name="Text Box 29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11" name="Text Box 29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12" name="Text Box 29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13" name="Text Box 29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14" name="Text Box 29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15" name="Text Box 29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16" name="Text Box 29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17" name="Text Box 29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18" name="Text Box 29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19" name="Text Box 29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20" name="Text Box 29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21" name="Text Box 29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22" name="Text Box 29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23" name="Text Box 29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24" name="Text Box 29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25" name="Text Box 29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26" name="Text Box 29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27" name="Text Box 29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28" name="Text Box 29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29" name="Text Box 29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30" name="Text Box 29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31" name="Text Box 29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32" name="Text Box 29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33" name="Text Box 29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34" name="Text Box 29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35" name="Text Box 29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36" name="Text Box 29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37" name="Text Box 29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38" name="Text Box 29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39" name="Text Box 29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40" name="Text Box 29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41" name="Text Box 29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42" name="Text Box 29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43" name="Text Box 29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44" name="Text Box 29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45" name="Text Box 29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46" name="Text Box 29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47" name="Text Box 29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48" name="Text Box 29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49" name="Text Box 29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50" name="Text Box 29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51" name="Text Box 29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52" name="Text Box 29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53" name="Text Box 29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54" name="Text Box 29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55" name="Text Box 29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56" name="Text Box 29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57" name="Text Box 29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58" name="Text Box 29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59" name="Text Box 29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60" name="Text Box 29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61" name="Text Box 29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62" name="Text Box 29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63" name="Text Box 29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64" name="Text Box 29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65" name="Text Box 29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66" name="Text Box 29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67" name="Text Box 29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68" name="Text Box 29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69" name="Text Box 29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70" name="Text Box 29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71" name="Text Box 29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72" name="Text Box 29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73" name="Text Box 29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74" name="Text Box 29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75" name="Text Box 29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76" name="Text Box 30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77" name="Text Box 30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78" name="Text Box 30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79" name="Text Box 30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80" name="Text Box 30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81" name="Text Box 30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82" name="Text Box 30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83" name="Text Box 30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84" name="Text Box 30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85" name="Text Box 30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86" name="Text Box 30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87" name="Text Box 30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88" name="Text Box 30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89" name="Text Box 30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90" name="Text Box 30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91" name="Text Box 30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92" name="Text Box 30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93" name="Text Box 30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94" name="Text Box 30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95" name="Text Box 30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96" name="Text Box 30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97" name="Text Box 30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98" name="Text Box 30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5999" name="Text Box 30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00" name="Text Box 30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01" name="Text Box 30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02" name="Text Box 30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03" name="Text Box 30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04" name="Text Box 30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05" name="Text Box 30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06" name="Text Box 30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07" name="Text Box 30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08" name="Text Box 30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09" name="Text Box 30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10" name="Text Box 30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11" name="Text Box 30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12" name="Text Box 30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13" name="Text Box 30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14" name="Text Box 30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15" name="Text Box 30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16" name="Text Box 30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17" name="Text Box 30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18" name="Text Box 30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19" name="Text Box 30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20" name="Text Box 30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21" name="Text Box 30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22" name="Text Box 30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23" name="Text Box 30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24" name="Text Box 30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25" name="Text Box 30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26" name="Text Box 30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27" name="Text Box 30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28" name="Text Box 30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29" name="Text Box 30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30" name="Text Box 30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31" name="Text Box 30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32" name="Text Box 30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33" name="Text Box 30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34" name="Text Box 30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35" name="Text Box 30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36" name="Text Box 30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37" name="Text Box 30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38" name="Text Box 30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39" name="Text Box 30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40" name="Text Box 30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41" name="Text Box 30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42" name="Text Box 30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43" name="Text Box 30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44" name="Text Box 30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45" name="Text Box 30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46" name="Text Box 30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47" name="Text Box 30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48" name="Text Box 30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49" name="Text Box 30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50" name="Text Box 30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51" name="Text Box 30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52" name="Text Box 30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53" name="Text Box 30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54" name="Text Box 30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55" name="Text Box 30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56" name="Text Box 30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57" name="Text Box 30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58" name="Text Box 30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59" name="Text Box 30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60" name="Text Box 30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61" name="Text Box 30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62" name="Text Box 30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63" name="Text Box 30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64" name="Text Box 30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65" name="Text Box 30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66" name="Text Box 30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67" name="Text Box 30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68" name="Text Box 30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69" name="Text Box 30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70" name="Text Box 30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71" name="Text Box 30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72" name="Text Box 30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73" name="Text Box 30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74" name="Text Box 30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75" name="Text Box 30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76" name="Text Box 31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77" name="Text Box 31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78" name="Text Box 31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79" name="Text Box 31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80" name="Text Box 31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81" name="Text Box 31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82" name="Text Box 31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83" name="Text Box 31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84" name="Text Box 31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85" name="Text Box 31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86" name="Text Box 31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87" name="Text Box 31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88" name="Text Box 31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89" name="Text Box 31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90" name="Text Box 31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91" name="Text Box 31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92" name="Text Box 31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93" name="Text Box 31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94" name="Text Box 31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95" name="Text Box 31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96" name="Text Box 31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97" name="Text Box 31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98" name="Text Box 31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099" name="Text Box 31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00" name="Text Box 31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01" name="Text Box 31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02" name="Text Box 31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03" name="Text Box 31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04" name="Text Box 31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05" name="Text Box 31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06" name="Text Box 31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07" name="Text Box 31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08" name="Text Box 31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09" name="Text Box 31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10" name="Text Box 31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11" name="Text Box 31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12" name="Text Box 31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13" name="Text Box 31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14" name="Text Box 31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15" name="Text Box 31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16" name="Text Box 31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17" name="Text Box 31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18" name="Text Box 31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19" name="Text Box 31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20" name="Text Box 31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21" name="Text Box 31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22" name="Text Box 31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23" name="Text Box 31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24" name="Text Box 31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25" name="Text Box 31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26" name="Text Box 31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27" name="Text Box 31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28" name="Text Box 31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29" name="Text Box 31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30" name="Text Box 31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31" name="Text Box 31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32" name="Text Box 31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33" name="Text Box 31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34" name="Text Box 31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35" name="Text Box 31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36" name="Text Box 31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37" name="Text Box 31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38" name="Text Box 31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39" name="Text Box 31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40" name="Text Box 31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41" name="Text Box 31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42" name="Text Box 31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43" name="Text Box 31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44" name="Text Box 31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45" name="Text Box 31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46" name="Text Box 31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47" name="Text Box 31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48" name="Text Box 31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49" name="Text Box 31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50" name="Text Box 31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51" name="Text Box 31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52" name="Text Box 31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53" name="Text Box 31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54" name="Text Box 31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55" name="Text Box 31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56" name="Text Box 31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57" name="Text Box 31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58" name="Text Box 31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59" name="Text Box 31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60" name="Text Box 31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61" name="Text Box 31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62" name="Text Box 31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63" name="Text Box 31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64" name="Text Box 31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65" name="Text Box 31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66" name="Text Box 31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67" name="Text Box 31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68" name="Text Box 31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69" name="Text Box 31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70" name="Text Box 31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71" name="Text Box 31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72" name="Text Box 31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73" name="Text Box 31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74" name="Text Box 31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75" name="Text Box 31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76" name="Text Box 32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77" name="Text Box 32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78" name="Text Box 32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79" name="Text Box 32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80" name="Text Box 32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81" name="Text Box 32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82" name="Text Box 32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83" name="Text Box 32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84" name="Text Box 32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85" name="Text Box 32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86" name="Text Box 32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87" name="Text Box 32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88" name="Text Box 32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89" name="Text Box 32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90" name="Text Box 32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91" name="Text Box 32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92" name="Text Box 32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93" name="Text Box 32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94" name="Text Box 32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95" name="Text Box 32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96" name="Text Box 32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97" name="Text Box 32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98" name="Text Box 32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199" name="Text Box 32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00" name="Text Box 32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01" name="Text Box 32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02" name="Text Box 32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03" name="Text Box 32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04" name="Text Box 32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05" name="Text Box 32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06" name="Text Box 32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07" name="Text Box 32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08" name="Text Box 32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09" name="Text Box 32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10" name="Text Box 32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11" name="Text Box 32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12" name="Text Box 32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13" name="Text Box 32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14" name="Text Box 32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15" name="Text Box 32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16" name="Text Box 32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17" name="Text Box 32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18" name="Text Box 32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19" name="Text Box 32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20" name="Text Box 32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21" name="Text Box 32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22" name="Text Box 32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23" name="Text Box 32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24" name="Text Box 32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25" name="Text Box 32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26" name="Text Box 32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27" name="Text Box 32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28" name="Text Box 32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29" name="Text Box 32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30" name="Text Box 32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31" name="Text Box 32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32" name="Text Box 32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33" name="Text Box 32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34" name="Text Box 32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35" name="Text Box 32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36" name="Text Box 32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37" name="Text Box 32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38" name="Text Box 32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39" name="Text Box 32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40" name="Text Box 32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41" name="Text Box 32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42" name="Text Box 32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43" name="Text Box 32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44" name="Text Box 32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45" name="Text Box 32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46" name="Text Box 32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47" name="Text Box 32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48" name="Text Box 32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49" name="Text Box 32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50" name="Text Box 32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51" name="Text Box 32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52" name="Text Box 32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53" name="Text Box 32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54" name="Text Box 32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55" name="Text Box 32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56" name="Text Box 32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57" name="Text Box 32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58" name="Text Box 32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59" name="Text Box 32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60" name="Text Box 32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61" name="Text Box 32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62" name="Text Box 32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63" name="Text Box 32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64" name="Text Box 32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65" name="Text Box 32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66" name="Text Box 32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67" name="Text Box 32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68" name="Text Box 32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69" name="Text Box 32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70" name="Text Box 32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71" name="Text Box 32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72" name="Text Box 32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73" name="Text Box 32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74" name="Text Box 32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75" name="Text Box 32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76" name="Text Box 33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77" name="Text Box 33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78" name="Text Box 33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79" name="Text Box 33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80" name="Text Box 33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81" name="Text Box 33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82" name="Text Box 33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83" name="Text Box 33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84" name="Text Box 33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85" name="Text Box 33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86" name="Text Box 33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87" name="Text Box 33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88" name="Text Box 33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89" name="Text Box 33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90" name="Text Box 33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91" name="Text Box 33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92" name="Text Box 33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93" name="Text Box 33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94" name="Text Box 33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95" name="Text Box 33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96" name="Text Box 33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97" name="Text Box 33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98" name="Text Box 33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299" name="Text Box 33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00" name="Text Box 33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01" name="Text Box 33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02" name="Text Box 33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03" name="Text Box 33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04" name="Text Box 33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05" name="Text Box 33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06" name="Text Box 33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07" name="Text Box 33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08" name="Text Box 33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09" name="Text Box 33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10" name="Text Box 33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11" name="Text Box 33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12" name="Text Box 33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13" name="Text Box 33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14" name="Text Box 33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15" name="Text Box 33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16" name="Text Box 33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17" name="Text Box 33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18" name="Text Box 33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19" name="Text Box 33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20" name="Text Box 33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21" name="Text Box 33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22" name="Text Box 33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23" name="Text Box 33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24" name="Text Box 33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25" name="Text Box 33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26" name="Text Box 33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27" name="Text Box 33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28" name="Text Box 33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29" name="Text Box 33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30" name="Text Box 33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31" name="Text Box 33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32" name="Text Box 33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33" name="Text Box 33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34" name="Text Box 33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35" name="Text Box 33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36" name="Text Box 33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37" name="Text Box 33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38" name="Text Box 33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39" name="Text Box 33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40" name="Text Box 33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41" name="Text Box 33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42" name="Text Box 33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43" name="Text Box 33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44" name="Text Box 33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45" name="Text Box 33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46" name="Text Box 33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47" name="Text Box 33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48" name="Text Box 33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49" name="Text Box 33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50" name="Text Box 33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51" name="Text Box 33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52" name="Text Box 33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53" name="Text Box 33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54" name="Text Box 33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55" name="Text Box 33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56" name="Text Box 33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57" name="Text Box 33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58" name="Text Box 33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59" name="Text Box 33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60" name="Text Box 33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61" name="Text Box 33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62" name="Text Box 33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63" name="Text Box 33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64" name="Text Box 33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65" name="Text Box 33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66" name="Text Box 33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67" name="Text Box 33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68" name="Text Box 33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69" name="Text Box 33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70" name="Text Box 33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71" name="Text Box 33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72" name="Text Box 33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73" name="Text Box 33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74" name="Text Box 33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75" name="Text Box 33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76" name="Text Box 34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77" name="Text Box 34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78" name="Text Box 34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79" name="Text Box 34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80" name="Text Box 34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81" name="Text Box 34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82" name="Text Box 34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83" name="Text Box 34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84" name="Text Box 34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85" name="Text Box 34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86" name="Text Box 34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87" name="Text Box 34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88" name="Text Box 34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89" name="Text Box 34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90" name="Text Box 34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91" name="Text Box 34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92" name="Text Box 34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93" name="Text Box 34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94" name="Text Box 34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95" name="Text Box 34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96" name="Text Box 34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97" name="Text Box 34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98" name="Text Box 34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399" name="Text Box 34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00" name="Text Box 34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01" name="Text Box 34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02" name="Text Box 34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03" name="Text Box 34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04" name="Text Box 34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05" name="Text Box 34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06" name="Text Box 34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07" name="Text Box 34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08" name="Text Box 34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09" name="Text Box 34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10" name="Text Box 34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11" name="Text Box 34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12" name="Text Box 34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13" name="Text Box 34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14" name="Text Box 34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15" name="Text Box 34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16" name="Text Box 34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17" name="Text Box 34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18" name="Text Box 34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19" name="Text Box 34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20" name="Text Box 34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21" name="Text Box 34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22" name="Text Box 34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23" name="Text Box 34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24" name="Text Box 34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25" name="Text Box 34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26" name="Text Box 34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27" name="Text Box 34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28" name="Text Box 34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29" name="Text Box 34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30" name="Text Box 34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31" name="Text Box 34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32" name="Text Box 34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33" name="Text Box 34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34" name="Text Box 34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35" name="Text Box 34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36" name="Text Box 34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37" name="Text Box 34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38" name="Text Box 34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39" name="Text Box 34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40" name="Text Box 34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41" name="Text Box 34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42" name="Text Box 34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43" name="Text Box 34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44" name="Text Box 34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45" name="Text Box 34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46" name="Text Box 34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47" name="Text Box 34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48" name="Text Box 34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49" name="Text Box 34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50" name="Text Box 34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51" name="Text Box 34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52" name="Text Box 34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53" name="Text Box 34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54" name="Text Box 34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55" name="Text Box 34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56" name="Text Box 34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57" name="Text Box 34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58" name="Text Box 34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59" name="Text Box 34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60" name="Text Box 34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61" name="Text Box 34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62" name="Text Box 34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63" name="Text Box 34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64" name="Text Box 34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65" name="Text Box 34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66" name="Text Box 34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67" name="Text Box 34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68" name="Text Box 34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69" name="Text Box 34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70" name="Text Box 34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71" name="Text Box 34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72" name="Text Box 34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73" name="Text Box 34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74" name="Text Box 34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75" name="Text Box 34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76" name="Text Box 35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77" name="Text Box 35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78" name="Text Box 35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79" name="Text Box 35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80" name="Text Box 35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81" name="Text Box 35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82" name="Text Box 35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83" name="Text Box 35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84" name="Text Box 35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85" name="Text Box 35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86" name="Text Box 35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87" name="Text Box 35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88" name="Text Box 35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89" name="Text Box 35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90" name="Text Box 35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91" name="Text Box 35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92" name="Text Box 35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93" name="Text Box 35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94" name="Text Box 35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95" name="Text Box 35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96" name="Text Box 35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97" name="Text Box 35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98" name="Text Box 35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499" name="Text Box 35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00" name="Text Box 35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01" name="Text Box 35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02" name="Text Box 35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03" name="Text Box 35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04" name="Text Box 35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05" name="Text Box 35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06" name="Text Box 35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07" name="Text Box 35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08" name="Text Box 35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09" name="Text Box 35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10" name="Text Box 35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11" name="Text Box 35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12" name="Text Box 35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13" name="Text Box 35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14" name="Text Box 35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15" name="Text Box 35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16" name="Text Box 35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17" name="Text Box 35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18" name="Text Box 35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19" name="Text Box 35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20" name="Text Box 35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21" name="Text Box 35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22" name="Text Box 35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23" name="Text Box 35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24" name="Text Box 35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25" name="Text Box 35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26" name="Text Box 35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27" name="Text Box 35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28" name="Text Box 35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29" name="Text Box 35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30" name="Text Box 35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31" name="Text Box 35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32" name="Text Box 35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33" name="Text Box 35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34" name="Text Box 35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35" name="Text Box 35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36" name="Text Box 35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37" name="Text Box 35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38" name="Text Box 35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39" name="Text Box 35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40" name="Text Box 35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41" name="Text Box 35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42" name="Text Box 35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43" name="Text Box 35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44" name="Text Box 35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45" name="Text Box 35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46" name="Text Box 35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47" name="Text Box 35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48" name="Text Box 35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49" name="Text Box 35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50" name="Text Box 35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51" name="Text Box 35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52" name="Text Box 35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53" name="Text Box 35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54" name="Text Box 35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55" name="Text Box 35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56" name="Text Box 35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57" name="Text Box 35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58" name="Text Box 35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59" name="Text Box 35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60" name="Text Box 35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61" name="Text Box 35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62" name="Text Box 35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63" name="Text Box 35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64" name="Text Box 35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65" name="Text Box 35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66" name="Text Box 35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67" name="Text Box 35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68" name="Text Box 35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69" name="Text Box 35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70" name="Text Box 35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71" name="Text Box 35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72" name="Text Box 35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73" name="Text Box 35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74" name="Text Box 35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75" name="Text Box 35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76" name="Text Box 36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77" name="Text Box 36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78" name="Text Box 36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79" name="Text Box 36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80" name="Text Box 36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81" name="Text Box 36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82" name="Text Box 36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83" name="Text Box 36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84" name="Text Box 36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85" name="Text Box 36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86" name="Text Box 36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87" name="Text Box 36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88" name="Text Box 36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89" name="Text Box 36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90" name="Text Box 36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91" name="Text Box 36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92" name="Text Box 36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93" name="Text Box 36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94" name="Text Box 36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95" name="Text Box 36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96" name="Text Box 36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97" name="Text Box 36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98" name="Text Box 36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599" name="Text Box 36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00" name="Text Box 36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01" name="Text Box 36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02" name="Text Box 36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03" name="Text Box 36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04" name="Text Box 36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05" name="Text Box 36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06" name="Text Box 36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07" name="Text Box 36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08" name="Text Box 36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09" name="Text Box 36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10" name="Text Box 36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11" name="Text Box 36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12" name="Text Box 36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13" name="Text Box 36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14" name="Text Box 36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15" name="Text Box 36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16" name="Text Box 36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17" name="Text Box 36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18" name="Text Box 36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19" name="Text Box 36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20" name="Text Box 36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21" name="Text Box 36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22" name="Text Box 36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23" name="Text Box 36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24" name="Text Box 36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25" name="Text Box 36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26" name="Text Box 36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27" name="Text Box 36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28" name="Text Box 36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29" name="Text Box 36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30" name="Text Box 36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31" name="Text Box 36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32" name="Text Box 36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33" name="Text Box 36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34" name="Text Box 36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35" name="Text Box 36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36" name="Text Box 36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37" name="Text Box 36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38" name="Text Box 36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39" name="Text Box 36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40" name="Text Box 36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41" name="Text Box 36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42" name="Text Box 36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43" name="Text Box 36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44" name="Text Box 36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45" name="Text Box 36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46" name="Text Box 36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47" name="Text Box 36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48" name="Text Box 36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49" name="Text Box 36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50" name="Text Box 36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51" name="Text Box 36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52" name="Text Box 36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53" name="Text Box 36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54" name="Text Box 36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55" name="Text Box 36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56" name="Text Box 36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57" name="Text Box 36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58" name="Text Box 36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59" name="Text Box 36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60" name="Text Box 36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61" name="Text Box 36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62" name="Text Box 36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63" name="Text Box 36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64" name="Text Box 36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65" name="Text Box 36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66" name="Text Box 36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67" name="Text Box 36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68" name="Text Box 36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69" name="Text Box 36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70" name="Text Box 36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71" name="Text Box 36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72" name="Text Box 36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73" name="Text Box 36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74" name="Text Box 36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75" name="Text Box 36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76" name="Text Box 37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77" name="Text Box 37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78" name="Text Box 37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79" name="Text Box 37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80" name="Text Box 37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81" name="Text Box 37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82" name="Text Box 37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83" name="Text Box 37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84" name="Text Box 37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85" name="Text Box 37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86" name="Text Box 37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87" name="Text Box 37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88" name="Text Box 37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89" name="Text Box 37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90" name="Text Box 37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91" name="Text Box 37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92" name="Text Box 37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93" name="Text Box 37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94" name="Text Box 37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95" name="Text Box 37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96" name="Text Box 37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97" name="Text Box 37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98" name="Text Box 37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699" name="Text Box 37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00" name="Text Box 37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01" name="Text Box 37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02" name="Text Box 37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03" name="Text Box 37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04" name="Text Box 37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05" name="Text Box 37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06" name="Text Box 37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07" name="Text Box 37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08" name="Text Box 37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09" name="Text Box 37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10" name="Text Box 37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11" name="Text Box 37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12" name="Text Box 37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13" name="Text Box 37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14" name="Text Box 37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15" name="Text Box 37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16" name="Text Box 37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17" name="Text Box 37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18" name="Text Box 37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19" name="Text Box 37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20" name="Text Box 37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21" name="Text Box 37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22" name="Text Box 37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23" name="Text Box 37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24" name="Text Box 37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25" name="Text Box 37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26" name="Text Box 37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27" name="Text Box 37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28" name="Text Box 37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29" name="Text Box 37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30" name="Text Box 37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31" name="Text Box 37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32" name="Text Box 37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33" name="Text Box 37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34" name="Text Box 37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35" name="Text Box 37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36" name="Text Box 37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37" name="Text Box 37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38" name="Text Box 37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39" name="Text Box 37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40" name="Text Box 37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41" name="Text Box 37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42" name="Text Box 37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43" name="Text Box 37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44" name="Text Box 37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45" name="Text Box 37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46" name="Text Box 37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47" name="Text Box 37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48" name="Text Box 37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49" name="Text Box 37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50" name="Text Box 37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51" name="Text Box 37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52" name="Text Box 37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53" name="Text Box 37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54" name="Text Box 37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55" name="Text Box 37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56" name="Text Box 37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57" name="Text Box 37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58" name="Text Box 37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59" name="Text Box 37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60" name="Text Box 37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61" name="Text Box 37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62" name="Text Box 37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63" name="Text Box 37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64" name="Text Box 37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65" name="Text Box 37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66" name="Text Box 37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67" name="Text Box 37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68" name="Text Box 37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69" name="Text Box 37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70" name="Text Box 37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71" name="Text Box 37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72" name="Text Box 37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73" name="Text Box 37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74" name="Text Box 37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75" name="Text Box 37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76" name="Text Box 38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77" name="Text Box 38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78" name="Text Box 38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79" name="Text Box 38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80" name="Text Box 38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81" name="Text Box 38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82" name="Text Box 38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83" name="Text Box 38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84" name="Text Box 38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85" name="Text Box 38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86" name="Text Box 38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87" name="Text Box 38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88" name="Text Box 38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89" name="Text Box 38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90" name="Text Box 38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91" name="Text Box 38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92" name="Text Box 38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93" name="Text Box 38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94" name="Text Box 38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95" name="Text Box 38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96" name="Text Box 38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97" name="Text Box 38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98" name="Text Box 38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799" name="Text Box 38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00" name="Text Box 38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01" name="Text Box 38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02" name="Text Box 38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03" name="Text Box 38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04" name="Text Box 38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05" name="Text Box 38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06" name="Text Box 38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07" name="Text Box 38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08" name="Text Box 38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09" name="Text Box 38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10" name="Text Box 38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11" name="Text Box 38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12" name="Text Box 38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13" name="Text Box 38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14" name="Text Box 38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15" name="Text Box 38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16" name="Text Box 38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17" name="Text Box 38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18" name="Text Box 38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19" name="Text Box 38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20" name="Text Box 38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21" name="Text Box 38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22" name="Text Box 38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23" name="Text Box 38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24" name="Text Box 38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25" name="Text Box 38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26" name="Text Box 38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27" name="Text Box 38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28" name="Text Box 38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29" name="Text Box 38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30" name="Text Box 38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31" name="Text Box 38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32" name="Text Box 38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33" name="Text Box 38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34" name="Text Box 38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35" name="Text Box 38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36" name="Text Box 38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37" name="Text Box 38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38" name="Text Box 38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39" name="Text Box 38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40" name="Text Box 38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41" name="Text Box 38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42" name="Text Box 38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43" name="Text Box 38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44" name="Text Box 38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45" name="Text Box 38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46" name="Text Box 38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47" name="Text Box 38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48" name="Text Box 38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49" name="Text Box 38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50" name="Text Box 38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51" name="Text Box 38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52" name="Text Box 38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53" name="Text Box 38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54" name="Text Box 38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55" name="Text Box 38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56" name="Text Box 38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57" name="Text Box 38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58" name="Text Box 38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59" name="Text Box 38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60" name="Text Box 38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61" name="Text Box 38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62" name="Text Box 38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63" name="Text Box 38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64" name="Text Box 38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65" name="Text Box 38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66" name="Text Box 38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67" name="Text Box 38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68" name="Text Box 38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69" name="Text Box 38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70" name="Text Box 38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71" name="Text Box 38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72" name="Text Box 38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73" name="Text Box 38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74" name="Text Box 38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75" name="Text Box 38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76" name="Text Box 39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77" name="Text Box 39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78" name="Text Box 39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79" name="Text Box 39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80" name="Text Box 39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81" name="Text Box 39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82" name="Text Box 39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83" name="Text Box 39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84" name="Text Box 39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85" name="Text Box 39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86" name="Text Box 39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87" name="Text Box 39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88" name="Text Box 39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89" name="Text Box 39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90" name="Text Box 39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91" name="Text Box 39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92" name="Text Box 39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93" name="Text Box 39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94" name="Text Box 39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95" name="Text Box 39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96" name="Text Box 39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97" name="Text Box 39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98" name="Text Box 39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899" name="Text Box 39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00" name="Text Box 39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01" name="Text Box 39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02" name="Text Box 39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03" name="Text Box 39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04" name="Text Box 39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05" name="Text Box 39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06" name="Text Box 39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07" name="Text Box 39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08" name="Text Box 39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09" name="Text Box 39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10" name="Text Box 39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11" name="Text Box 39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12" name="Text Box 39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13" name="Text Box 39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14" name="Text Box 39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15" name="Text Box 39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16" name="Text Box 39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17" name="Text Box 39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18" name="Text Box 39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19" name="Text Box 39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20" name="Text Box 39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21" name="Text Box 39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22" name="Text Box 39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23" name="Text Box 39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24" name="Text Box 39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25" name="Text Box 39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26" name="Text Box 39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27" name="Text Box 39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28" name="Text Box 39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29" name="Text Box 39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30" name="Text Box 39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31" name="Text Box 39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32" name="Text Box 39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33" name="Text Box 39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34" name="Text Box 39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35" name="Text Box 39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36" name="Text Box 39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37" name="Text Box 39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38" name="Text Box 39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39" name="Text Box 39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40" name="Text Box 39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41" name="Text Box 39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42" name="Text Box 39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43" name="Text Box 39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44" name="Text Box 39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45" name="Text Box 39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46" name="Text Box 39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47" name="Text Box 39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48" name="Text Box 39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49" name="Text Box 39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50" name="Text Box 39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51" name="Text Box 39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52" name="Text Box 39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53" name="Text Box 39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54" name="Text Box 39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55" name="Text Box 39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56" name="Text Box 39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57" name="Text Box 39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58" name="Text Box 39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59" name="Text Box 39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60" name="Text Box 39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61" name="Text Box 39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62" name="Text Box 39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63" name="Text Box 39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64" name="Text Box 39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65" name="Text Box 39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66" name="Text Box 39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67" name="Text Box 39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68" name="Text Box 39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69" name="Text Box 39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70" name="Text Box 39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71" name="Text Box 39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72" name="Text Box 39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73" name="Text Box 39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74" name="Text Box 39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75" name="Text Box 39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76" name="Text Box 40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77" name="Text Box 40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78" name="Text Box 40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79" name="Text Box 40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80" name="Text Box 40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81" name="Text Box 40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82" name="Text Box 40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83" name="Text Box 40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84" name="Text Box 40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85" name="Text Box 40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86" name="Text Box 40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87" name="Text Box 40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88" name="Text Box 40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89" name="Text Box 40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90" name="Text Box 40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91" name="Text Box 40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92" name="Text Box 40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93" name="Text Box 40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94" name="Text Box 40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95" name="Text Box 40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96" name="Text Box 40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97" name="Text Box 40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98" name="Text Box 40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6999" name="Text Box 40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00" name="Text Box 40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01" name="Text Box 40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02" name="Text Box 40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03" name="Text Box 40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04" name="Text Box 40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05" name="Text Box 40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06" name="Text Box 40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07" name="Text Box 40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08" name="Text Box 40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09" name="Text Box 40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10" name="Text Box 40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11" name="Text Box 40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12" name="Text Box 40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13" name="Text Box 40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14" name="Text Box 40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15" name="Text Box 40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16" name="Text Box 40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17" name="Text Box 40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18" name="Text Box 40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19" name="Text Box 40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20" name="Text Box 40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21" name="Text Box 40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22" name="Text Box 40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23" name="Text Box 40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24" name="Text Box 40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25" name="Text Box 40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26" name="Text Box 40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27" name="Text Box 40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28" name="Text Box 40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29" name="Text Box 40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30" name="Text Box 40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31" name="Text Box 40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32" name="Text Box 40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33" name="Text Box 40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34" name="Text Box 40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35" name="Text Box 40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36" name="Text Box 40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37" name="Text Box 40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38" name="Text Box 40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39" name="Text Box 40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40" name="Text Box 40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41" name="Text Box 40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42" name="Text Box 40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43" name="Text Box 40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44" name="Text Box 40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45" name="Text Box 40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46" name="Text Box 40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47" name="Text Box 40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48" name="Text Box 40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49" name="Text Box 40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50" name="Text Box 40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51" name="Text Box 40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52" name="Text Box 40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53" name="Text Box 40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54" name="Text Box 40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55" name="Text Box 40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56" name="Text Box 40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57" name="Text Box 40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58" name="Text Box 40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59" name="Text Box 40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60" name="Text Box 40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61" name="Text Box 40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62" name="Text Box 40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63" name="Text Box 40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64" name="Text Box 40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65" name="Text Box 40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66" name="Text Box 40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67" name="Text Box 40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68" name="Text Box 40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69" name="Text Box 40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70" name="Text Box 40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71" name="Text Box 40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72" name="Text Box 40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73" name="Text Box 40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74" name="Text Box 40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75" name="Text Box 40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76" name="Text Box 41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77" name="Text Box 41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78" name="Text Box 41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79" name="Text Box 41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80" name="Text Box 41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81" name="Text Box 41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82" name="Text Box 41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83" name="Text Box 41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84" name="Text Box 41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85" name="Text Box 41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86" name="Text Box 41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87" name="Text Box 41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88" name="Text Box 41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89" name="Text Box 41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90" name="Text Box 41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91" name="Text Box 41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92" name="Text Box 41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93" name="Text Box 41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94" name="Text Box 41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95" name="Text Box 41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96" name="Text Box 41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97" name="Text Box 41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98" name="Text Box 41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099" name="Text Box 41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00" name="Text Box 41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01" name="Text Box 41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02" name="Text Box 41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03" name="Text Box 41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04" name="Text Box 41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05" name="Text Box 41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06" name="Text Box 41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07" name="Text Box 41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08" name="Text Box 41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09" name="Text Box 41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10" name="Text Box 41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11" name="Text Box 41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12" name="Text Box 41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13" name="Text Box 41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14" name="Text Box 41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15" name="Text Box 41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16" name="Text Box 41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17" name="Text Box 41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18" name="Text Box 41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19" name="Text Box 41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20" name="Text Box 41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21" name="Text Box 41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22" name="Text Box 41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23" name="Text Box 41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24" name="Text Box 41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25" name="Text Box 41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26" name="Text Box 41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27" name="Text Box 41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28" name="Text Box 41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29" name="Text Box 41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30" name="Text Box 41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31" name="Text Box 41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32" name="Text Box 41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33" name="Text Box 41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34" name="Text Box 41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35" name="Text Box 41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36" name="Text Box 41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37" name="Text Box 41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38" name="Text Box 41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39" name="Text Box 41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40" name="Text Box 41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41" name="Text Box 41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42" name="Text Box 41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43" name="Text Box 41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44" name="Text Box 41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45" name="Text Box 41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46" name="Text Box 41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47" name="Text Box 41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48" name="Text Box 41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49" name="Text Box 41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50" name="Text Box 41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51" name="Text Box 41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52" name="Text Box 41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53" name="Text Box 41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54" name="Text Box 41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55" name="Text Box 41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56" name="Text Box 41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57" name="Text Box 41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58" name="Text Box 41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59" name="Text Box 41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60" name="Text Box 41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61" name="Text Box 41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62" name="Text Box 41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63" name="Text Box 41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64" name="Text Box 41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65" name="Text Box 41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66" name="Text Box 41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67" name="Text Box 41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68" name="Text Box 41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69" name="Text Box 41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70" name="Text Box 41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71" name="Text Box 41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72" name="Text Box 41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73" name="Text Box 41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74" name="Text Box 41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75" name="Text Box 41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76" name="Text Box 42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77" name="Text Box 42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78" name="Text Box 42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79" name="Text Box 42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80" name="Text Box 42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81" name="Text Box 42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82" name="Text Box 42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83" name="Text Box 42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84" name="Text Box 42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85" name="Text Box 42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86" name="Text Box 42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87" name="Text Box 42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88" name="Text Box 42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89" name="Text Box 42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90" name="Text Box 42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91" name="Text Box 42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92" name="Text Box 42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93" name="Text Box 42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94" name="Text Box 42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95" name="Text Box 42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96" name="Text Box 42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97" name="Text Box 42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98" name="Text Box 42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199" name="Text Box 42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00" name="Text Box 42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01" name="Text Box 42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02" name="Text Box 42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03" name="Text Box 42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04" name="Text Box 42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05" name="Text Box 42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06" name="Text Box 42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07" name="Text Box 42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08" name="Text Box 42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09" name="Text Box 42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10" name="Text Box 42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11" name="Text Box 42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12" name="Text Box 42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13" name="Text Box 42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14" name="Text Box 42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15" name="Text Box 42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16" name="Text Box 42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17" name="Text Box 42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18" name="Text Box 42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19" name="Text Box 42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20" name="Text Box 42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21" name="Text Box 42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22" name="Text Box 42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23" name="Text Box 42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24" name="Text Box 42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25" name="Text Box 42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26" name="Text Box 42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27" name="Text Box 42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28" name="Text Box 42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29" name="Text Box 42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30" name="Text Box 42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31" name="Text Box 42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32" name="Text Box 42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33" name="Text Box 42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34" name="Text Box 42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35" name="Text Box 42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36" name="Text Box 42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37" name="Text Box 42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38" name="Text Box 42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39" name="Text Box 42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40" name="Text Box 42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41" name="Text Box 42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42" name="Text Box 42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43" name="Text Box 42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44" name="Text Box 42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45" name="Text Box 42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46" name="Text Box 42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47" name="Text Box 42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48" name="Text Box 42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49" name="Text Box 42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50" name="Text Box 42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51" name="Text Box 42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52" name="Text Box 42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53" name="Text Box 42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54" name="Text Box 42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55" name="Text Box 42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56" name="Text Box 42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57" name="Text Box 42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58" name="Text Box 42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59" name="Text Box 42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60" name="Text Box 42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61" name="Text Box 42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62" name="Text Box 42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63" name="Text Box 42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64" name="Text Box 42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65" name="Text Box 42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66" name="Text Box 42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67" name="Text Box 42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68" name="Text Box 42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69" name="Text Box 42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70" name="Text Box 42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71" name="Text Box 42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72" name="Text Box 42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73" name="Text Box 42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74" name="Text Box 42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75" name="Text Box 42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76" name="Text Box 43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77" name="Text Box 43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78" name="Text Box 43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79" name="Text Box 43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80" name="Text Box 43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81" name="Text Box 43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82" name="Text Box 43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83" name="Text Box 43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84" name="Text Box 43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85" name="Text Box 43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86" name="Text Box 43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87" name="Text Box 43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88" name="Text Box 43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89" name="Text Box 43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90" name="Text Box 43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91" name="Text Box 43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92" name="Text Box 43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93" name="Text Box 43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94" name="Text Box 43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95" name="Text Box 43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96" name="Text Box 43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97" name="Text Box 43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98" name="Text Box 43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299" name="Text Box 43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00" name="Text Box 43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01" name="Text Box 43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02" name="Text Box 43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03" name="Text Box 43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04" name="Text Box 43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05" name="Text Box 43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06" name="Text Box 43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07" name="Text Box 43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08" name="Text Box 43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09" name="Text Box 43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10" name="Text Box 43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11" name="Text Box 43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12" name="Text Box 43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13" name="Text Box 43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14" name="Text Box 43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15" name="Text Box 43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16" name="Text Box 43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17" name="Text Box 43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18" name="Text Box 43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19" name="Text Box 43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20" name="Text Box 43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21" name="Text Box 43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22" name="Text Box 43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23" name="Text Box 43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24" name="Text Box 43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25" name="Text Box 43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26" name="Text Box 43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27" name="Text Box 43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28" name="Text Box 43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29" name="Text Box 43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30" name="Text Box 43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31" name="Text Box 43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32" name="Text Box 43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33" name="Text Box 43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34" name="Text Box 43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35" name="Text Box 43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36" name="Text Box 43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37" name="Text Box 43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38" name="Text Box 43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39" name="Text Box 43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40" name="Text Box 43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41" name="Text Box 43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42" name="Text Box 43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43" name="Text Box 43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44" name="Text Box 43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45" name="Text Box 43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46" name="Text Box 43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47" name="Text Box 43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48" name="Text Box 43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49" name="Text Box 43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50" name="Text Box 43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51" name="Text Box 43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52" name="Text Box 43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53" name="Text Box 43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54" name="Text Box 43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55" name="Text Box 43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56" name="Text Box 43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57" name="Text Box 43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58" name="Text Box 43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59" name="Text Box 43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60" name="Text Box 43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61" name="Text Box 43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62" name="Text Box 43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63" name="Text Box 43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64" name="Text Box 43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65" name="Text Box 43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66" name="Text Box 43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67" name="Text Box 43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68" name="Text Box 43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69" name="Text Box 43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70" name="Text Box 43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71" name="Text Box 43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72" name="Text Box 43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73" name="Text Box 43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74" name="Text Box 43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75" name="Text Box 43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76" name="Text Box 44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77" name="Text Box 44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78" name="Text Box 44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79" name="Text Box 44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80" name="Text Box 44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81" name="Text Box 44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82" name="Text Box 44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83" name="Text Box 44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84" name="Text Box 44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85" name="Text Box 44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86" name="Text Box 44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87" name="Text Box 44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88" name="Text Box 44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89" name="Text Box 44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90" name="Text Box 44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91" name="Text Box 44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92" name="Text Box 44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93" name="Text Box 44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94" name="Text Box 44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95" name="Text Box 44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96" name="Text Box 44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97" name="Text Box 44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98" name="Text Box 44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399" name="Text Box 44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00" name="Text Box 44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01" name="Text Box 44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02" name="Text Box 44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03" name="Text Box 44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04" name="Text Box 44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05" name="Text Box 44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06" name="Text Box 44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07" name="Text Box 44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08" name="Text Box 44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09" name="Text Box 44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10" name="Text Box 44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11" name="Text Box 44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12" name="Text Box 44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13" name="Text Box 44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14" name="Text Box 44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15" name="Text Box 44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16" name="Text Box 44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17" name="Text Box 44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18" name="Text Box 44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19" name="Text Box 44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20" name="Text Box 44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21" name="Text Box 44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22" name="Text Box 44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23" name="Text Box 44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24" name="Text Box 44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25" name="Text Box 44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26" name="Text Box 44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27" name="Text Box 44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28" name="Text Box 44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29" name="Text Box 44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30" name="Text Box 44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31" name="Text Box 44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32" name="Text Box 44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33" name="Text Box 44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34" name="Text Box 44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35" name="Text Box 44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36" name="Text Box 44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37" name="Text Box 44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38" name="Text Box 44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39" name="Text Box 44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40" name="Text Box 44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41" name="Text Box 44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42" name="Text Box 44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43" name="Text Box 44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44" name="Text Box 44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45" name="Text Box 44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46" name="Text Box 44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47" name="Text Box 44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48" name="Text Box 44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49" name="Text Box 44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50" name="Text Box 44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51" name="Text Box 44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52" name="Text Box 44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53" name="Text Box 44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54" name="Text Box 44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55" name="Text Box 44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56" name="Text Box 44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57" name="Text Box 44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58" name="Text Box 44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59" name="Text Box 44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60" name="Text Box 44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61" name="Text Box 44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62" name="Text Box 44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63" name="Text Box 44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64" name="Text Box 44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65" name="Text Box 44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66" name="Text Box 44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67" name="Text Box 44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68" name="Text Box 44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69" name="Text Box 44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70" name="Text Box 44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71" name="Text Box 44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72" name="Text Box 44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73" name="Text Box 44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74" name="Text Box 44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75" name="Text Box 44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76" name="Text Box 45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77" name="Text Box 45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78" name="Text Box 45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79" name="Text Box 45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80" name="Text Box 45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81" name="Text Box 45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82" name="Text Box 45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83" name="Text Box 45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84" name="Text Box 45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85" name="Text Box 45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86" name="Text Box 45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87" name="Text Box 45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88" name="Text Box 45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89" name="Text Box 45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90" name="Text Box 45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91" name="Text Box 45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92" name="Text Box 45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93" name="Text Box 45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94" name="Text Box 45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95" name="Text Box 45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96" name="Text Box 45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97" name="Text Box 45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98" name="Text Box 45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499" name="Text Box 45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00" name="Text Box 45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01" name="Text Box 45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02" name="Text Box 45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03" name="Text Box 45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04" name="Text Box 45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05" name="Text Box 45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06" name="Text Box 45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07" name="Text Box 45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08" name="Text Box 45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09" name="Text Box 45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10" name="Text Box 45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11" name="Text Box 45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12" name="Text Box 45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13" name="Text Box 45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14" name="Text Box 45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15" name="Text Box 45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16" name="Text Box 45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17" name="Text Box 45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18" name="Text Box 45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19" name="Text Box 45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20" name="Text Box 45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21" name="Text Box 45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22" name="Text Box 45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23" name="Text Box 45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24" name="Text Box 45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25" name="Text Box 45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26" name="Text Box 45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27" name="Text Box 45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28" name="Text Box 45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29" name="Text Box 45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30" name="Text Box 45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31" name="Text Box 45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32" name="Text Box 45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33" name="Text Box 45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34" name="Text Box 45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35" name="Text Box 45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36" name="Text Box 45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37" name="Text Box 45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38" name="Text Box 45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39" name="Text Box 45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40" name="Text Box 45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41" name="Text Box 45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42" name="Text Box 45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43" name="Text Box 45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44" name="Text Box 45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45" name="Text Box 45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46" name="Text Box 45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47" name="Text Box 45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48" name="Text Box 45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49" name="Text Box 45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50" name="Text Box 45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51" name="Text Box 45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52" name="Text Box 45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53" name="Text Box 45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54" name="Text Box 45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55" name="Text Box 45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56" name="Text Box 45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57" name="Text Box 45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58" name="Text Box 45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59" name="Text Box 45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60" name="Text Box 45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61" name="Text Box 45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62" name="Text Box 45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63" name="Text Box 45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64" name="Text Box 45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65" name="Text Box 45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66" name="Text Box 45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67" name="Text Box 45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68" name="Text Box 45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69" name="Text Box 45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70" name="Text Box 45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71" name="Text Box 45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72" name="Text Box 45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73" name="Text Box 45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74" name="Text Box 45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75" name="Text Box 45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76" name="Text Box 46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77" name="Text Box 46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78" name="Text Box 46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79" name="Text Box 46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80" name="Text Box 46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81" name="Text Box 46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82" name="Text Box 46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83" name="Text Box 46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84" name="Text Box 46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85" name="Text Box 46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86" name="Text Box 46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87" name="Text Box 46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88" name="Text Box 46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89" name="Text Box 46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90" name="Text Box 46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91" name="Text Box 46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92" name="Text Box 46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93" name="Text Box 46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94" name="Text Box 46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95" name="Text Box 46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96" name="Text Box 46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97" name="Text Box 46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98" name="Text Box 46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599" name="Text Box 46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00" name="Text Box 46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01" name="Text Box 46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02" name="Text Box 46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03" name="Text Box 46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04" name="Text Box 46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05" name="Text Box 46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06" name="Text Box 46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07" name="Text Box 46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08" name="Text Box 46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09" name="Text Box 46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10" name="Text Box 46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11" name="Text Box 46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12" name="Text Box 46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13" name="Text Box 46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14" name="Text Box 46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15" name="Text Box 46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16" name="Text Box 46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17" name="Text Box 46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18" name="Text Box 46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19" name="Text Box 46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20" name="Text Box 46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21" name="Text Box 46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22" name="Text Box 46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23" name="Text Box 46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24" name="Text Box 46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25" name="Text Box 46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26" name="Text Box 46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27" name="Text Box 46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28" name="Text Box 46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29" name="Text Box 46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30" name="Text Box 46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31" name="Text Box 46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32" name="Text Box 46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33" name="Text Box 46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34" name="Text Box 46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35" name="Text Box 46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36" name="Text Box 46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37" name="Text Box 46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38" name="Text Box 46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39" name="Text Box 46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40" name="Text Box 46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41" name="Text Box 46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42" name="Text Box 46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43" name="Text Box 46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44" name="Text Box 46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45" name="Text Box 46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46" name="Text Box 46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47" name="Text Box 46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48" name="Text Box 46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49" name="Text Box 46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50" name="Text Box 46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51" name="Text Box 46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52" name="Text Box 46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53" name="Text Box 46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54" name="Text Box 46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55" name="Text Box 46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56" name="Text Box 46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57" name="Text Box 46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58" name="Text Box 46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59" name="Text Box 46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60" name="Text Box 46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61" name="Text Box 46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62" name="Text Box 46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63" name="Text Box 46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64" name="Text Box 46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65" name="Text Box 46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66" name="Text Box 46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67" name="Text Box 46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68" name="Text Box 46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69" name="Text Box 46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70" name="Text Box 46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71" name="Text Box 46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72" name="Text Box 46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73" name="Text Box 46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74" name="Text Box 46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75" name="Text Box 46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76" name="Text Box 47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77" name="Text Box 47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78" name="Text Box 47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79" name="Text Box 47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80" name="Text Box 47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81" name="Text Box 47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82" name="Text Box 47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83" name="Text Box 47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84" name="Text Box 47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85" name="Text Box 47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86" name="Text Box 47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87" name="Text Box 47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88" name="Text Box 47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89" name="Text Box 47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90" name="Text Box 47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91" name="Text Box 47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92" name="Text Box 47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93" name="Text Box 47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94" name="Text Box 47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95" name="Text Box 47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96" name="Text Box 47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97" name="Text Box 47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98" name="Text Box 47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699" name="Text Box 47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00" name="Text Box 47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01" name="Text Box 47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02" name="Text Box 47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03" name="Text Box 47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04" name="Text Box 47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05" name="Text Box 47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06" name="Text Box 47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07" name="Text Box 47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08" name="Text Box 47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09" name="Text Box 47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10" name="Text Box 47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11" name="Text Box 47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12" name="Text Box 47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13" name="Text Box 47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14" name="Text Box 47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15" name="Text Box 47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16" name="Text Box 47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17" name="Text Box 47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18" name="Text Box 47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19" name="Text Box 47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20" name="Text Box 47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21" name="Text Box 47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22" name="Text Box 47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23" name="Text Box 47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24" name="Text Box 47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25" name="Text Box 47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26" name="Text Box 47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27" name="Text Box 47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28" name="Text Box 47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29" name="Text Box 47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30" name="Text Box 47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31" name="Text Box 47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32" name="Text Box 47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33" name="Text Box 47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34" name="Text Box 47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35" name="Text Box 47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36" name="Text Box 47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37" name="Text Box 47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38" name="Text Box 47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39" name="Text Box 47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40" name="Text Box 47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41" name="Text Box 47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42" name="Text Box 47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43" name="Text Box 47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44" name="Text Box 47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45" name="Text Box 47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46" name="Text Box 47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47" name="Text Box 47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48" name="Text Box 47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49" name="Text Box 47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50" name="Text Box 47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51" name="Text Box 47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52" name="Text Box 47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53" name="Text Box 47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54" name="Text Box 47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55" name="Text Box 47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56" name="Text Box 47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57" name="Text Box 47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58" name="Text Box 47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59" name="Text Box 47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60" name="Text Box 47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61" name="Text Box 47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62" name="Text Box 47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63" name="Text Box 47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64" name="Text Box 47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65" name="Text Box 47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66" name="Text Box 47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67" name="Text Box 47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68" name="Text Box 47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69" name="Text Box 47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70" name="Text Box 47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71" name="Text Box 47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72" name="Text Box 47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73" name="Text Box 47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74" name="Text Box 47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75" name="Text Box 47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76" name="Text Box 48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77" name="Text Box 48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78" name="Text Box 48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79" name="Text Box 48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80" name="Text Box 48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81" name="Text Box 48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82" name="Text Box 48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83" name="Text Box 48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84" name="Text Box 48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85" name="Text Box 48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86" name="Text Box 48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87" name="Text Box 48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88" name="Text Box 48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89" name="Text Box 48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90" name="Text Box 48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91" name="Text Box 48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92" name="Text Box 48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93" name="Text Box 48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94" name="Text Box 48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95" name="Text Box 48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96" name="Text Box 48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97" name="Text Box 48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98" name="Text Box 48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799" name="Text Box 48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00" name="Text Box 48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01" name="Text Box 48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02" name="Text Box 48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03" name="Text Box 48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04" name="Text Box 48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05" name="Text Box 48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06" name="Text Box 48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07" name="Text Box 48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08" name="Text Box 48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09" name="Text Box 48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10" name="Text Box 48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11" name="Text Box 48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12" name="Text Box 48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13" name="Text Box 48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14" name="Text Box 48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15" name="Text Box 48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16" name="Text Box 48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17" name="Text Box 48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18" name="Text Box 48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19" name="Text Box 48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20" name="Text Box 48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21" name="Text Box 48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22" name="Text Box 48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23" name="Text Box 48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24" name="Text Box 48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25" name="Text Box 48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26" name="Text Box 48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27" name="Text Box 48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28" name="Text Box 48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29" name="Text Box 48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30" name="Text Box 48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31" name="Text Box 48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32" name="Text Box 48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33" name="Text Box 48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34" name="Text Box 48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35" name="Text Box 48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36" name="Text Box 48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37" name="Text Box 48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38" name="Text Box 48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39" name="Text Box 48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40" name="Text Box 48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41" name="Text Box 48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42" name="Text Box 48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43" name="Text Box 48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44" name="Text Box 48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45" name="Text Box 48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46" name="Text Box 48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47" name="Text Box 48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48" name="Text Box 48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49" name="Text Box 48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50" name="Text Box 48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51" name="Text Box 48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52" name="Text Box 48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53" name="Text Box 48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54" name="Text Box 48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55" name="Text Box 48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56" name="Text Box 48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57" name="Text Box 48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58" name="Text Box 48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59" name="Text Box 48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60" name="Text Box 48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61" name="Text Box 48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62" name="Text Box 48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63" name="Text Box 48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64" name="Text Box 48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65" name="Text Box 48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66" name="Text Box 48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67" name="Text Box 48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68" name="Text Box 48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69" name="Text Box 48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70" name="Text Box 48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71" name="Text Box 48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72" name="Text Box 48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73" name="Text Box 48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74" name="Text Box 48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75" name="Text Box 48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76" name="Text Box 49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77" name="Text Box 49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78" name="Text Box 49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79" name="Text Box 49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80" name="Text Box 49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81" name="Text Box 49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82" name="Text Box 49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83" name="Text Box 49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84" name="Text Box 49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85" name="Text Box 49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86" name="Text Box 49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87" name="Text Box 49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88" name="Text Box 49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89" name="Text Box 49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90" name="Text Box 49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91" name="Text Box 49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92" name="Text Box 49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93" name="Text Box 49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94" name="Text Box 49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95" name="Text Box 49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96" name="Text Box 49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97" name="Text Box 49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98" name="Text Box 49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899" name="Text Box 49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00" name="Text Box 49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01" name="Text Box 49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02" name="Text Box 49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03" name="Text Box 49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04" name="Text Box 49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05" name="Text Box 49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06" name="Text Box 49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07" name="Text Box 49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08" name="Text Box 49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09" name="Text Box 49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10" name="Text Box 49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11" name="Text Box 49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12" name="Text Box 49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13" name="Text Box 49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14" name="Text Box 49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15" name="Text Box 49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16" name="Text Box 49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17" name="Text Box 49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18" name="Text Box 49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19" name="Text Box 49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20" name="Text Box 49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21" name="Text Box 49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22" name="Text Box 49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23" name="Text Box 49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24" name="Text Box 49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25" name="Text Box 49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26" name="Text Box 49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27" name="Text Box 49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28" name="Text Box 49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29" name="Text Box 49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30" name="Text Box 49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31" name="Text Box 49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32" name="Text Box 49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33" name="Text Box 49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34" name="Text Box 49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35" name="Text Box 49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36" name="Text Box 49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37" name="Text Box 49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38" name="Text Box 49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39" name="Text Box 49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40" name="Text Box 49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41" name="Text Box 49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42" name="Text Box 49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43" name="Text Box 49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44" name="Text Box 49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45" name="Text Box 49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46" name="Text Box 49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47" name="Text Box 49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48" name="Text Box 49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49" name="Text Box 49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50" name="Text Box 49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51" name="Text Box 49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52" name="Text Box 49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53" name="Text Box 49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54" name="Text Box 49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55" name="Text Box 49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56" name="Text Box 49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57" name="Text Box 49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58" name="Text Box 49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59" name="Text Box 49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60" name="Text Box 49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61" name="Text Box 49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62" name="Text Box 49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63" name="Text Box 49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64" name="Text Box 49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65" name="Text Box 49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66" name="Text Box 49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67" name="Text Box 49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68" name="Text Box 49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69" name="Text Box 49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70" name="Text Box 49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71" name="Text Box 49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72" name="Text Box 49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73" name="Text Box 49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74" name="Text Box 49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75" name="Text Box 49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76" name="Text Box 50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77" name="Text Box 50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78" name="Text Box 50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79" name="Text Box 50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80" name="Text Box 50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81" name="Text Box 50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82" name="Text Box 50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83" name="Text Box 50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84" name="Text Box 50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85" name="Text Box 50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86" name="Text Box 50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87" name="Text Box 50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88" name="Text Box 50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89" name="Text Box 50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90" name="Text Box 50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91" name="Text Box 50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92" name="Text Box 50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93" name="Text Box 50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94" name="Text Box 50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95" name="Text Box 50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96" name="Text Box 50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97" name="Text Box 50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98" name="Text Box 50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7999" name="Text Box 50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00" name="Text Box 50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01" name="Text Box 50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02" name="Text Box 50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03" name="Text Box 50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04" name="Text Box 50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05" name="Text Box 50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06" name="Text Box 50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07" name="Text Box 50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08" name="Text Box 50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09" name="Text Box 50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10" name="Text Box 50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11" name="Text Box 50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12" name="Text Box 50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13" name="Text Box 50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14" name="Text Box 50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15" name="Text Box 50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16" name="Text Box 50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17" name="Text Box 50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18" name="Text Box 50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19" name="Text Box 50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20" name="Text Box 50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21" name="Text Box 50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22" name="Text Box 50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23" name="Text Box 50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24" name="Text Box 50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25" name="Text Box 50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26" name="Text Box 50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27" name="Text Box 50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28" name="Text Box 50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29" name="Text Box 50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30" name="Text Box 50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31" name="Text Box 50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32" name="Text Box 50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33" name="Text Box 50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34" name="Text Box 50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35" name="Text Box 50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36" name="Text Box 50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37" name="Text Box 50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38" name="Text Box 50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39" name="Text Box 50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40" name="Text Box 50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41" name="Text Box 50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42" name="Text Box 50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43" name="Text Box 50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44" name="Text Box 50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45" name="Text Box 50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46" name="Text Box 50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47" name="Text Box 50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48" name="Text Box 50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49" name="Text Box 50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50" name="Text Box 50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51" name="Text Box 50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52" name="Text Box 50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53" name="Text Box 50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54" name="Text Box 50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55" name="Text Box 50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56" name="Text Box 50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57" name="Text Box 50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58" name="Text Box 50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59" name="Text Box 50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60" name="Text Box 50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61" name="Text Box 50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62" name="Text Box 50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63" name="Text Box 50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64" name="Text Box 50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65" name="Text Box 50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66" name="Text Box 50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67" name="Text Box 50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68" name="Text Box 50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69" name="Text Box 50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70" name="Text Box 50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71" name="Text Box 50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72" name="Text Box 50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73" name="Text Box 50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74" name="Text Box 50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75" name="Text Box 50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76" name="Text Box 51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77" name="Text Box 51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78" name="Text Box 51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79" name="Text Box 51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80" name="Text Box 51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81" name="Text Box 51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82" name="Text Box 51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83" name="Text Box 51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84" name="Text Box 51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85" name="Text Box 51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86" name="Text Box 51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87" name="Text Box 51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88" name="Text Box 51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89" name="Text Box 51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90" name="Text Box 51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91" name="Text Box 51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92" name="Text Box 51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93" name="Text Box 51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94" name="Text Box 51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95" name="Text Box 51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96" name="Text Box 51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97" name="Text Box 51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98" name="Text Box 51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099" name="Text Box 51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00" name="Text Box 51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01" name="Text Box 51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02" name="Text Box 51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03" name="Text Box 51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04" name="Text Box 51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05" name="Text Box 51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06" name="Text Box 51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07" name="Text Box 51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08" name="Text Box 51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09" name="Text Box 51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10" name="Text Box 51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11" name="Text Box 51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12" name="Text Box 51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13" name="Text Box 51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14" name="Text Box 51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15" name="Text Box 51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16" name="Text Box 51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17" name="Text Box 51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18" name="Text Box 51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19" name="Text Box 51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20" name="Text Box 51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21" name="Text Box 51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22" name="Text Box 51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23" name="Text Box 51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24" name="Text Box 51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25" name="Text Box 51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26" name="Text Box 51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27" name="Text Box 51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28" name="Text Box 51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29" name="Text Box 51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30" name="Text Box 51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31" name="Text Box 51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32" name="Text Box 51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33" name="Text Box 51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34" name="Text Box 51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35" name="Text Box 51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36" name="Text Box 51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37" name="Text Box 51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38" name="Text Box 51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39" name="Text Box 51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40" name="Text Box 51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41" name="Text Box 51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42" name="Text Box 51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43" name="Text Box 51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44" name="Text Box 51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45" name="Text Box 51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46" name="Text Box 51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47" name="Text Box 51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48" name="Text Box 51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49" name="Text Box 51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50" name="Text Box 51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51" name="Text Box 51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52" name="Text Box 51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53" name="Text Box 51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54" name="Text Box 51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55" name="Text Box 51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56" name="Text Box 51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57" name="Text Box 51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58" name="Text Box 51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59" name="Text Box 51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60" name="Text Box 51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61" name="Text Box 51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62" name="Text Box 51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63" name="Text Box 51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64" name="Text Box 51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65" name="Text Box 51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66" name="Text Box 51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67" name="Text Box 51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68" name="Text Box 51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69" name="Text Box 51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70" name="Text Box 51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71" name="Text Box 51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72" name="Text Box 51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73" name="Text Box 51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74" name="Text Box 51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75" name="Text Box 51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76" name="Text Box 52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77" name="Text Box 52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78" name="Text Box 52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79" name="Text Box 52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80" name="Text Box 52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81" name="Text Box 52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82" name="Text Box 52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83" name="Text Box 52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84" name="Text Box 52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85" name="Text Box 52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86" name="Text Box 52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87" name="Text Box 52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88" name="Text Box 52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89" name="Text Box 52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90" name="Text Box 52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91" name="Text Box 52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92" name="Text Box 52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93" name="Text Box 52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94" name="Text Box 52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95" name="Text Box 52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96" name="Text Box 52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97" name="Text Box 52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98" name="Text Box 52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199" name="Text Box 52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00" name="Text Box 52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01" name="Text Box 52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02" name="Text Box 52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03" name="Text Box 52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04" name="Text Box 52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05" name="Text Box 52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06" name="Text Box 52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07" name="Text Box 52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08" name="Text Box 52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09" name="Text Box 52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10" name="Text Box 52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11" name="Text Box 52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12" name="Text Box 52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13" name="Text Box 52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14" name="Text Box 52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15" name="Text Box 52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16" name="Text Box 52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17" name="Text Box 52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18" name="Text Box 52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19" name="Text Box 52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20" name="Text Box 52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21" name="Text Box 52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22" name="Text Box 52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23" name="Text Box 52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24" name="Text Box 52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25" name="Text Box 52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26" name="Text Box 52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27" name="Text Box 52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28" name="Text Box 52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29" name="Text Box 52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30" name="Text Box 52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31" name="Text Box 52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32" name="Text Box 52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33" name="Text Box 52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34" name="Text Box 52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35" name="Text Box 52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36" name="Text Box 52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37" name="Text Box 52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38" name="Text Box 52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39" name="Text Box 52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40" name="Text Box 52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41" name="Text Box 52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42" name="Text Box 52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43" name="Text Box 52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44" name="Text Box 52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45" name="Text Box 52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46" name="Text Box 52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47" name="Text Box 52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48" name="Text Box 52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49" name="Text Box 52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50" name="Text Box 52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51" name="Text Box 52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52" name="Text Box 52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53" name="Text Box 52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54" name="Text Box 52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55" name="Text Box 52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56" name="Text Box 52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57" name="Text Box 52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58" name="Text Box 52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59" name="Text Box 52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60" name="Text Box 52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61" name="Text Box 52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62" name="Text Box 52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63" name="Text Box 52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64" name="Text Box 52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65" name="Text Box 52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66" name="Text Box 52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67" name="Text Box 52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68" name="Text Box 52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69" name="Text Box 52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70" name="Text Box 52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71" name="Text Box 52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72" name="Text Box 52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73" name="Text Box 52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74" name="Text Box 52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75" name="Text Box 52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76" name="Text Box 53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77" name="Text Box 53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78" name="Text Box 53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79" name="Text Box 53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80" name="Text Box 53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81" name="Text Box 53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82" name="Text Box 53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83" name="Text Box 53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84" name="Text Box 530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85" name="Text Box 530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86" name="Text Box 531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87" name="Text Box 531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88" name="Text Box 531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89" name="Text Box 531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90" name="Text Box 531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91" name="Text Box 531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92" name="Text Box 531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93" name="Text Box 531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94" name="Text Box 531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95" name="Text Box 531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96" name="Text Box 532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97" name="Text Box 532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98" name="Text Box 532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299" name="Text Box 532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00" name="Text Box 532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01" name="Text Box 532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02" name="Text Box 532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03" name="Text Box 532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04" name="Text Box 532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05" name="Text Box 532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06" name="Text Box 533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07" name="Text Box 533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08" name="Text Box 533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09" name="Text Box 533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10" name="Text Box 533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11" name="Text Box 533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12" name="Text Box 533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13" name="Text Box 533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14" name="Text Box 533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15" name="Text Box 533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16" name="Text Box 534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17" name="Text Box 534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18" name="Text Box 534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19" name="Text Box 534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20" name="Text Box 534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21" name="Text Box 534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22" name="Text Box 534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23" name="Text Box 534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24" name="Text Box 534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25" name="Text Box 534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26" name="Text Box 535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27" name="Text Box 535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28" name="Text Box 535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29" name="Text Box 535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30" name="Text Box 535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31" name="Text Box 535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32" name="Text Box 535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33" name="Text Box 535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34" name="Text Box 535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35" name="Text Box 535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36" name="Text Box 536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37" name="Text Box 536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38" name="Text Box 536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39" name="Text Box 536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40" name="Text Box 536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41" name="Text Box 536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42" name="Text Box 536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43" name="Text Box 536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44" name="Text Box 536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45" name="Text Box 536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46" name="Text Box 537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47" name="Text Box 537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48" name="Text Box 537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49" name="Text Box 537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50" name="Text Box 537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51" name="Text Box 537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52" name="Text Box 537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53" name="Text Box 537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54" name="Text Box 537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55" name="Text Box 537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56" name="Text Box 538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57" name="Text Box 538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58" name="Text Box 538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59" name="Text Box 538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60" name="Text Box 538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61" name="Text Box 538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62" name="Text Box 538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63" name="Text Box 538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64" name="Text Box 538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65" name="Text Box 538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66" name="Text Box 539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67" name="Text Box 539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68" name="Text Box 539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69" name="Text Box 539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70" name="Text Box 539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71" name="Text Box 539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72" name="Text Box 539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73" name="Text Box 539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74" name="Text Box 5398"/>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75" name="Text Box 5399"/>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76" name="Text Box 5400"/>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77" name="Text Box 5401"/>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78" name="Text Box 5402"/>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79" name="Text Box 5403"/>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80" name="Text Box 5404"/>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81" name="Text Box 5405"/>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82" name="Text Box 5406"/>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205410"/>
    <xdr:sp macro="" textlink="">
      <xdr:nvSpPr>
        <xdr:cNvPr id="8383" name="Text Box 5407"/>
        <xdr:cNvSpPr txBox="1">
          <a:spLocks noChangeArrowheads="1"/>
        </xdr:cNvSpPr>
      </xdr:nvSpPr>
      <xdr:spPr bwMode="auto">
        <a:xfrm>
          <a:off x="4686300" y="527685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276</xdr:row>
      <xdr:rowOff>0</xdr:rowOff>
    </xdr:from>
    <xdr:ext cx="85725" cy="205407"/>
    <xdr:sp macro="" textlink="">
      <xdr:nvSpPr>
        <xdr:cNvPr id="8384" name="Text Box 5427"/>
        <xdr:cNvSpPr txBox="1">
          <a:spLocks noChangeArrowheads="1"/>
        </xdr:cNvSpPr>
      </xdr:nvSpPr>
      <xdr:spPr bwMode="auto">
        <a:xfrm>
          <a:off x="4686300" y="52578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276</xdr:row>
      <xdr:rowOff>0</xdr:rowOff>
    </xdr:from>
    <xdr:ext cx="85725" cy="205407"/>
    <xdr:sp macro="" textlink="">
      <xdr:nvSpPr>
        <xdr:cNvPr id="8385" name="Text Box 5428"/>
        <xdr:cNvSpPr txBox="1">
          <a:spLocks noChangeArrowheads="1"/>
        </xdr:cNvSpPr>
      </xdr:nvSpPr>
      <xdr:spPr bwMode="auto">
        <a:xfrm>
          <a:off x="4686300" y="52578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276</xdr:row>
      <xdr:rowOff>0</xdr:rowOff>
    </xdr:from>
    <xdr:ext cx="85725" cy="205407"/>
    <xdr:sp macro="" textlink="">
      <xdr:nvSpPr>
        <xdr:cNvPr id="8386" name="Text Box 5429"/>
        <xdr:cNvSpPr txBox="1">
          <a:spLocks noChangeArrowheads="1"/>
        </xdr:cNvSpPr>
      </xdr:nvSpPr>
      <xdr:spPr bwMode="auto">
        <a:xfrm>
          <a:off x="4686300" y="52578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276</xdr:row>
      <xdr:rowOff>0</xdr:rowOff>
    </xdr:from>
    <xdr:ext cx="85725" cy="205407"/>
    <xdr:sp macro="" textlink="">
      <xdr:nvSpPr>
        <xdr:cNvPr id="8387" name="Text Box 5430"/>
        <xdr:cNvSpPr txBox="1">
          <a:spLocks noChangeArrowheads="1"/>
        </xdr:cNvSpPr>
      </xdr:nvSpPr>
      <xdr:spPr bwMode="auto">
        <a:xfrm>
          <a:off x="4686300" y="52578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276</xdr:row>
      <xdr:rowOff>0</xdr:rowOff>
    </xdr:from>
    <xdr:ext cx="85725" cy="205407"/>
    <xdr:sp macro="" textlink="">
      <xdr:nvSpPr>
        <xdr:cNvPr id="8388" name="Text Box 5431"/>
        <xdr:cNvSpPr txBox="1">
          <a:spLocks noChangeArrowheads="1"/>
        </xdr:cNvSpPr>
      </xdr:nvSpPr>
      <xdr:spPr bwMode="auto">
        <a:xfrm>
          <a:off x="4686300" y="52578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276</xdr:row>
      <xdr:rowOff>0</xdr:rowOff>
    </xdr:from>
    <xdr:ext cx="85725" cy="205407"/>
    <xdr:sp macro="" textlink="">
      <xdr:nvSpPr>
        <xdr:cNvPr id="8389" name="Text Box 5432"/>
        <xdr:cNvSpPr txBox="1">
          <a:spLocks noChangeArrowheads="1"/>
        </xdr:cNvSpPr>
      </xdr:nvSpPr>
      <xdr:spPr bwMode="auto">
        <a:xfrm>
          <a:off x="4686300" y="52578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276</xdr:row>
      <xdr:rowOff>0</xdr:rowOff>
    </xdr:from>
    <xdr:ext cx="85725" cy="205407"/>
    <xdr:sp macro="" textlink="">
      <xdr:nvSpPr>
        <xdr:cNvPr id="8390" name="Text Box 5433"/>
        <xdr:cNvSpPr txBox="1">
          <a:spLocks noChangeArrowheads="1"/>
        </xdr:cNvSpPr>
      </xdr:nvSpPr>
      <xdr:spPr bwMode="auto">
        <a:xfrm>
          <a:off x="4686300" y="52578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276</xdr:row>
      <xdr:rowOff>0</xdr:rowOff>
    </xdr:from>
    <xdr:ext cx="85725" cy="205407"/>
    <xdr:sp macro="" textlink="">
      <xdr:nvSpPr>
        <xdr:cNvPr id="8391" name="Text Box 5434"/>
        <xdr:cNvSpPr txBox="1">
          <a:spLocks noChangeArrowheads="1"/>
        </xdr:cNvSpPr>
      </xdr:nvSpPr>
      <xdr:spPr bwMode="auto">
        <a:xfrm>
          <a:off x="4686300" y="52578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276</xdr:row>
      <xdr:rowOff>0</xdr:rowOff>
    </xdr:from>
    <xdr:ext cx="85725" cy="205407"/>
    <xdr:sp macro="" textlink="">
      <xdr:nvSpPr>
        <xdr:cNvPr id="8392" name="Text Box 5435"/>
        <xdr:cNvSpPr txBox="1">
          <a:spLocks noChangeArrowheads="1"/>
        </xdr:cNvSpPr>
      </xdr:nvSpPr>
      <xdr:spPr bwMode="auto">
        <a:xfrm>
          <a:off x="4686300" y="525780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314</xdr:row>
      <xdr:rowOff>0</xdr:rowOff>
    </xdr:from>
    <xdr:to>
      <xdr:col>4</xdr:col>
      <xdr:colOff>85725</xdr:colOff>
      <xdr:row>315</xdr:row>
      <xdr:rowOff>19050</xdr:rowOff>
    </xdr:to>
    <xdr:sp macro="" textlink="">
      <xdr:nvSpPr>
        <xdr:cNvPr id="8393" name="Text Box 25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394" name="Text Box 25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395" name="Text Box 25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396" name="Text Box 25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397" name="Text Box 25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398" name="Text Box 25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399" name="Text Box 25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00" name="Text Box 25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01" name="Text Box 25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02" name="Text Box 25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03" name="Text Box 25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04" name="Text Box 25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05" name="Text Box 25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06" name="Text Box 25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07" name="Text Box 26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08" name="Text Box 26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09" name="Text Box 26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10" name="Text Box 26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11" name="Text Box 26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12" name="Text Box 26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13" name="Text Box 26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14" name="Text Box 26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15" name="Text Box 26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16" name="Text Box 26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17" name="Text Box 26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18" name="Text Box 26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19" name="Text Box 26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20" name="Text Box 26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21" name="Text Box 26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22" name="Text Box 26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23" name="Text Box 26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24" name="Text Box 26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25" name="Text Box 26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26" name="Text Box 26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27" name="Text Box 26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28" name="Text Box 26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29" name="Text Box 26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30" name="Text Box 26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31" name="Text Box 26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32" name="Text Box 26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33" name="Text Box 26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34" name="Text Box 26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35" name="Text Box 26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36" name="Text Box 26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37" name="Text Box 26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38" name="Text Box 26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39" name="Text Box 26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40" name="Text Box 26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41" name="Text Box 26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42" name="Text Box 26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43" name="Text Box 26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44" name="Text Box 26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45" name="Text Box 26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46" name="Text Box 26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47" name="Text Box 26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48" name="Text Box 26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49" name="Text Box 26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50" name="Text Box 26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51" name="Text Box 26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52" name="Text Box 26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53" name="Text Box 26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54" name="Text Box 26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55" name="Text Box 26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56" name="Text Box 26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57" name="Text Box 26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58" name="Text Box 26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59" name="Text Box 26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60" name="Text Box 26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61" name="Text Box 26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62" name="Text Box 26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63" name="Text Box 26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64" name="Text Box 26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65" name="Text Box 27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66" name="Text Box 27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67" name="Text Box 27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68" name="Text Box 27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69" name="Text Box 27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70" name="Text Box 27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71" name="Text Box 27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72" name="Text Box 27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73" name="Text Box 27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74" name="Text Box 27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75" name="Text Box 27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76" name="Text Box 27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77" name="Text Box 27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78" name="Text Box 27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79" name="Text Box 27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80" name="Text Box 27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81" name="Text Box 27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82" name="Text Box 27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83" name="Text Box 27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84" name="Text Box 27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85" name="Text Box 27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86" name="Text Box 27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87" name="Text Box 27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88" name="Text Box 27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89" name="Text Box 27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90" name="Text Box 27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91" name="Text Box 27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92" name="Text Box 27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93" name="Text Box 27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94" name="Text Box 27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95" name="Text Box 27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96" name="Text Box 27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97" name="Text Box 27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98" name="Text Box 27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499" name="Text Box 27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00" name="Text Box 27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01" name="Text Box 27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02" name="Text Box 27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03" name="Text Box 27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04" name="Text Box 27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05" name="Text Box 27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06" name="Text Box 27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07" name="Text Box 27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08" name="Text Box 27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09" name="Text Box 27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10" name="Text Box 27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11" name="Text Box 27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12" name="Text Box 27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13" name="Text Box 27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14" name="Text Box 27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15" name="Text Box 27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16" name="Text Box 27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17" name="Text Box 27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18" name="Text Box 27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19" name="Text Box 27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20" name="Text Box 27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21" name="Text Box 27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22" name="Text Box 27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23" name="Text Box 27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24" name="Text Box 27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25" name="Text Box 27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26" name="Text Box 27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27" name="Text Box 27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28" name="Text Box 27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29" name="Text Box 27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30" name="Text Box 27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31" name="Text Box 27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32" name="Text Box 27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33" name="Text Box 27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34" name="Text Box 27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35" name="Text Box 27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36" name="Text Box 27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37" name="Text Box 27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38" name="Text Box 27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39" name="Text Box 27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40" name="Text Box 27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41" name="Text Box 27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42" name="Text Box 27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43" name="Text Box 27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44" name="Text Box 27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45" name="Text Box 27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46" name="Text Box 27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47" name="Text Box 27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48" name="Text Box 27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49" name="Text Box 27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50" name="Text Box 27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51" name="Text Box 27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52" name="Text Box 27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53" name="Text Box 27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54" name="Text Box 27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55" name="Text Box 27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56" name="Text Box 27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57" name="Text Box 27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58" name="Text Box 27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59" name="Text Box 27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60" name="Text Box 27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61" name="Text Box 27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62" name="Text Box 27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63" name="Text Box 27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64" name="Text Box 27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65" name="Text Box 28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66" name="Text Box 28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67" name="Text Box 28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68" name="Text Box 28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69" name="Text Box 28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70" name="Text Box 28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71" name="Text Box 28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72" name="Text Box 28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73" name="Text Box 28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74" name="Text Box 28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75" name="Text Box 28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76" name="Text Box 28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77" name="Text Box 28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78" name="Text Box 28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79" name="Text Box 28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80" name="Text Box 28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81" name="Text Box 28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82" name="Text Box 28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83" name="Text Box 28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84" name="Text Box 28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85" name="Text Box 28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86" name="Text Box 28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87" name="Text Box 28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88" name="Text Box 28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89" name="Text Box 28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90" name="Text Box 28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91" name="Text Box 28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92" name="Text Box 28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93" name="Text Box 28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94" name="Text Box 28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95" name="Text Box 28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96" name="Text Box 28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97" name="Text Box 28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98" name="Text Box 28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599" name="Text Box 28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00" name="Text Box 28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01" name="Text Box 28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02" name="Text Box 28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03" name="Text Box 28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04" name="Text Box 28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05" name="Text Box 28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06" name="Text Box 28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07" name="Text Box 28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08" name="Text Box 28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09" name="Text Box 28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10" name="Text Box 28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11" name="Text Box 28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12" name="Text Box 28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13" name="Text Box 28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14" name="Text Box 28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15" name="Text Box 28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16" name="Text Box 28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17" name="Text Box 28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18" name="Text Box 28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19" name="Text Box 28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20" name="Text Box 28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21" name="Text Box 28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22" name="Text Box 28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23" name="Text Box 28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24" name="Text Box 28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25" name="Text Box 28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26" name="Text Box 28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27" name="Text Box 28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28" name="Text Box 28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29" name="Text Box 28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30" name="Text Box 28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31" name="Text Box 28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32" name="Text Box 28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33" name="Text Box 28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34" name="Text Box 28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35" name="Text Box 28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36" name="Text Box 28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37" name="Text Box 28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38" name="Text Box 28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39" name="Text Box 28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40" name="Text Box 28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41" name="Text Box 28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42" name="Text Box 28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43" name="Text Box 28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44" name="Text Box 28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45" name="Text Box 28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46" name="Text Box 28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47" name="Text Box 28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48" name="Text Box 28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49" name="Text Box 28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50" name="Text Box 28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51" name="Text Box 28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52" name="Text Box 28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53" name="Text Box 28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54" name="Text Box 28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55" name="Text Box 28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56" name="Text Box 28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57" name="Text Box 28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58" name="Text Box 28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59" name="Text Box 28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60" name="Text Box 28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61" name="Text Box 28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62" name="Text Box 28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63" name="Text Box 28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64" name="Text Box 28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65" name="Text Box 29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66" name="Text Box 29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67" name="Text Box 29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68" name="Text Box 29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69" name="Text Box 29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70" name="Text Box 29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71" name="Text Box 29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72" name="Text Box 29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73" name="Text Box 29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74" name="Text Box 29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75" name="Text Box 29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76" name="Text Box 29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77" name="Text Box 29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78" name="Text Box 29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79" name="Text Box 29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80" name="Text Box 29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81" name="Text Box 29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82" name="Text Box 29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83" name="Text Box 29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84" name="Text Box 29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85" name="Text Box 29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86" name="Text Box 29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87" name="Text Box 29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88" name="Text Box 29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89" name="Text Box 29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90" name="Text Box 29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91" name="Text Box 29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92" name="Text Box 29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93" name="Text Box 29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94" name="Text Box 29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95" name="Text Box 29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96" name="Text Box 29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97" name="Text Box 29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98" name="Text Box 29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699" name="Text Box 29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00" name="Text Box 29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01" name="Text Box 29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02" name="Text Box 29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03" name="Text Box 29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04" name="Text Box 29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05" name="Text Box 29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06" name="Text Box 29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07" name="Text Box 29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08" name="Text Box 29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09" name="Text Box 29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10" name="Text Box 29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11" name="Text Box 29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12" name="Text Box 29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13" name="Text Box 29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14" name="Text Box 29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15" name="Text Box 29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16" name="Text Box 29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17" name="Text Box 29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18" name="Text Box 29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19" name="Text Box 29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20" name="Text Box 29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21" name="Text Box 29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22" name="Text Box 29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23" name="Text Box 29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24" name="Text Box 29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25" name="Text Box 29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26" name="Text Box 29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27" name="Text Box 29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28" name="Text Box 29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29" name="Text Box 29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30" name="Text Box 29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31" name="Text Box 29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32" name="Text Box 29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33" name="Text Box 29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34" name="Text Box 29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35" name="Text Box 29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36" name="Text Box 29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37" name="Text Box 29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38" name="Text Box 29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39" name="Text Box 29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40" name="Text Box 29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41" name="Text Box 29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42" name="Text Box 29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43" name="Text Box 29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44" name="Text Box 29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45" name="Text Box 29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46" name="Text Box 29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47" name="Text Box 29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48" name="Text Box 29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49" name="Text Box 29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50" name="Text Box 29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51" name="Text Box 29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52" name="Text Box 29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53" name="Text Box 29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54" name="Text Box 29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55" name="Text Box 29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56" name="Text Box 29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57" name="Text Box 29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58" name="Text Box 29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59" name="Text Box 29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60" name="Text Box 29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61" name="Text Box 29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62" name="Text Box 29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63" name="Text Box 29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64" name="Text Box 29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65" name="Text Box 30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66" name="Text Box 30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67" name="Text Box 30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68" name="Text Box 30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69" name="Text Box 30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70" name="Text Box 30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71" name="Text Box 30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72" name="Text Box 30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73" name="Text Box 30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74" name="Text Box 30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75" name="Text Box 30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76" name="Text Box 30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77" name="Text Box 30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78" name="Text Box 30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79" name="Text Box 30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80" name="Text Box 30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81" name="Text Box 30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82" name="Text Box 30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83" name="Text Box 30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84" name="Text Box 30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85" name="Text Box 30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86" name="Text Box 30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87" name="Text Box 30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88" name="Text Box 30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89" name="Text Box 30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90" name="Text Box 30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91" name="Text Box 30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92" name="Text Box 30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93" name="Text Box 30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94" name="Text Box 30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95" name="Text Box 30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96" name="Text Box 30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97" name="Text Box 30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98" name="Text Box 30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799" name="Text Box 30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00" name="Text Box 30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01" name="Text Box 30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02" name="Text Box 30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03" name="Text Box 30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04" name="Text Box 30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05" name="Text Box 30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06" name="Text Box 30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07" name="Text Box 30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08" name="Text Box 30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09" name="Text Box 30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10" name="Text Box 30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11" name="Text Box 30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12" name="Text Box 30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13" name="Text Box 30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14" name="Text Box 30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15" name="Text Box 30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16" name="Text Box 30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17" name="Text Box 30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18" name="Text Box 30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19" name="Text Box 30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20" name="Text Box 30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21" name="Text Box 30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22" name="Text Box 30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23" name="Text Box 30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24" name="Text Box 30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25" name="Text Box 30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26" name="Text Box 30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27" name="Text Box 30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28" name="Text Box 30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29" name="Text Box 30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30" name="Text Box 30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31" name="Text Box 30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32" name="Text Box 30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33" name="Text Box 30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34" name="Text Box 30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35" name="Text Box 30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36" name="Text Box 30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37" name="Text Box 30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38" name="Text Box 30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39" name="Text Box 30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40" name="Text Box 30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41" name="Text Box 30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42" name="Text Box 30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43" name="Text Box 30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44" name="Text Box 30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45" name="Text Box 30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46" name="Text Box 30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47" name="Text Box 30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48" name="Text Box 30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49" name="Text Box 30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50" name="Text Box 30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51" name="Text Box 30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52" name="Text Box 30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53" name="Text Box 30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54" name="Text Box 30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55" name="Text Box 30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56" name="Text Box 30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57" name="Text Box 30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58" name="Text Box 30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59" name="Text Box 30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60" name="Text Box 30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61" name="Text Box 30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62" name="Text Box 30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63" name="Text Box 30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64" name="Text Box 30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65" name="Text Box 31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66" name="Text Box 31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67" name="Text Box 31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68" name="Text Box 31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69" name="Text Box 31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70" name="Text Box 31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71" name="Text Box 31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72" name="Text Box 31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73" name="Text Box 31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74" name="Text Box 31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75" name="Text Box 31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76" name="Text Box 31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77" name="Text Box 31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78" name="Text Box 31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79" name="Text Box 31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80" name="Text Box 31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81" name="Text Box 31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82" name="Text Box 31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83" name="Text Box 31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84" name="Text Box 31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85" name="Text Box 31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86" name="Text Box 31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87" name="Text Box 31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88" name="Text Box 31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89" name="Text Box 31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90" name="Text Box 31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91" name="Text Box 31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92" name="Text Box 31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93" name="Text Box 31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94" name="Text Box 31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95" name="Text Box 31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96" name="Text Box 31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97" name="Text Box 31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98" name="Text Box 31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899" name="Text Box 31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00" name="Text Box 31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01" name="Text Box 31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02" name="Text Box 31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03" name="Text Box 31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04" name="Text Box 31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05" name="Text Box 31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06" name="Text Box 31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07" name="Text Box 31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08" name="Text Box 31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09" name="Text Box 31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10" name="Text Box 31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11" name="Text Box 31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12" name="Text Box 31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13" name="Text Box 31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14" name="Text Box 31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15" name="Text Box 31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16" name="Text Box 31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17" name="Text Box 31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18" name="Text Box 31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19" name="Text Box 31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20" name="Text Box 31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21" name="Text Box 31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22" name="Text Box 31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23" name="Text Box 31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24" name="Text Box 31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25" name="Text Box 31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26" name="Text Box 31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27" name="Text Box 31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28" name="Text Box 31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29" name="Text Box 31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30" name="Text Box 31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31" name="Text Box 31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32" name="Text Box 31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33" name="Text Box 31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34" name="Text Box 31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35" name="Text Box 31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36" name="Text Box 31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37" name="Text Box 31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38" name="Text Box 31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39" name="Text Box 31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40" name="Text Box 31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41" name="Text Box 31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42" name="Text Box 31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43" name="Text Box 31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44" name="Text Box 31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45" name="Text Box 31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46" name="Text Box 31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47" name="Text Box 31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48" name="Text Box 31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49" name="Text Box 31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50" name="Text Box 31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51" name="Text Box 31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52" name="Text Box 31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53" name="Text Box 31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54" name="Text Box 31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55" name="Text Box 31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56" name="Text Box 31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57" name="Text Box 31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58" name="Text Box 31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59" name="Text Box 31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60" name="Text Box 31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61" name="Text Box 31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62" name="Text Box 31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63" name="Text Box 31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64" name="Text Box 31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65" name="Text Box 32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66" name="Text Box 32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67" name="Text Box 32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68" name="Text Box 32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69" name="Text Box 32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70" name="Text Box 32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71" name="Text Box 32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72" name="Text Box 32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73" name="Text Box 32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74" name="Text Box 32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75" name="Text Box 32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76" name="Text Box 32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77" name="Text Box 32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78" name="Text Box 32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79" name="Text Box 32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80" name="Text Box 32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81" name="Text Box 32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82" name="Text Box 32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83" name="Text Box 32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84" name="Text Box 32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85" name="Text Box 32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86" name="Text Box 32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87" name="Text Box 32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88" name="Text Box 32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89" name="Text Box 32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90" name="Text Box 32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91" name="Text Box 32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92" name="Text Box 32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93" name="Text Box 32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94" name="Text Box 32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95" name="Text Box 32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96" name="Text Box 32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97" name="Text Box 32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98" name="Text Box 32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8999" name="Text Box 32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00" name="Text Box 32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01" name="Text Box 32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02" name="Text Box 32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03" name="Text Box 32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04" name="Text Box 32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05" name="Text Box 32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06" name="Text Box 32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07" name="Text Box 32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08" name="Text Box 32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09" name="Text Box 32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10" name="Text Box 32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11" name="Text Box 32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12" name="Text Box 32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13" name="Text Box 32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14" name="Text Box 32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15" name="Text Box 32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16" name="Text Box 32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17" name="Text Box 32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18" name="Text Box 32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19" name="Text Box 32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20" name="Text Box 32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21" name="Text Box 32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22" name="Text Box 32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23" name="Text Box 32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24" name="Text Box 32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25" name="Text Box 32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26" name="Text Box 32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27" name="Text Box 32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28" name="Text Box 32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29" name="Text Box 32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30" name="Text Box 32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31" name="Text Box 32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32" name="Text Box 32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33" name="Text Box 32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34" name="Text Box 32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35" name="Text Box 32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36" name="Text Box 32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37" name="Text Box 32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38" name="Text Box 32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39" name="Text Box 32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40" name="Text Box 32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41" name="Text Box 32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42" name="Text Box 32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43" name="Text Box 32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44" name="Text Box 32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45" name="Text Box 32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46" name="Text Box 32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47" name="Text Box 32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48" name="Text Box 32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49" name="Text Box 32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50" name="Text Box 32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51" name="Text Box 32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52" name="Text Box 32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53" name="Text Box 32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54" name="Text Box 32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55" name="Text Box 32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56" name="Text Box 32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57" name="Text Box 32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58" name="Text Box 32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59" name="Text Box 32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60" name="Text Box 32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61" name="Text Box 32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62" name="Text Box 32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63" name="Text Box 32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64" name="Text Box 32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65" name="Text Box 33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66" name="Text Box 33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67" name="Text Box 33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68" name="Text Box 33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69" name="Text Box 33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70" name="Text Box 33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71" name="Text Box 33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72" name="Text Box 33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73" name="Text Box 33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74" name="Text Box 33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75" name="Text Box 33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76" name="Text Box 33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77" name="Text Box 33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78" name="Text Box 33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79" name="Text Box 33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80" name="Text Box 33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81" name="Text Box 33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82" name="Text Box 33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83" name="Text Box 33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84" name="Text Box 33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85" name="Text Box 33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86" name="Text Box 33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87" name="Text Box 33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88" name="Text Box 33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89" name="Text Box 33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90" name="Text Box 33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91" name="Text Box 33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92" name="Text Box 33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93" name="Text Box 33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94" name="Text Box 33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95" name="Text Box 33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96" name="Text Box 33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97" name="Text Box 33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98" name="Text Box 33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099" name="Text Box 33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00" name="Text Box 33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01" name="Text Box 33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02" name="Text Box 33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03" name="Text Box 33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04" name="Text Box 33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05" name="Text Box 33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06" name="Text Box 33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07" name="Text Box 33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08" name="Text Box 33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09" name="Text Box 33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10" name="Text Box 33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11" name="Text Box 33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12" name="Text Box 33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13" name="Text Box 33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14" name="Text Box 33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15" name="Text Box 33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16" name="Text Box 33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17" name="Text Box 33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18" name="Text Box 33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19" name="Text Box 33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20" name="Text Box 33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21" name="Text Box 33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22" name="Text Box 33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23" name="Text Box 33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24" name="Text Box 33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25" name="Text Box 33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26" name="Text Box 33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27" name="Text Box 33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28" name="Text Box 33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29" name="Text Box 33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30" name="Text Box 33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31" name="Text Box 33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32" name="Text Box 33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33" name="Text Box 33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34" name="Text Box 33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35" name="Text Box 33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36" name="Text Box 33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37" name="Text Box 33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38" name="Text Box 33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39" name="Text Box 33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40" name="Text Box 33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41" name="Text Box 33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42" name="Text Box 33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43" name="Text Box 33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44" name="Text Box 33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45" name="Text Box 33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46" name="Text Box 33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47" name="Text Box 33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48" name="Text Box 33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49" name="Text Box 33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50" name="Text Box 33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51" name="Text Box 33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52" name="Text Box 33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53" name="Text Box 33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54" name="Text Box 33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55" name="Text Box 33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56" name="Text Box 33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57" name="Text Box 33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58" name="Text Box 33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59" name="Text Box 33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60" name="Text Box 33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61" name="Text Box 33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62" name="Text Box 33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63" name="Text Box 33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64" name="Text Box 33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65" name="Text Box 34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66" name="Text Box 34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67" name="Text Box 34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68" name="Text Box 34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69" name="Text Box 34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70" name="Text Box 34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71" name="Text Box 34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72" name="Text Box 34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73" name="Text Box 34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74" name="Text Box 34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75" name="Text Box 34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76" name="Text Box 34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77" name="Text Box 34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78" name="Text Box 34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79" name="Text Box 34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80" name="Text Box 34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81" name="Text Box 34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82" name="Text Box 34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83" name="Text Box 34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84" name="Text Box 34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85" name="Text Box 34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86" name="Text Box 34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87" name="Text Box 34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88" name="Text Box 34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89" name="Text Box 34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90" name="Text Box 34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91" name="Text Box 34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92" name="Text Box 34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93" name="Text Box 34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94" name="Text Box 34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95" name="Text Box 34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96" name="Text Box 34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97" name="Text Box 34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98" name="Text Box 34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199" name="Text Box 34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00" name="Text Box 34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01" name="Text Box 34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02" name="Text Box 34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03" name="Text Box 34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04" name="Text Box 34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05" name="Text Box 34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06" name="Text Box 34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07" name="Text Box 34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08" name="Text Box 34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09" name="Text Box 34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10" name="Text Box 34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11" name="Text Box 34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12" name="Text Box 34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13" name="Text Box 34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14" name="Text Box 34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15" name="Text Box 34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16" name="Text Box 34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17" name="Text Box 34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18" name="Text Box 34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19" name="Text Box 34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20" name="Text Box 34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21" name="Text Box 34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22" name="Text Box 34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23" name="Text Box 34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24" name="Text Box 34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25" name="Text Box 34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26" name="Text Box 34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27" name="Text Box 34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28" name="Text Box 34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29" name="Text Box 34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30" name="Text Box 34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31" name="Text Box 34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32" name="Text Box 34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33" name="Text Box 34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34" name="Text Box 34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35" name="Text Box 34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36" name="Text Box 34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37" name="Text Box 34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38" name="Text Box 34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39" name="Text Box 34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40" name="Text Box 34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41" name="Text Box 34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42" name="Text Box 34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43" name="Text Box 34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44" name="Text Box 34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45" name="Text Box 34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46" name="Text Box 34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47" name="Text Box 34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48" name="Text Box 34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49" name="Text Box 34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50" name="Text Box 34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51" name="Text Box 34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52" name="Text Box 34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53" name="Text Box 34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54" name="Text Box 34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55" name="Text Box 34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56" name="Text Box 34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57" name="Text Box 34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58" name="Text Box 34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59" name="Text Box 34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60" name="Text Box 34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61" name="Text Box 34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62" name="Text Box 34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63" name="Text Box 34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64" name="Text Box 34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65" name="Text Box 35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66" name="Text Box 35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67" name="Text Box 35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68" name="Text Box 35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69" name="Text Box 35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70" name="Text Box 35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71" name="Text Box 35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72" name="Text Box 35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73" name="Text Box 35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74" name="Text Box 35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75" name="Text Box 35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76" name="Text Box 35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77" name="Text Box 35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78" name="Text Box 35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79" name="Text Box 35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80" name="Text Box 35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81" name="Text Box 35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82" name="Text Box 35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83" name="Text Box 35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84" name="Text Box 35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85" name="Text Box 35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86" name="Text Box 35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87" name="Text Box 35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88" name="Text Box 35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89" name="Text Box 35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90" name="Text Box 35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91" name="Text Box 35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92" name="Text Box 35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93" name="Text Box 35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94" name="Text Box 35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95" name="Text Box 35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96" name="Text Box 35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97" name="Text Box 35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98" name="Text Box 35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299" name="Text Box 35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00" name="Text Box 35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01" name="Text Box 35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02" name="Text Box 35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03" name="Text Box 35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04" name="Text Box 35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05" name="Text Box 35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06" name="Text Box 35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07" name="Text Box 35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08" name="Text Box 35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09" name="Text Box 35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10" name="Text Box 35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11" name="Text Box 35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12" name="Text Box 35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13" name="Text Box 35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14" name="Text Box 35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15" name="Text Box 35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16" name="Text Box 35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17" name="Text Box 35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18" name="Text Box 35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19" name="Text Box 35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20" name="Text Box 35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21" name="Text Box 35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22" name="Text Box 35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23" name="Text Box 35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24" name="Text Box 35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25" name="Text Box 35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26" name="Text Box 35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27" name="Text Box 35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28" name="Text Box 35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29" name="Text Box 35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30" name="Text Box 35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31" name="Text Box 35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32" name="Text Box 35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33" name="Text Box 35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34" name="Text Box 35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35" name="Text Box 35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36" name="Text Box 35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37" name="Text Box 35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38" name="Text Box 35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39" name="Text Box 35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40" name="Text Box 35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41" name="Text Box 35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42" name="Text Box 35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43" name="Text Box 35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44" name="Text Box 35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45" name="Text Box 35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46" name="Text Box 35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47" name="Text Box 35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48" name="Text Box 35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49" name="Text Box 35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50" name="Text Box 35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51" name="Text Box 35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52" name="Text Box 35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53" name="Text Box 35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54" name="Text Box 35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55" name="Text Box 35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56" name="Text Box 35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57" name="Text Box 35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58" name="Text Box 35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59" name="Text Box 35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60" name="Text Box 35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61" name="Text Box 35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62" name="Text Box 35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63" name="Text Box 35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64" name="Text Box 35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65" name="Text Box 36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66" name="Text Box 36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67" name="Text Box 36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68" name="Text Box 36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69" name="Text Box 36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70" name="Text Box 36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71" name="Text Box 36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72" name="Text Box 36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73" name="Text Box 36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74" name="Text Box 36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75" name="Text Box 36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76" name="Text Box 36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77" name="Text Box 36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78" name="Text Box 36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79" name="Text Box 36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80" name="Text Box 36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81" name="Text Box 36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82" name="Text Box 36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83" name="Text Box 36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84" name="Text Box 36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85" name="Text Box 36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86" name="Text Box 36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87" name="Text Box 36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88" name="Text Box 36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89" name="Text Box 36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90" name="Text Box 36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91" name="Text Box 36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92" name="Text Box 36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93" name="Text Box 36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94" name="Text Box 36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95" name="Text Box 36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96" name="Text Box 36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97" name="Text Box 36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98" name="Text Box 36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399" name="Text Box 36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00" name="Text Box 36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01" name="Text Box 36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02" name="Text Box 36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03" name="Text Box 36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04" name="Text Box 36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05" name="Text Box 36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06" name="Text Box 36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07" name="Text Box 36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08" name="Text Box 36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09" name="Text Box 36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10" name="Text Box 36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11" name="Text Box 36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12" name="Text Box 36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13" name="Text Box 36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14" name="Text Box 36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15" name="Text Box 36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16" name="Text Box 36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17" name="Text Box 36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18" name="Text Box 36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19" name="Text Box 36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20" name="Text Box 36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21" name="Text Box 36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22" name="Text Box 36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23" name="Text Box 36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24" name="Text Box 36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25" name="Text Box 36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26" name="Text Box 36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27" name="Text Box 36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28" name="Text Box 36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29" name="Text Box 36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30" name="Text Box 36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31" name="Text Box 36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32" name="Text Box 36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33" name="Text Box 36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34" name="Text Box 36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35" name="Text Box 36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36" name="Text Box 36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37" name="Text Box 36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38" name="Text Box 36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39" name="Text Box 36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40" name="Text Box 36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41" name="Text Box 36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42" name="Text Box 36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43" name="Text Box 36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44" name="Text Box 36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45" name="Text Box 36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46" name="Text Box 36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47" name="Text Box 36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48" name="Text Box 36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49" name="Text Box 36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50" name="Text Box 36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51" name="Text Box 36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52" name="Text Box 36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53" name="Text Box 36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54" name="Text Box 36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55" name="Text Box 36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56" name="Text Box 36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57" name="Text Box 36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58" name="Text Box 36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59" name="Text Box 36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60" name="Text Box 36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61" name="Text Box 36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62" name="Text Box 36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63" name="Text Box 36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64" name="Text Box 36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65" name="Text Box 37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66" name="Text Box 37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67" name="Text Box 37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68" name="Text Box 37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69" name="Text Box 37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70" name="Text Box 37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71" name="Text Box 37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72" name="Text Box 37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73" name="Text Box 37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74" name="Text Box 37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75" name="Text Box 37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76" name="Text Box 37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77" name="Text Box 37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78" name="Text Box 37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79" name="Text Box 37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80" name="Text Box 37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81" name="Text Box 37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82" name="Text Box 37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83" name="Text Box 37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84" name="Text Box 37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85" name="Text Box 37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86" name="Text Box 37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87" name="Text Box 37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88" name="Text Box 37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89" name="Text Box 37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90" name="Text Box 37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91" name="Text Box 37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92" name="Text Box 37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93" name="Text Box 37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94" name="Text Box 37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95" name="Text Box 37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96" name="Text Box 37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97" name="Text Box 37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98" name="Text Box 37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499" name="Text Box 37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00" name="Text Box 37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01" name="Text Box 37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02" name="Text Box 37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03" name="Text Box 37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04" name="Text Box 37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05" name="Text Box 37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06" name="Text Box 37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07" name="Text Box 37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08" name="Text Box 37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09" name="Text Box 37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10" name="Text Box 37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11" name="Text Box 37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12" name="Text Box 37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13" name="Text Box 37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14" name="Text Box 37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15" name="Text Box 37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16" name="Text Box 37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17" name="Text Box 37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18" name="Text Box 37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19" name="Text Box 37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20" name="Text Box 37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21" name="Text Box 37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22" name="Text Box 37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23" name="Text Box 37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24" name="Text Box 37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25" name="Text Box 37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26" name="Text Box 37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27" name="Text Box 37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28" name="Text Box 37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29" name="Text Box 37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30" name="Text Box 37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31" name="Text Box 37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32" name="Text Box 37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33" name="Text Box 37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34" name="Text Box 37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35" name="Text Box 37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36" name="Text Box 37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37" name="Text Box 37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38" name="Text Box 37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39" name="Text Box 37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40" name="Text Box 37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41" name="Text Box 37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42" name="Text Box 37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43" name="Text Box 37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44" name="Text Box 37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45" name="Text Box 37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46" name="Text Box 37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47" name="Text Box 37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48" name="Text Box 37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49" name="Text Box 37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50" name="Text Box 37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51" name="Text Box 37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52" name="Text Box 37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53" name="Text Box 37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54" name="Text Box 37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55" name="Text Box 37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56" name="Text Box 37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57" name="Text Box 37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58" name="Text Box 37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59" name="Text Box 37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60" name="Text Box 37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61" name="Text Box 37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62" name="Text Box 37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63" name="Text Box 37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64" name="Text Box 37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65" name="Text Box 38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66" name="Text Box 38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67" name="Text Box 38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68" name="Text Box 38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69" name="Text Box 38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70" name="Text Box 38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71" name="Text Box 38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72" name="Text Box 38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73" name="Text Box 38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74" name="Text Box 38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75" name="Text Box 38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76" name="Text Box 38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77" name="Text Box 38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78" name="Text Box 38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79" name="Text Box 38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80" name="Text Box 38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81" name="Text Box 38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82" name="Text Box 38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83" name="Text Box 38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84" name="Text Box 38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85" name="Text Box 38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86" name="Text Box 38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87" name="Text Box 38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88" name="Text Box 38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89" name="Text Box 38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90" name="Text Box 38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91" name="Text Box 38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92" name="Text Box 38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93" name="Text Box 38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94" name="Text Box 38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95" name="Text Box 38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96" name="Text Box 38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97" name="Text Box 38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98" name="Text Box 38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599" name="Text Box 38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00" name="Text Box 38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01" name="Text Box 38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02" name="Text Box 38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03" name="Text Box 38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04" name="Text Box 38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05" name="Text Box 38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06" name="Text Box 38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07" name="Text Box 38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08" name="Text Box 38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09" name="Text Box 38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10" name="Text Box 38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11" name="Text Box 38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12" name="Text Box 38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13" name="Text Box 38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14" name="Text Box 38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15" name="Text Box 38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16" name="Text Box 38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17" name="Text Box 38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18" name="Text Box 38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19" name="Text Box 38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20" name="Text Box 38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21" name="Text Box 38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22" name="Text Box 38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23" name="Text Box 38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24" name="Text Box 38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25" name="Text Box 38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26" name="Text Box 38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27" name="Text Box 38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28" name="Text Box 38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29" name="Text Box 38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30" name="Text Box 38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31" name="Text Box 38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32" name="Text Box 38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33" name="Text Box 38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34" name="Text Box 38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35" name="Text Box 38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36" name="Text Box 38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37" name="Text Box 38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38" name="Text Box 38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39" name="Text Box 38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40" name="Text Box 38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41" name="Text Box 38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42" name="Text Box 38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43" name="Text Box 38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44" name="Text Box 38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45" name="Text Box 38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46" name="Text Box 38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47" name="Text Box 38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48" name="Text Box 38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49" name="Text Box 38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50" name="Text Box 38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51" name="Text Box 38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52" name="Text Box 38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53" name="Text Box 38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54" name="Text Box 38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55" name="Text Box 38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56" name="Text Box 38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57" name="Text Box 38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58" name="Text Box 38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59" name="Text Box 38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60" name="Text Box 38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61" name="Text Box 38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62" name="Text Box 38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63" name="Text Box 38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64" name="Text Box 38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65" name="Text Box 39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66" name="Text Box 39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67" name="Text Box 39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68" name="Text Box 39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69" name="Text Box 39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70" name="Text Box 39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71" name="Text Box 39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72" name="Text Box 39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73" name="Text Box 39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74" name="Text Box 39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75" name="Text Box 39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76" name="Text Box 39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77" name="Text Box 39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78" name="Text Box 39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79" name="Text Box 39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80" name="Text Box 39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81" name="Text Box 39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82" name="Text Box 39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83" name="Text Box 39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84" name="Text Box 39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85" name="Text Box 39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86" name="Text Box 39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87" name="Text Box 39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88" name="Text Box 39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89" name="Text Box 39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90" name="Text Box 39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91" name="Text Box 39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92" name="Text Box 39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93" name="Text Box 39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94" name="Text Box 39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95" name="Text Box 39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96" name="Text Box 39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97" name="Text Box 39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98" name="Text Box 39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699" name="Text Box 39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00" name="Text Box 39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01" name="Text Box 39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02" name="Text Box 39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03" name="Text Box 39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04" name="Text Box 39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05" name="Text Box 39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06" name="Text Box 39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07" name="Text Box 39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08" name="Text Box 39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09" name="Text Box 39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10" name="Text Box 39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11" name="Text Box 39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12" name="Text Box 39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13" name="Text Box 39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14" name="Text Box 39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15" name="Text Box 39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16" name="Text Box 39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17" name="Text Box 39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18" name="Text Box 39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19" name="Text Box 39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20" name="Text Box 39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21" name="Text Box 39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22" name="Text Box 39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23" name="Text Box 39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24" name="Text Box 39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25" name="Text Box 39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26" name="Text Box 39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27" name="Text Box 39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28" name="Text Box 39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29" name="Text Box 39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30" name="Text Box 39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31" name="Text Box 39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32" name="Text Box 39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33" name="Text Box 39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34" name="Text Box 39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35" name="Text Box 39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36" name="Text Box 39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37" name="Text Box 39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38" name="Text Box 39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39" name="Text Box 39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40" name="Text Box 39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41" name="Text Box 39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42" name="Text Box 39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43" name="Text Box 39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44" name="Text Box 39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45" name="Text Box 39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46" name="Text Box 39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47" name="Text Box 39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48" name="Text Box 39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49" name="Text Box 39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50" name="Text Box 39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51" name="Text Box 39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52" name="Text Box 39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53" name="Text Box 39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54" name="Text Box 39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55" name="Text Box 39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56" name="Text Box 39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57" name="Text Box 39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58" name="Text Box 39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59" name="Text Box 39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60" name="Text Box 39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61" name="Text Box 39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62" name="Text Box 39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63" name="Text Box 39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64" name="Text Box 39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65" name="Text Box 40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66" name="Text Box 40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67" name="Text Box 40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68" name="Text Box 40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69" name="Text Box 40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70" name="Text Box 40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71" name="Text Box 40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72" name="Text Box 40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73" name="Text Box 40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74" name="Text Box 40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75" name="Text Box 40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76" name="Text Box 40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77" name="Text Box 40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78" name="Text Box 40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79" name="Text Box 40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80" name="Text Box 40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81" name="Text Box 40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82" name="Text Box 40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83" name="Text Box 40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84" name="Text Box 40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85" name="Text Box 40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86" name="Text Box 40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87" name="Text Box 40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88" name="Text Box 40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89" name="Text Box 40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90" name="Text Box 40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91" name="Text Box 40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92" name="Text Box 40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93" name="Text Box 40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94" name="Text Box 40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95" name="Text Box 40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96" name="Text Box 40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97" name="Text Box 40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98" name="Text Box 40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799" name="Text Box 40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00" name="Text Box 40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01" name="Text Box 40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02" name="Text Box 40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03" name="Text Box 40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04" name="Text Box 40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05" name="Text Box 40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06" name="Text Box 40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07" name="Text Box 40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08" name="Text Box 40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09" name="Text Box 40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10" name="Text Box 40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11" name="Text Box 40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12" name="Text Box 40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13" name="Text Box 40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14" name="Text Box 40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15" name="Text Box 40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16" name="Text Box 40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17" name="Text Box 40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18" name="Text Box 40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19" name="Text Box 40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20" name="Text Box 40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21" name="Text Box 40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22" name="Text Box 40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23" name="Text Box 40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24" name="Text Box 40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25" name="Text Box 40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26" name="Text Box 40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27" name="Text Box 40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28" name="Text Box 40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29" name="Text Box 40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30" name="Text Box 40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31" name="Text Box 40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32" name="Text Box 40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33" name="Text Box 40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34" name="Text Box 40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35" name="Text Box 40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36" name="Text Box 40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37" name="Text Box 40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38" name="Text Box 40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39" name="Text Box 40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40" name="Text Box 40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41" name="Text Box 40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42" name="Text Box 40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43" name="Text Box 40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44" name="Text Box 40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45" name="Text Box 40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46" name="Text Box 40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47" name="Text Box 40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48" name="Text Box 40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49" name="Text Box 40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50" name="Text Box 40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51" name="Text Box 40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52" name="Text Box 40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53" name="Text Box 40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54" name="Text Box 40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55" name="Text Box 40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56" name="Text Box 40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57" name="Text Box 40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58" name="Text Box 40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59" name="Text Box 40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60" name="Text Box 40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61" name="Text Box 40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62" name="Text Box 40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63" name="Text Box 40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64" name="Text Box 40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65" name="Text Box 41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66" name="Text Box 41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67" name="Text Box 41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68" name="Text Box 41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69" name="Text Box 41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70" name="Text Box 41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71" name="Text Box 41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72" name="Text Box 41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73" name="Text Box 41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74" name="Text Box 41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75" name="Text Box 41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76" name="Text Box 41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77" name="Text Box 41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78" name="Text Box 41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79" name="Text Box 41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80" name="Text Box 41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81" name="Text Box 41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82" name="Text Box 41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83" name="Text Box 41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84" name="Text Box 41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85" name="Text Box 41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86" name="Text Box 41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87" name="Text Box 41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88" name="Text Box 41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89" name="Text Box 41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90" name="Text Box 41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91" name="Text Box 41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92" name="Text Box 41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93" name="Text Box 41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94" name="Text Box 41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95" name="Text Box 41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96" name="Text Box 41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97" name="Text Box 41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98" name="Text Box 41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899" name="Text Box 41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00" name="Text Box 41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01" name="Text Box 41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02" name="Text Box 41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03" name="Text Box 41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04" name="Text Box 41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05" name="Text Box 41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06" name="Text Box 41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07" name="Text Box 41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08" name="Text Box 41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09" name="Text Box 41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10" name="Text Box 41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11" name="Text Box 41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12" name="Text Box 41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13" name="Text Box 41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14" name="Text Box 41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15" name="Text Box 41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16" name="Text Box 41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17" name="Text Box 41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18" name="Text Box 41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19" name="Text Box 41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20" name="Text Box 41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21" name="Text Box 41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22" name="Text Box 41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23" name="Text Box 41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24" name="Text Box 41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25" name="Text Box 41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26" name="Text Box 41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27" name="Text Box 41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28" name="Text Box 41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29" name="Text Box 41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30" name="Text Box 41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31" name="Text Box 41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32" name="Text Box 41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33" name="Text Box 41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34" name="Text Box 41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35" name="Text Box 41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36" name="Text Box 41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37" name="Text Box 41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38" name="Text Box 41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39" name="Text Box 41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40" name="Text Box 41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41" name="Text Box 41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42" name="Text Box 41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43" name="Text Box 41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44" name="Text Box 41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45" name="Text Box 41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46" name="Text Box 41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47" name="Text Box 41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48" name="Text Box 41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49" name="Text Box 41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50" name="Text Box 41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51" name="Text Box 41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52" name="Text Box 41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53" name="Text Box 41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54" name="Text Box 41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55" name="Text Box 41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56" name="Text Box 41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57" name="Text Box 41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58" name="Text Box 41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59" name="Text Box 41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60" name="Text Box 41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61" name="Text Box 41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62" name="Text Box 41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63" name="Text Box 41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64" name="Text Box 41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65" name="Text Box 42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66" name="Text Box 42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67" name="Text Box 42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68" name="Text Box 42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69" name="Text Box 42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70" name="Text Box 42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71" name="Text Box 42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72" name="Text Box 42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73" name="Text Box 42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74" name="Text Box 42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75" name="Text Box 42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76" name="Text Box 42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77" name="Text Box 42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78" name="Text Box 42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79" name="Text Box 42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80" name="Text Box 42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81" name="Text Box 42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82" name="Text Box 42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83" name="Text Box 42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84" name="Text Box 42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85" name="Text Box 42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86" name="Text Box 42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87" name="Text Box 42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88" name="Text Box 42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89" name="Text Box 42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90" name="Text Box 42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91" name="Text Box 42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92" name="Text Box 42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93" name="Text Box 42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94" name="Text Box 42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95" name="Text Box 42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96" name="Text Box 42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97" name="Text Box 42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98" name="Text Box 42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9999" name="Text Box 42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00" name="Text Box 42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01" name="Text Box 42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02" name="Text Box 42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03" name="Text Box 42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04" name="Text Box 42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05" name="Text Box 42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06" name="Text Box 42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07" name="Text Box 42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08" name="Text Box 42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09" name="Text Box 42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10" name="Text Box 42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11" name="Text Box 42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12" name="Text Box 42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13" name="Text Box 42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14" name="Text Box 42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15" name="Text Box 42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16" name="Text Box 42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17" name="Text Box 42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18" name="Text Box 42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19" name="Text Box 42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20" name="Text Box 42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21" name="Text Box 42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22" name="Text Box 42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23" name="Text Box 42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24" name="Text Box 42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25" name="Text Box 42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26" name="Text Box 42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27" name="Text Box 42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28" name="Text Box 42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29" name="Text Box 42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30" name="Text Box 42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31" name="Text Box 42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32" name="Text Box 42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33" name="Text Box 42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34" name="Text Box 42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35" name="Text Box 42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36" name="Text Box 42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37" name="Text Box 42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38" name="Text Box 42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39" name="Text Box 42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40" name="Text Box 42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41" name="Text Box 42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42" name="Text Box 42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43" name="Text Box 42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44" name="Text Box 42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45" name="Text Box 42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46" name="Text Box 42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47" name="Text Box 42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48" name="Text Box 42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49" name="Text Box 42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50" name="Text Box 42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51" name="Text Box 42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52" name="Text Box 42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53" name="Text Box 42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54" name="Text Box 42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55" name="Text Box 42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56" name="Text Box 42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57" name="Text Box 42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58" name="Text Box 42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59" name="Text Box 42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60" name="Text Box 42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61" name="Text Box 42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62" name="Text Box 42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63" name="Text Box 42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64" name="Text Box 42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65" name="Text Box 43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66" name="Text Box 43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67" name="Text Box 43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68" name="Text Box 43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69" name="Text Box 43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70" name="Text Box 43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71" name="Text Box 43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72" name="Text Box 43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73" name="Text Box 43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74" name="Text Box 43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75" name="Text Box 43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76" name="Text Box 43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77" name="Text Box 43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78" name="Text Box 43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79" name="Text Box 43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80" name="Text Box 43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81" name="Text Box 43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82" name="Text Box 43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83" name="Text Box 43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84" name="Text Box 43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85" name="Text Box 43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86" name="Text Box 43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87" name="Text Box 43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88" name="Text Box 43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89" name="Text Box 43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90" name="Text Box 43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91" name="Text Box 43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92" name="Text Box 43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93" name="Text Box 43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94" name="Text Box 43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95" name="Text Box 43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96" name="Text Box 43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97" name="Text Box 43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98" name="Text Box 43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099" name="Text Box 43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00" name="Text Box 43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01" name="Text Box 43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02" name="Text Box 43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03" name="Text Box 43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04" name="Text Box 43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05" name="Text Box 43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06" name="Text Box 43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07" name="Text Box 43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08" name="Text Box 43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09" name="Text Box 43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10" name="Text Box 43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11" name="Text Box 43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12" name="Text Box 43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13" name="Text Box 43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14" name="Text Box 43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15" name="Text Box 43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16" name="Text Box 43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17" name="Text Box 43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18" name="Text Box 43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19" name="Text Box 43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20" name="Text Box 43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21" name="Text Box 43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22" name="Text Box 43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23" name="Text Box 43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24" name="Text Box 43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25" name="Text Box 43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26" name="Text Box 43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27" name="Text Box 43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28" name="Text Box 43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29" name="Text Box 43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30" name="Text Box 43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31" name="Text Box 43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32" name="Text Box 43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33" name="Text Box 43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34" name="Text Box 43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35" name="Text Box 43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36" name="Text Box 43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37" name="Text Box 43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38" name="Text Box 43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39" name="Text Box 43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40" name="Text Box 43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41" name="Text Box 43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42" name="Text Box 43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43" name="Text Box 43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44" name="Text Box 43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45" name="Text Box 43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46" name="Text Box 43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47" name="Text Box 43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48" name="Text Box 43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49" name="Text Box 43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50" name="Text Box 43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51" name="Text Box 43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52" name="Text Box 43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53" name="Text Box 43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54" name="Text Box 43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55" name="Text Box 43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56" name="Text Box 43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57" name="Text Box 43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58" name="Text Box 43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59" name="Text Box 43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60" name="Text Box 43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61" name="Text Box 43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62" name="Text Box 43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63" name="Text Box 43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64" name="Text Box 43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65" name="Text Box 44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66" name="Text Box 44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67" name="Text Box 44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68" name="Text Box 44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69" name="Text Box 44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70" name="Text Box 44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71" name="Text Box 44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72" name="Text Box 44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73" name="Text Box 44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74" name="Text Box 44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75" name="Text Box 44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76" name="Text Box 44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77" name="Text Box 44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78" name="Text Box 44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79" name="Text Box 44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80" name="Text Box 44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81" name="Text Box 44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82" name="Text Box 44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83" name="Text Box 44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84" name="Text Box 44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85" name="Text Box 44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86" name="Text Box 44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87" name="Text Box 44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88" name="Text Box 44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89" name="Text Box 44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90" name="Text Box 44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91" name="Text Box 44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92" name="Text Box 44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93" name="Text Box 44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94" name="Text Box 44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95" name="Text Box 44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96" name="Text Box 44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97" name="Text Box 44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98" name="Text Box 44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199" name="Text Box 44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00" name="Text Box 44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01" name="Text Box 44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02" name="Text Box 44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03" name="Text Box 44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04" name="Text Box 44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05" name="Text Box 44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06" name="Text Box 44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07" name="Text Box 44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08" name="Text Box 44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09" name="Text Box 44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10" name="Text Box 44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11" name="Text Box 44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12" name="Text Box 44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13" name="Text Box 44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14" name="Text Box 44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15" name="Text Box 44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16" name="Text Box 44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17" name="Text Box 44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18" name="Text Box 44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19" name="Text Box 44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20" name="Text Box 44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21" name="Text Box 44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22" name="Text Box 44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23" name="Text Box 44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24" name="Text Box 44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25" name="Text Box 44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26" name="Text Box 44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27" name="Text Box 44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28" name="Text Box 44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29" name="Text Box 44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30" name="Text Box 44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31" name="Text Box 44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32" name="Text Box 44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33" name="Text Box 44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34" name="Text Box 44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35" name="Text Box 44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36" name="Text Box 44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37" name="Text Box 44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38" name="Text Box 44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39" name="Text Box 44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40" name="Text Box 44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41" name="Text Box 44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42" name="Text Box 44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43" name="Text Box 44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44" name="Text Box 44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45" name="Text Box 44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46" name="Text Box 44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47" name="Text Box 44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48" name="Text Box 44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49" name="Text Box 44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50" name="Text Box 44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51" name="Text Box 44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52" name="Text Box 44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53" name="Text Box 44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54" name="Text Box 44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55" name="Text Box 44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56" name="Text Box 44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57" name="Text Box 44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58" name="Text Box 44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59" name="Text Box 44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60" name="Text Box 44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61" name="Text Box 44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62" name="Text Box 44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63" name="Text Box 44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64" name="Text Box 44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65" name="Text Box 45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66" name="Text Box 45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67" name="Text Box 45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68" name="Text Box 45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69" name="Text Box 45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70" name="Text Box 45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71" name="Text Box 45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72" name="Text Box 45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73" name="Text Box 45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74" name="Text Box 45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75" name="Text Box 45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76" name="Text Box 45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77" name="Text Box 45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78" name="Text Box 45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79" name="Text Box 45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80" name="Text Box 45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81" name="Text Box 45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82" name="Text Box 45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83" name="Text Box 45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84" name="Text Box 45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85" name="Text Box 45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86" name="Text Box 45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87" name="Text Box 45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88" name="Text Box 45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89" name="Text Box 45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90" name="Text Box 45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91" name="Text Box 45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92" name="Text Box 45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93" name="Text Box 45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94" name="Text Box 45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95" name="Text Box 45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96" name="Text Box 45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97" name="Text Box 45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98" name="Text Box 45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299" name="Text Box 45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00" name="Text Box 45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01" name="Text Box 45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02" name="Text Box 45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03" name="Text Box 45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04" name="Text Box 45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05" name="Text Box 45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06" name="Text Box 45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07" name="Text Box 45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08" name="Text Box 45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09" name="Text Box 45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10" name="Text Box 45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11" name="Text Box 45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12" name="Text Box 45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13" name="Text Box 45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14" name="Text Box 45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15" name="Text Box 45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16" name="Text Box 45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17" name="Text Box 45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18" name="Text Box 45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19" name="Text Box 45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20" name="Text Box 45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21" name="Text Box 45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22" name="Text Box 45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23" name="Text Box 45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24" name="Text Box 45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25" name="Text Box 45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26" name="Text Box 45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27" name="Text Box 45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28" name="Text Box 45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29" name="Text Box 45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30" name="Text Box 45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31" name="Text Box 45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32" name="Text Box 45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33" name="Text Box 45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34" name="Text Box 45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35" name="Text Box 45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36" name="Text Box 45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37" name="Text Box 45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38" name="Text Box 45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39" name="Text Box 45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40" name="Text Box 45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41" name="Text Box 45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42" name="Text Box 45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43" name="Text Box 45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44" name="Text Box 45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45" name="Text Box 45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46" name="Text Box 45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47" name="Text Box 45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48" name="Text Box 45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49" name="Text Box 45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50" name="Text Box 45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51" name="Text Box 45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52" name="Text Box 45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53" name="Text Box 45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54" name="Text Box 45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55" name="Text Box 45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56" name="Text Box 45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57" name="Text Box 45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58" name="Text Box 45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59" name="Text Box 45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60" name="Text Box 45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61" name="Text Box 45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62" name="Text Box 45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63" name="Text Box 45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64" name="Text Box 45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65" name="Text Box 46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66" name="Text Box 46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67" name="Text Box 46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68" name="Text Box 46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69" name="Text Box 46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70" name="Text Box 46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71" name="Text Box 46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72" name="Text Box 46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73" name="Text Box 46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74" name="Text Box 46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75" name="Text Box 46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76" name="Text Box 46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77" name="Text Box 46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78" name="Text Box 46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79" name="Text Box 46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80" name="Text Box 46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81" name="Text Box 46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82" name="Text Box 46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83" name="Text Box 46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84" name="Text Box 46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85" name="Text Box 46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86" name="Text Box 46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87" name="Text Box 46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88" name="Text Box 46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89" name="Text Box 46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90" name="Text Box 46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91" name="Text Box 46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92" name="Text Box 46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93" name="Text Box 46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94" name="Text Box 46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95" name="Text Box 46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96" name="Text Box 46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97" name="Text Box 46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98" name="Text Box 46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399" name="Text Box 46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00" name="Text Box 46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01" name="Text Box 46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02" name="Text Box 46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03" name="Text Box 46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04" name="Text Box 46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05" name="Text Box 46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06" name="Text Box 46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07" name="Text Box 46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08" name="Text Box 46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09" name="Text Box 46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10" name="Text Box 46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11" name="Text Box 46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12" name="Text Box 46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13" name="Text Box 46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14" name="Text Box 46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15" name="Text Box 46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16" name="Text Box 46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17" name="Text Box 46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18" name="Text Box 46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19" name="Text Box 46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20" name="Text Box 46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21" name="Text Box 46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22" name="Text Box 46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23" name="Text Box 46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24" name="Text Box 46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25" name="Text Box 46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26" name="Text Box 46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27" name="Text Box 46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28" name="Text Box 46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29" name="Text Box 46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30" name="Text Box 46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31" name="Text Box 46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32" name="Text Box 46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33" name="Text Box 46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34" name="Text Box 46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35" name="Text Box 46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36" name="Text Box 46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37" name="Text Box 46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38" name="Text Box 46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39" name="Text Box 46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40" name="Text Box 46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41" name="Text Box 46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42" name="Text Box 46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43" name="Text Box 46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44" name="Text Box 46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45" name="Text Box 46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46" name="Text Box 46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47" name="Text Box 46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48" name="Text Box 46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49" name="Text Box 46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50" name="Text Box 46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51" name="Text Box 46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52" name="Text Box 46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53" name="Text Box 46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54" name="Text Box 46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55" name="Text Box 46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56" name="Text Box 46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57" name="Text Box 46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58" name="Text Box 46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59" name="Text Box 46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60" name="Text Box 46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61" name="Text Box 46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62" name="Text Box 46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63" name="Text Box 46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64" name="Text Box 46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65" name="Text Box 47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66" name="Text Box 47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67" name="Text Box 47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68" name="Text Box 47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69" name="Text Box 47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70" name="Text Box 47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71" name="Text Box 47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72" name="Text Box 47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73" name="Text Box 47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74" name="Text Box 47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75" name="Text Box 47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76" name="Text Box 47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77" name="Text Box 47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78" name="Text Box 47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79" name="Text Box 47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80" name="Text Box 47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81" name="Text Box 47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82" name="Text Box 47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83" name="Text Box 47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84" name="Text Box 47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85" name="Text Box 47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86" name="Text Box 47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87" name="Text Box 47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88" name="Text Box 47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89" name="Text Box 47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90" name="Text Box 47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91" name="Text Box 47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92" name="Text Box 47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93" name="Text Box 47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94" name="Text Box 47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95" name="Text Box 47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96" name="Text Box 47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97" name="Text Box 47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98" name="Text Box 47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499" name="Text Box 47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00" name="Text Box 47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01" name="Text Box 47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02" name="Text Box 47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03" name="Text Box 47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04" name="Text Box 47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05" name="Text Box 47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06" name="Text Box 47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07" name="Text Box 47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08" name="Text Box 47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09" name="Text Box 47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10" name="Text Box 47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11" name="Text Box 47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12" name="Text Box 47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13" name="Text Box 47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14" name="Text Box 47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15" name="Text Box 47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16" name="Text Box 47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17" name="Text Box 47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18" name="Text Box 47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19" name="Text Box 47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20" name="Text Box 47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21" name="Text Box 47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22" name="Text Box 47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23" name="Text Box 47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24" name="Text Box 47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25" name="Text Box 47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26" name="Text Box 47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27" name="Text Box 47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28" name="Text Box 47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29" name="Text Box 47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30" name="Text Box 47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31" name="Text Box 47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32" name="Text Box 47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33" name="Text Box 47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34" name="Text Box 47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35" name="Text Box 47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36" name="Text Box 47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37" name="Text Box 47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38" name="Text Box 47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39" name="Text Box 47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40" name="Text Box 47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41" name="Text Box 47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42" name="Text Box 47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43" name="Text Box 47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44" name="Text Box 47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45" name="Text Box 47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46" name="Text Box 47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47" name="Text Box 47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48" name="Text Box 47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49" name="Text Box 47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50" name="Text Box 47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51" name="Text Box 47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52" name="Text Box 47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53" name="Text Box 47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54" name="Text Box 47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55" name="Text Box 47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56" name="Text Box 47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57" name="Text Box 47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58" name="Text Box 47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59" name="Text Box 47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60" name="Text Box 47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61" name="Text Box 47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62" name="Text Box 47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63" name="Text Box 47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64" name="Text Box 47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65" name="Text Box 48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66" name="Text Box 48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67" name="Text Box 48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68" name="Text Box 48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69" name="Text Box 48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70" name="Text Box 48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71" name="Text Box 48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72" name="Text Box 48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73" name="Text Box 48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74" name="Text Box 48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75" name="Text Box 48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76" name="Text Box 48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77" name="Text Box 48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78" name="Text Box 48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79" name="Text Box 48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80" name="Text Box 48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81" name="Text Box 48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82" name="Text Box 48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83" name="Text Box 48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84" name="Text Box 48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85" name="Text Box 48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86" name="Text Box 48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87" name="Text Box 48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88" name="Text Box 48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89" name="Text Box 48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90" name="Text Box 48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91" name="Text Box 48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92" name="Text Box 48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93" name="Text Box 48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94" name="Text Box 48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95" name="Text Box 48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96" name="Text Box 48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97" name="Text Box 48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98" name="Text Box 48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599" name="Text Box 48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00" name="Text Box 48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01" name="Text Box 48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02" name="Text Box 48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03" name="Text Box 48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04" name="Text Box 48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05" name="Text Box 48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06" name="Text Box 48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07" name="Text Box 48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08" name="Text Box 48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09" name="Text Box 48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10" name="Text Box 48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11" name="Text Box 48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12" name="Text Box 48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13" name="Text Box 48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14" name="Text Box 48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15" name="Text Box 48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16" name="Text Box 48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17" name="Text Box 48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18" name="Text Box 48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19" name="Text Box 48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20" name="Text Box 48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21" name="Text Box 48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22" name="Text Box 48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23" name="Text Box 48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24" name="Text Box 48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25" name="Text Box 48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26" name="Text Box 48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27" name="Text Box 48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28" name="Text Box 48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29" name="Text Box 48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30" name="Text Box 48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31" name="Text Box 48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32" name="Text Box 48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33" name="Text Box 48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34" name="Text Box 48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35" name="Text Box 48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36" name="Text Box 48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37" name="Text Box 48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38" name="Text Box 48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39" name="Text Box 48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40" name="Text Box 48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41" name="Text Box 48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42" name="Text Box 48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43" name="Text Box 48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44" name="Text Box 48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45" name="Text Box 48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46" name="Text Box 48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47" name="Text Box 48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48" name="Text Box 48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49" name="Text Box 48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50" name="Text Box 48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51" name="Text Box 48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52" name="Text Box 48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53" name="Text Box 48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54" name="Text Box 48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55" name="Text Box 48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56" name="Text Box 48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57" name="Text Box 48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58" name="Text Box 48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59" name="Text Box 48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60" name="Text Box 48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61" name="Text Box 48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62" name="Text Box 48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63" name="Text Box 48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64" name="Text Box 48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65" name="Text Box 49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66" name="Text Box 49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67" name="Text Box 49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68" name="Text Box 49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69" name="Text Box 49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70" name="Text Box 49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71" name="Text Box 49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72" name="Text Box 49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73" name="Text Box 49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74" name="Text Box 49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75" name="Text Box 49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76" name="Text Box 49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77" name="Text Box 49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78" name="Text Box 49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79" name="Text Box 49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80" name="Text Box 49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81" name="Text Box 49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82" name="Text Box 49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83" name="Text Box 49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84" name="Text Box 49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85" name="Text Box 49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86" name="Text Box 49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87" name="Text Box 49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88" name="Text Box 49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89" name="Text Box 49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90" name="Text Box 49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91" name="Text Box 49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92" name="Text Box 49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93" name="Text Box 49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94" name="Text Box 49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95" name="Text Box 49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96" name="Text Box 49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97" name="Text Box 49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98" name="Text Box 49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699" name="Text Box 49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00" name="Text Box 49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01" name="Text Box 49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02" name="Text Box 49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03" name="Text Box 49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04" name="Text Box 49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05" name="Text Box 49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06" name="Text Box 49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07" name="Text Box 49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08" name="Text Box 49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09" name="Text Box 49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10" name="Text Box 49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11" name="Text Box 49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12" name="Text Box 49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13" name="Text Box 49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14" name="Text Box 49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15" name="Text Box 49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16" name="Text Box 49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17" name="Text Box 49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18" name="Text Box 49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19" name="Text Box 49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20" name="Text Box 49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21" name="Text Box 49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22" name="Text Box 49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23" name="Text Box 49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24" name="Text Box 49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25" name="Text Box 49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26" name="Text Box 49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27" name="Text Box 49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28" name="Text Box 49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29" name="Text Box 49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30" name="Text Box 49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31" name="Text Box 49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32" name="Text Box 49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33" name="Text Box 49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34" name="Text Box 49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35" name="Text Box 49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36" name="Text Box 49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37" name="Text Box 49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38" name="Text Box 49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39" name="Text Box 49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40" name="Text Box 49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41" name="Text Box 49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42" name="Text Box 49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43" name="Text Box 49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44" name="Text Box 49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45" name="Text Box 49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46" name="Text Box 49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47" name="Text Box 49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48" name="Text Box 49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49" name="Text Box 49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50" name="Text Box 49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51" name="Text Box 49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52" name="Text Box 49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53" name="Text Box 49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54" name="Text Box 49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55" name="Text Box 49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56" name="Text Box 49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57" name="Text Box 49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58" name="Text Box 49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59" name="Text Box 49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60" name="Text Box 49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61" name="Text Box 49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62" name="Text Box 49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63" name="Text Box 49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64" name="Text Box 49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65" name="Text Box 50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66" name="Text Box 50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67" name="Text Box 50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68" name="Text Box 50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69" name="Text Box 50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70" name="Text Box 50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71" name="Text Box 50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72" name="Text Box 50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73" name="Text Box 50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74" name="Text Box 50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75" name="Text Box 50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76" name="Text Box 50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77" name="Text Box 50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78" name="Text Box 50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79" name="Text Box 50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80" name="Text Box 50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81" name="Text Box 50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82" name="Text Box 50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83" name="Text Box 50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84" name="Text Box 50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85" name="Text Box 50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86" name="Text Box 50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87" name="Text Box 50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88" name="Text Box 50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89" name="Text Box 50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90" name="Text Box 50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91" name="Text Box 50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92" name="Text Box 50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93" name="Text Box 50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94" name="Text Box 50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95" name="Text Box 50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96" name="Text Box 50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97" name="Text Box 50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98" name="Text Box 50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799" name="Text Box 50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00" name="Text Box 50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01" name="Text Box 50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02" name="Text Box 50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03" name="Text Box 50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04" name="Text Box 50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05" name="Text Box 50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06" name="Text Box 50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07" name="Text Box 50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08" name="Text Box 50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09" name="Text Box 50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10" name="Text Box 50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11" name="Text Box 50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12" name="Text Box 50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13" name="Text Box 50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14" name="Text Box 50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15" name="Text Box 50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16" name="Text Box 50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17" name="Text Box 50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18" name="Text Box 50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19" name="Text Box 50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20" name="Text Box 50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21" name="Text Box 50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22" name="Text Box 50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23" name="Text Box 50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24" name="Text Box 50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25" name="Text Box 50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26" name="Text Box 50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27" name="Text Box 50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28" name="Text Box 50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29" name="Text Box 50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30" name="Text Box 50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31" name="Text Box 50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32" name="Text Box 50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33" name="Text Box 50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34" name="Text Box 50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35" name="Text Box 50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36" name="Text Box 50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37" name="Text Box 50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38" name="Text Box 50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39" name="Text Box 50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40" name="Text Box 50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41" name="Text Box 50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42" name="Text Box 50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43" name="Text Box 50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44" name="Text Box 50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45" name="Text Box 50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46" name="Text Box 50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47" name="Text Box 50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48" name="Text Box 50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49" name="Text Box 50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50" name="Text Box 50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51" name="Text Box 50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52" name="Text Box 50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53" name="Text Box 50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54" name="Text Box 50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55" name="Text Box 50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56" name="Text Box 50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57" name="Text Box 50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58" name="Text Box 50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59" name="Text Box 50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60" name="Text Box 50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61" name="Text Box 50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62" name="Text Box 50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63" name="Text Box 50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64" name="Text Box 50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65" name="Text Box 51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66" name="Text Box 51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67" name="Text Box 51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68" name="Text Box 51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69" name="Text Box 51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70" name="Text Box 51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71" name="Text Box 51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72" name="Text Box 51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73" name="Text Box 51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74" name="Text Box 51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75" name="Text Box 51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76" name="Text Box 51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77" name="Text Box 51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78" name="Text Box 51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79" name="Text Box 51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80" name="Text Box 51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81" name="Text Box 51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82" name="Text Box 51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83" name="Text Box 51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84" name="Text Box 51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85" name="Text Box 51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86" name="Text Box 51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87" name="Text Box 51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88" name="Text Box 51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89" name="Text Box 51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90" name="Text Box 51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91" name="Text Box 51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92" name="Text Box 51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93" name="Text Box 51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94" name="Text Box 51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95" name="Text Box 51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96" name="Text Box 51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97" name="Text Box 51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98" name="Text Box 51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899" name="Text Box 51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00" name="Text Box 51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01" name="Text Box 51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02" name="Text Box 51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03" name="Text Box 51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04" name="Text Box 51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05" name="Text Box 51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06" name="Text Box 51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07" name="Text Box 51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08" name="Text Box 51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09" name="Text Box 51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10" name="Text Box 51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11" name="Text Box 51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12" name="Text Box 51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13" name="Text Box 51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14" name="Text Box 51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15" name="Text Box 51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16" name="Text Box 51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17" name="Text Box 51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18" name="Text Box 51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19" name="Text Box 51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20" name="Text Box 51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21" name="Text Box 51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22" name="Text Box 51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23" name="Text Box 51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24" name="Text Box 51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25" name="Text Box 51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26" name="Text Box 51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27" name="Text Box 51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28" name="Text Box 51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29" name="Text Box 51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30" name="Text Box 51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31" name="Text Box 51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32" name="Text Box 51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33" name="Text Box 51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34" name="Text Box 51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35" name="Text Box 51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36" name="Text Box 51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37" name="Text Box 51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38" name="Text Box 51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39" name="Text Box 51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40" name="Text Box 51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41" name="Text Box 51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42" name="Text Box 51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43" name="Text Box 51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44" name="Text Box 51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45" name="Text Box 51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46" name="Text Box 51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47" name="Text Box 51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48" name="Text Box 51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49" name="Text Box 51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50" name="Text Box 51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51" name="Text Box 51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52" name="Text Box 51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53" name="Text Box 51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54" name="Text Box 51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55" name="Text Box 51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56" name="Text Box 51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57" name="Text Box 51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58" name="Text Box 51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59" name="Text Box 51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60" name="Text Box 51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61" name="Text Box 51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62" name="Text Box 51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63" name="Text Box 51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64" name="Text Box 51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65" name="Text Box 52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66" name="Text Box 52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67" name="Text Box 52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68" name="Text Box 52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69" name="Text Box 52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70" name="Text Box 52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71" name="Text Box 52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72" name="Text Box 52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73" name="Text Box 52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74" name="Text Box 52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75" name="Text Box 52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76" name="Text Box 52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77" name="Text Box 52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78" name="Text Box 52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79" name="Text Box 52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80" name="Text Box 52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81" name="Text Box 52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82" name="Text Box 52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83" name="Text Box 52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84" name="Text Box 52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85" name="Text Box 52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86" name="Text Box 52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87" name="Text Box 52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88" name="Text Box 52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89" name="Text Box 52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90" name="Text Box 52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91" name="Text Box 52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92" name="Text Box 52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93" name="Text Box 52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94" name="Text Box 52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95" name="Text Box 52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96" name="Text Box 52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97" name="Text Box 52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98" name="Text Box 52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0999" name="Text Box 52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00" name="Text Box 52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01" name="Text Box 52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02" name="Text Box 52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03" name="Text Box 52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04" name="Text Box 52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05" name="Text Box 52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06" name="Text Box 52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07" name="Text Box 52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08" name="Text Box 52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09" name="Text Box 52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10" name="Text Box 52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11" name="Text Box 52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12" name="Text Box 52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13" name="Text Box 52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14" name="Text Box 52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15" name="Text Box 52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16" name="Text Box 52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17" name="Text Box 52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18" name="Text Box 52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19" name="Text Box 52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20" name="Text Box 52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21" name="Text Box 52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22" name="Text Box 52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23" name="Text Box 52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24" name="Text Box 52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25" name="Text Box 52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26" name="Text Box 52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27" name="Text Box 52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28" name="Text Box 52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29" name="Text Box 52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30" name="Text Box 52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31" name="Text Box 52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32" name="Text Box 52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33" name="Text Box 52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34" name="Text Box 52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35" name="Text Box 52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36" name="Text Box 52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37" name="Text Box 52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38" name="Text Box 52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39" name="Text Box 52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40" name="Text Box 52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41" name="Text Box 52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42" name="Text Box 52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43" name="Text Box 52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44" name="Text Box 52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45" name="Text Box 52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46" name="Text Box 52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47" name="Text Box 52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48" name="Text Box 52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49" name="Text Box 52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50" name="Text Box 52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51" name="Text Box 52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52" name="Text Box 52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53" name="Text Box 52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54" name="Text Box 52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55" name="Text Box 52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56" name="Text Box 52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57" name="Text Box 52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58" name="Text Box 52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59" name="Text Box 52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60" name="Text Box 52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61" name="Text Box 52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62" name="Text Box 52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63" name="Text Box 52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64" name="Text Box 52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65" name="Text Box 53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66" name="Text Box 53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67" name="Text Box 53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68" name="Text Box 53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69" name="Text Box 53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70" name="Text Box 53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71" name="Text Box 53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72" name="Text Box 53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73" name="Text Box 530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74" name="Text Box 530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75" name="Text Box 531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76" name="Text Box 531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77" name="Text Box 531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78" name="Text Box 531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79" name="Text Box 531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80" name="Text Box 531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81" name="Text Box 531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82" name="Text Box 531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83" name="Text Box 531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84" name="Text Box 531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85" name="Text Box 532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86" name="Text Box 532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87" name="Text Box 532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88" name="Text Box 532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89" name="Text Box 532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90" name="Text Box 532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91" name="Text Box 532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92" name="Text Box 532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93" name="Text Box 532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94" name="Text Box 532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95" name="Text Box 533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96" name="Text Box 533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97" name="Text Box 533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98" name="Text Box 533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099" name="Text Box 533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00" name="Text Box 533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01" name="Text Box 533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02" name="Text Box 533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03" name="Text Box 533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04" name="Text Box 533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05" name="Text Box 534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06" name="Text Box 534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07" name="Text Box 534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08" name="Text Box 534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09" name="Text Box 534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10" name="Text Box 534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11" name="Text Box 534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12" name="Text Box 534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13" name="Text Box 534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14" name="Text Box 534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15" name="Text Box 535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16" name="Text Box 535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17" name="Text Box 535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18" name="Text Box 535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19" name="Text Box 535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20" name="Text Box 535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21" name="Text Box 535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22" name="Text Box 535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23" name="Text Box 535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24" name="Text Box 535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25" name="Text Box 536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26" name="Text Box 536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27" name="Text Box 536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28" name="Text Box 536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29" name="Text Box 536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30" name="Text Box 536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31" name="Text Box 536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32" name="Text Box 536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33" name="Text Box 536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34" name="Text Box 536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35" name="Text Box 537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36" name="Text Box 537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37" name="Text Box 537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38" name="Text Box 537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39" name="Text Box 537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40" name="Text Box 537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41" name="Text Box 537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42" name="Text Box 537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43" name="Text Box 537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44" name="Text Box 537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45" name="Text Box 538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46" name="Text Box 538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47" name="Text Box 538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48" name="Text Box 538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49" name="Text Box 538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50" name="Text Box 538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51" name="Text Box 538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52" name="Text Box 538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53" name="Text Box 538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54" name="Text Box 538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55" name="Text Box 539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56" name="Text Box 539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57" name="Text Box 539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58" name="Text Box 539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59" name="Text Box 539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60" name="Text Box 539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61" name="Text Box 539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62" name="Text Box 539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63" name="Text Box 5398"/>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64" name="Text Box 5399"/>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65" name="Text Box 5400"/>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66" name="Text Box 5401"/>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67" name="Text Box 5402"/>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68" name="Text Box 5403"/>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69" name="Text Box 5404"/>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70" name="Text Box 5405"/>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71" name="Text Box 5406"/>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314</xdr:row>
      <xdr:rowOff>0</xdr:rowOff>
    </xdr:from>
    <xdr:to>
      <xdr:col>4</xdr:col>
      <xdr:colOff>85725</xdr:colOff>
      <xdr:row>315</xdr:row>
      <xdr:rowOff>19050</xdr:rowOff>
    </xdr:to>
    <xdr:sp macro="" textlink="">
      <xdr:nvSpPr>
        <xdr:cNvPr id="11172" name="Text Box 5407"/>
        <xdr:cNvSpPr txBox="1">
          <a:spLocks noChangeArrowheads="1"/>
        </xdr:cNvSpPr>
      </xdr:nvSpPr>
      <xdr:spPr bwMode="auto">
        <a:xfrm>
          <a:off x="4686300" y="59817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73" name="Text Box 5427"/>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74" name="Text Box 5428"/>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75" name="Text Box 5429"/>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76" name="Text Box 5430"/>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77" name="Text Box 5431"/>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78" name="Text Box 5432"/>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79" name="Text Box 5433"/>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80" name="Text Box 5434"/>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81" name="Text Box 5435"/>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82" name="Text Box 5436"/>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83" name="Text Box 5437"/>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84" name="Text Box 5438"/>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85" name="Text Box 5439"/>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86" name="Text Box 5440"/>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87" name="Text Box 5441"/>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88" name="Text Box 5442"/>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89" name="Text Box 5443"/>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90" name="Text Box 5444"/>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91" name="Text Box 5445"/>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92" name="Text Box 5446"/>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93" name="Text Box 5447"/>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94" name="Text Box 5448"/>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95" name="Text Box 5449"/>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96" name="Text Box 5450"/>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97" name="Text Box 5451"/>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98" name="Text Box 5452"/>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199" name="Text Box 5453"/>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200" name="Text Box 5454"/>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201" name="Text Box 5455"/>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202" name="Text Box 5456"/>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203" name="Text Box 5457"/>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204" name="Text Box 5458"/>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205" name="Text Box 5459"/>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206" name="Text Box 5460"/>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207" name="Text Box 5461"/>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208" name="Text Box 5462"/>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209" name="Text Box 5463"/>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210" name="Text Box 5464"/>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211" name="Text Box 5465"/>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212" name="Text Box 5466"/>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213" name="Text Box 5467"/>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19050</xdr:rowOff>
    </xdr:to>
    <xdr:sp macro="" textlink="">
      <xdr:nvSpPr>
        <xdr:cNvPr id="11214" name="Text Box 5468"/>
        <xdr:cNvSpPr txBox="1">
          <a:spLocks noChangeArrowheads="1"/>
        </xdr:cNvSpPr>
      </xdr:nvSpPr>
      <xdr:spPr bwMode="auto">
        <a:xfrm>
          <a:off x="4686300" y="59626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314</xdr:row>
      <xdr:rowOff>0</xdr:rowOff>
    </xdr:from>
    <xdr:ext cx="85725" cy="205410"/>
    <xdr:sp macro="" textlink="">
      <xdr:nvSpPr>
        <xdr:cNvPr id="11215" name="Text Box 25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16" name="Text Box 25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17" name="Text Box 25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18" name="Text Box 25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19" name="Text Box 25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20" name="Text Box 25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21" name="Text Box 25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22" name="Text Box 25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23" name="Text Box 25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24" name="Text Box 25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25" name="Text Box 25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26" name="Text Box 25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27" name="Text Box 25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28" name="Text Box 25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29" name="Text Box 26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30" name="Text Box 26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31" name="Text Box 26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32" name="Text Box 26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33" name="Text Box 26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34" name="Text Box 26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35" name="Text Box 26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36" name="Text Box 26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37" name="Text Box 26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38" name="Text Box 26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39" name="Text Box 26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40" name="Text Box 26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41" name="Text Box 26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42" name="Text Box 26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43" name="Text Box 26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44" name="Text Box 26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45" name="Text Box 26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46" name="Text Box 26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47" name="Text Box 26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48" name="Text Box 26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49" name="Text Box 26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50" name="Text Box 26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51" name="Text Box 26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52" name="Text Box 26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53" name="Text Box 26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54" name="Text Box 26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55" name="Text Box 26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56" name="Text Box 26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57" name="Text Box 26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58" name="Text Box 26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59" name="Text Box 26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60" name="Text Box 26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61" name="Text Box 26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62" name="Text Box 26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63" name="Text Box 26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64" name="Text Box 26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65" name="Text Box 26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66" name="Text Box 26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67" name="Text Box 26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68" name="Text Box 26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69" name="Text Box 26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70" name="Text Box 26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71" name="Text Box 26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72" name="Text Box 26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73" name="Text Box 26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74" name="Text Box 26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75" name="Text Box 26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76" name="Text Box 26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77" name="Text Box 26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78" name="Text Box 26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79" name="Text Box 26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80" name="Text Box 26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81" name="Text Box 26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82" name="Text Box 26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83" name="Text Box 26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84" name="Text Box 26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85" name="Text Box 26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86" name="Text Box 26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87" name="Text Box 27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88" name="Text Box 27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89" name="Text Box 27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90" name="Text Box 27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91" name="Text Box 27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92" name="Text Box 27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93" name="Text Box 27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94" name="Text Box 27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95" name="Text Box 27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96" name="Text Box 27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97" name="Text Box 27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98" name="Text Box 27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299" name="Text Box 27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00" name="Text Box 27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01" name="Text Box 27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02" name="Text Box 27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03" name="Text Box 27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04" name="Text Box 27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05" name="Text Box 27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06" name="Text Box 27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07" name="Text Box 27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08" name="Text Box 27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09" name="Text Box 27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10" name="Text Box 27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11" name="Text Box 27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12" name="Text Box 27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13" name="Text Box 27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14" name="Text Box 27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15" name="Text Box 27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16" name="Text Box 27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17" name="Text Box 27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18" name="Text Box 27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19" name="Text Box 27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20" name="Text Box 27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21" name="Text Box 27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22" name="Text Box 27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23" name="Text Box 27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24" name="Text Box 27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25" name="Text Box 27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26" name="Text Box 27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27" name="Text Box 27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28" name="Text Box 27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29" name="Text Box 27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30" name="Text Box 27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31" name="Text Box 27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32" name="Text Box 27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33" name="Text Box 27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34" name="Text Box 27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35" name="Text Box 27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36" name="Text Box 27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37" name="Text Box 27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38" name="Text Box 27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39" name="Text Box 27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40" name="Text Box 27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41" name="Text Box 27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42" name="Text Box 27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43" name="Text Box 27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44" name="Text Box 27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45" name="Text Box 27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46" name="Text Box 27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47" name="Text Box 27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48" name="Text Box 27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49" name="Text Box 27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50" name="Text Box 27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51" name="Text Box 27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52" name="Text Box 27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53" name="Text Box 27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54" name="Text Box 27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55" name="Text Box 27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56" name="Text Box 27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57" name="Text Box 27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58" name="Text Box 27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59" name="Text Box 27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60" name="Text Box 27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61" name="Text Box 27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62" name="Text Box 27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63" name="Text Box 27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64" name="Text Box 27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65" name="Text Box 27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66" name="Text Box 27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67" name="Text Box 27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68" name="Text Box 27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69" name="Text Box 27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70" name="Text Box 27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71" name="Text Box 27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72" name="Text Box 27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73" name="Text Box 27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74" name="Text Box 27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75" name="Text Box 27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76" name="Text Box 27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77" name="Text Box 27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78" name="Text Box 27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79" name="Text Box 27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80" name="Text Box 27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81" name="Text Box 27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82" name="Text Box 27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83" name="Text Box 27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84" name="Text Box 27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85" name="Text Box 27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86" name="Text Box 27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87" name="Text Box 28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88" name="Text Box 28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89" name="Text Box 28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90" name="Text Box 28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91" name="Text Box 28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92" name="Text Box 28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93" name="Text Box 28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94" name="Text Box 28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95" name="Text Box 28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96" name="Text Box 28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97" name="Text Box 28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98" name="Text Box 28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399" name="Text Box 28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00" name="Text Box 28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01" name="Text Box 28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02" name="Text Box 28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03" name="Text Box 28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04" name="Text Box 28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05" name="Text Box 28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06" name="Text Box 28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07" name="Text Box 28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08" name="Text Box 28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09" name="Text Box 28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10" name="Text Box 28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11" name="Text Box 28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12" name="Text Box 28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13" name="Text Box 28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14" name="Text Box 28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15" name="Text Box 28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16" name="Text Box 28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17" name="Text Box 28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18" name="Text Box 28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19" name="Text Box 28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20" name="Text Box 28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21" name="Text Box 28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22" name="Text Box 28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23" name="Text Box 28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24" name="Text Box 28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25" name="Text Box 28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26" name="Text Box 28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27" name="Text Box 28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28" name="Text Box 28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29" name="Text Box 28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30" name="Text Box 28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31" name="Text Box 28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32" name="Text Box 28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33" name="Text Box 28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34" name="Text Box 28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35" name="Text Box 28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36" name="Text Box 28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37" name="Text Box 28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38" name="Text Box 28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39" name="Text Box 28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40" name="Text Box 28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41" name="Text Box 28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42" name="Text Box 28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43" name="Text Box 28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44" name="Text Box 28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45" name="Text Box 28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46" name="Text Box 28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47" name="Text Box 28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48" name="Text Box 28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49" name="Text Box 28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50" name="Text Box 28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51" name="Text Box 28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52" name="Text Box 28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53" name="Text Box 28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54" name="Text Box 28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55" name="Text Box 28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56" name="Text Box 28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57" name="Text Box 28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58" name="Text Box 28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59" name="Text Box 28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60" name="Text Box 28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61" name="Text Box 28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62" name="Text Box 28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63" name="Text Box 28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64" name="Text Box 28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65" name="Text Box 28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66" name="Text Box 28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67" name="Text Box 28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68" name="Text Box 28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69" name="Text Box 28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70" name="Text Box 28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71" name="Text Box 28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72" name="Text Box 28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73" name="Text Box 28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74" name="Text Box 28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75" name="Text Box 28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76" name="Text Box 28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77" name="Text Box 28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78" name="Text Box 28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79" name="Text Box 28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80" name="Text Box 28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81" name="Text Box 28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82" name="Text Box 28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83" name="Text Box 28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84" name="Text Box 28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85" name="Text Box 28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86" name="Text Box 28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87" name="Text Box 29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88" name="Text Box 29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89" name="Text Box 29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90" name="Text Box 29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91" name="Text Box 29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92" name="Text Box 29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93" name="Text Box 29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94" name="Text Box 29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95" name="Text Box 29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96" name="Text Box 29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97" name="Text Box 29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98" name="Text Box 29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499" name="Text Box 29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00" name="Text Box 29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01" name="Text Box 29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02" name="Text Box 29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03" name="Text Box 29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04" name="Text Box 29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05" name="Text Box 29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06" name="Text Box 29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07" name="Text Box 29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08" name="Text Box 29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09" name="Text Box 29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10" name="Text Box 29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11" name="Text Box 29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12" name="Text Box 29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13" name="Text Box 29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14" name="Text Box 29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15" name="Text Box 29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16" name="Text Box 29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17" name="Text Box 29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18" name="Text Box 29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19" name="Text Box 29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20" name="Text Box 29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21" name="Text Box 29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22" name="Text Box 29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23" name="Text Box 29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24" name="Text Box 29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25" name="Text Box 29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26" name="Text Box 29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27" name="Text Box 29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28" name="Text Box 29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29" name="Text Box 29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30" name="Text Box 29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31" name="Text Box 29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32" name="Text Box 29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33" name="Text Box 29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34" name="Text Box 29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35" name="Text Box 29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36" name="Text Box 29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37" name="Text Box 29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38" name="Text Box 29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39" name="Text Box 29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40" name="Text Box 29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41" name="Text Box 29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42" name="Text Box 29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43" name="Text Box 29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44" name="Text Box 29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45" name="Text Box 29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46" name="Text Box 29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47" name="Text Box 29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48" name="Text Box 29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49" name="Text Box 29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50" name="Text Box 29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51" name="Text Box 29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52" name="Text Box 29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53" name="Text Box 29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54" name="Text Box 29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55" name="Text Box 29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56" name="Text Box 29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57" name="Text Box 29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58" name="Text Box 29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59" name="Text Box 29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60" name="Text Box 29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61" name="Text Box 29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62" name="Text Box 29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63" name="Text Box 29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64" name="Text Box 29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65" name="Text Box 29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66" name="Text Box 29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67" name="Text Box 29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68" name="Text Box 29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69" name="Text Box 29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70" name="Text Box 29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71" name="Text Box 29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72" name="Text Box 29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73" name="Text Box 29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74" name="Text Box 29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75" name="Text Box 29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76" name="Text Box 29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77" name="Text Box 29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78" name="Text Box 29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79" name="Text Box 29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80" name="Text Box 29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81" name="Text Box 29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82" name="Text Box 29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83" name="Text Box 29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84" name="Text Box 29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85" name="Text Box 29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86" name="Text Box 29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87" name="Text Box 30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88" name="Text Box 30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89" name="Text Box 30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90" name="Text Box 30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91" name="Text Box 30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92" name="Text Box 30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93" name="Text Box 30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94" name="Text Box 30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95" name="Text Box 30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96" name="Text Box 30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97" name="Text Box 30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98" name="Text Box 30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599" name="Text Box 30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00" name="Text Box 30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01" name="Text Box 30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02" name="Text Box 30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03" name="Text Box 30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04" name="Text Box 30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05" name="Text Box 30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06" name="Text Box 30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07" name="Text Box 30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08" name="Text Box 30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09" name="Text Box 30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10" name="Text Box 30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11" name="Text Box 30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12" name="Text Box 30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13" name="Text Box 30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14" name="Text Box 30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15" name="Text Box 30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16" name="Text Box 30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17" name="Text Box 30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18" name="Text Box 30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19" name="Text Box 30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20" name="Text Box 30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21" name="Text Box 30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22" name="Text Box 30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23" name="Text Box 30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24" name="Text Box 30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25" name="Text Box 30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26" name="Text Box 30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27" name="Text Box 30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28" name="Text Box 30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29" name="Text Box 30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30" name="Text Box 30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31" name="Text Box 30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32" name="Text Box 30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33" name="Text Box 30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34" name="Text Box 30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35" name="Text Box 30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36" name="Text Box 30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37" name="Text Box 30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38" name="Text Box 30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39" name="Text Box 30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40" name="Text Box 30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41" name="Text Box 30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42" name="Text Box 30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43" name="Text Box 30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44" name="Text Box 30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45" name="Text Box 30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46" name="Text Box 30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47" name="Text Box 30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48" name="Text Box 30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49" name="Text Box 30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50" name="Text Box 30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51" name="Text Box 30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52" name="Text Box 30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53" name="Text Box 30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54" name="Text Box 30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55" name="Text Box 30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56" name="Text Box 30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57" name="Text Box 30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58" name="Text Box 30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59" name="Text Box 30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60" name="Text Box 30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61" name="Text Box 30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62" name="Text Box 30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63" name="Text Box 30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64" name="Text Box 30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65" name="Text Box 30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66" name="Text Box 30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67" name="Text Box 30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68" name="Text Box 30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69" name="Text Box 30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70" name="Text Box 30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71" name="Text Box 30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72" name="Text Box 30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73" name="Text Box 30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74" name="Text Box 30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75" name="Text Box 30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76" name="Text Box 30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77" name="Text Box 30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78" name="Text Box 30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79" name="Text Box 30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80" name="Text Box 30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81" name="Text Box 30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82" name="Text Box 30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83" name="Text Box 30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84" name="Text Box 30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85" name="Text Box 30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86" name="Text Box 30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87" name="Text Box 31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88" name="Text Box 31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89" name="Text Box 31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90" name="Text Box 31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91" name="Text Box 31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92" name="Text Box 31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93" name="Text Box 31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94" name="Text Box 31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95" name="Text Box 31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96" name="Text Box 31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97" name="Text Box 31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98" name="Text Box 31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699" name="Text Box 31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00" name="Text Box 31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01" name="Text Box 31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02" name="Text Box 31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03" name="Text Box 31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04" name="Text Box 31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05" name="Text Box 31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06" name="Text Box 31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07" name="Text Box 31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08" name="Text Box 31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09" name="Text Box 31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10" name="Text Box 31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11" name="Text Box 31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12" name="Text Box 31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13" name="Text Box 31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14" name="Text Box 31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15" name="Text Box 31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16" name="Text Box 31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17" name="Text Box 31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18" name="Text Box 31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19" name="Text Box 31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20" name="Text Box 31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21" name="Text Box 31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22" name="Text Box 31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23" name="Text Box 31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24" name="Text Box 31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25" name="Text Box 31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26" name="Text Box 31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27" name="Text Box 31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28" name="Text Box 31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29" name="Text Box 31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30" name="Text Box 31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31" name="Text Box 31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32" name="Text Box 31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33" name="Text Box 31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34" name="Text Box 31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35" name="Text Box 31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36" name="Text Box 31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37" name="Text Box 31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38" name="Text Box 31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39" name="Text Box 31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40" name="Text Box 31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41" name="Text Box 31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42" name="Text Box 31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43" name="Text Box 31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44" name="Text Box 31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45" name="Text Box 31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46" name="Text Box 31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47" name="Text Box 31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48" name="Text Box 31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49" name="Text Box 31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50" name="Text Box 31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51" name="Text Box 31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52" name="Text Box 31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53" name="Text Box 31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54" name="Text Box 31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55" name="Text Box 31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56" name="Text Box 31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57" name="Text Box 31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58" name="Text Box 31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59" name="Text Box 31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60" name="Text Box 31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61" name="Text Box 31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62" name="Text Box 31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63" name="Text Box 31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64" name="Text Box 31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65" name="Text Box 31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66" name="Text Box 31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67" name="Text Box 31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68" name="Text Box 31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69" name="Text Box 31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70" name="Text Box 31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71" name="Text Box 31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72" name="Text Box 31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73" name="Text Box 31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74" name="Text Box 31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75" name="Text Box 31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76" name="Text Box 31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77" name="Text Box 31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78" name="Text Box 31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79" name="Text Box 31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80" name="Text Box 31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81" name="Text Box 31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82" name="Text Box 31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83" name="Text Box 31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84" name="Text Box 31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85" name="Text Box 31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86" name="Text Box 31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87" name="Text Box 32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88" name="Text Box 32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89" name="Text Box 32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90" name="Text Box 32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91" name="Text Box 32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92" name="Text Box 32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93" name="Text Box 32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94" name="Text Box 32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95" name="Text Box 32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96" name="Text Box 32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97" name="Text Box 32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98" name="Text Box 32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799" name="Text Box 32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00" name="Text Box 32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01" name="Text Box 32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02" name="Text Box 32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03" name="Text Box 32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04" name="Text Box 32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05" name="Text Box 32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06" name="Text Box 32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07" name="Text Box 32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08" name="Text Box 32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09" name="Text Box 32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10" name="Text Box 32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11" name="Text Box 32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12" name="Text Box 32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13" name="Text Box 32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14" name="Text Box 32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15" name="Text Box 32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16" name="Text Box 32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17" name="Text Box 32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18" name="Text Box 32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19" name="Text Box 32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20" name="Text Box 32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21" name="Text Box 32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22" name="Text Box 32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23" name="Text Box 32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24" name="Text Box 32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25" name="Text Box 32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26" name="Text Box 32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27" name="Text Box 32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28" name="Text Box 32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29" name="Text Box 32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30" name="Text Box 32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31" name="Text Box 32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32" name="Text Box 32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33" name="Text Box 32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34" name="Text Box 32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35" name="Text Box 32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36" name="Text Box 32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37" name="Text Box 32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38" name="Text Box 32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39" name="Text Box 32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40" name="Text Box 32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41" name="Text Box 32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42" name="Text Box 32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43" name="Text Box 32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44" name="Text Box 32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45" name="Text Box 32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46" name="Text Box 32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47" name="Text Box 32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48" name="Text Box 32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49" name="Text Box 32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50" name="Text Box 32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51" name="Text Box 32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52" name="Text Box 32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53" name="Text Box 32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54" name="Text Box 32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55" name="Text Box 32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56" name="Text Box 32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57" name="Text Box 32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58" name="Text Box 32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59" name="Text Box 32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60" name="Text Box 32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61" name="Text Box 32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62" name="Text Box 32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63" name="Text Box 32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64" name="Text Box 32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65" name="Text Box 32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66" name="Text Box 32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67" name="Text Box 32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68" name="Text Box 32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69" name="Text Box 32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70" name="Text Box 32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71" name="Text Box 32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72" name="Text Box 32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73" name="Text Box 32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74" name="Text Box 32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75" name="Text Box 32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76" name="Text Box 32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77" name="Text Box 32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78" name="Text Box 32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79" name="Text Box 32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80" name="Text Box 32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81" name="Text Box 32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82" name="Text Box 32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83" name="Text Box 32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84" name="Text Box 32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85" name="Text Box 32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86" name="Text Box 32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87" name="Text Box 33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88" name="Text Box 33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89" name="Text Box 33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90" name="Text Box 33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91" name="Text Box 33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92" name="Text Box 33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93" name="Text Box 33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94" name="Text Box 33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95" name="Text Box 33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96" name="Text Box 33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97" name="Text Box 33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98" name="Text Box 33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899" name="Text Box 33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00" name="Text Box 33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01" name="Text Box 33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02" name="Text Box 33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03" name="Text Box 33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04" name="Text Box 33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05" name="Text Box 33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06" name="Text Box 33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07" name="Text Box 33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08" name="Text Box 33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09" name="Text Box 33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10" name="Text Box 33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11" name="Text Box 33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12" name="Text Box 33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13" name="Text Box 33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14" name="Text Box 33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15" name="Text Box 33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16" name="Text Box 33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17" name="Text Box 33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18" name="Text Box 33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19" name="Text Box 33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20" name="Text Box 33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21" name="Text Box 33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22" name="Text Box 33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23" name="Text Box 33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24" name="Text Box 33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25" name="Text Box 33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26" name="Text Box 33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27" name="Text Box 33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28" name="Text Box 33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29" name="Text Box 33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30" name="Text Box 33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31" name="Text Box 33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32" name="Text Box 33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33" name="Text Box 33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34" name="Text Box 33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35" name="Text Box 33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36" name="Text Box 33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37" name="Text Box 33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38" name="Text Box 33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39" name="Text Box 33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40" name="Text Box 33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41" name="Text Box 33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42" name="Text Box 33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43" name="Text Box 33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44" name="Text Box 33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45" name="Text Box 33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46" name="Text Box 33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47" name="Text Box 33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48" name="Text Box 33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49" name="Text Box 33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50" name="Text Box 33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51" name="Text Box 33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52" name="Text Box 33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53" name="Text Box 33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54" name="Text Box 33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55" name="Text Box 33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56" name="Text Box 33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57" name="Text Box 33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58" name="Text Box 33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59" name="Text Box 33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60" name="Text Box 33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61" name="Text Box 33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62" name="Text Box 33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63" name="Text Box 33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64" name="Text Box 33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65" name="Text Box 33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66" name="Text Box 33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67" name="Text Box 33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68" name="Text Box 33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69" name="Text Box 33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70" name="Text Box 33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71" name="Text Box 33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72" name="Text Box 33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73" name="Text Box 33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74" name="Text Box 33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75" name="Text Box 33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76" name="Text Box 33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77" name="Text Box 33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78" name="Text Box 33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79" name="Text Box 33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80" name="Text Box 33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81" name="Text Box 33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82" name="Text Box 33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83" name="Text Box 33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84" name="Text Box 33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85" name="Text Box 33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86" name="Text Box 33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87" name="Text Box 34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88" name="Text Box 34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89" name="Text Box 34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90" name="Text Box 34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91" name="Text Box 34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92" name="Text Box 34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93" name="Text Box 34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94" name="Text Box 34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95" name="Text Box 34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96" name="Text Box 34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97" name="Text Box 34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98" name="Text Box 34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1999" name="Text Box 34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00" name="Text Box 34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01" name="Text Box 34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02" name="Text Box 34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03" name="Text Box 34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04" name="Text Box 34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05" name="Text Box 34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06" name="Text Box 34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07" name="Text Box 34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08" name="Text Box 34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09" name="Text Box 34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10" name="Text Box 34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11" name="Text Box 34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12" name="Text Box 34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13" name="Text Box 34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14" name="Text Box 34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15" name="Text Box 34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16" name="Text Box 34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17" name="Text Box 34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18" name="Text Box 34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19" name="Text Box 34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20" name="Text Box 34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21" name="Text Box 34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22" name="Text Box 34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23" name="Text Box 34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24" name="Text Box 34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25" name="Text Box 34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26" name="Text Box 34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27" name="Text Box 34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28" name="Text Box 34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29" name="Text Box 34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30" name="Text Box 34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31" name="Text Box 34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32" name="Text Box 34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33" name="Text Box 34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34" name="Text Box 34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35" name="Text Box 34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36" name="Text Box 34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37" name="Text Box 34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38" name="Text Box 34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39" name="Text Box 34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40" name="Text Box 34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41" name="Text Box 34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42" name="Text Box 34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43" name="Text Box 34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44" name="Text Box 34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45" name="Text Box 34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46" name="Text Box 34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47" name="Text Box 34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48" name="Text Box 34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49" name="Text Box 34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50" name="Text Box 34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51" name="Text Box 34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52" name="Text Box 34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53" name="Text Box 34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54" name="Text Box 34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55" name="Text Box 34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56" name="Text Box 34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57" name="Text Box 34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58" name="Text Box 34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59" name="Text Box 34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60" name="Text Box 34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61" name="Text Box 34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62" name="Text Box 34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63" name="Text Box 34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64" name="Text Box 34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65" name="Text Box 34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66" name="Text Box 34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67" name="Text Box 34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68" name="Text Box 34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69" name="Text Box 34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70" name="Text Box 34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71" name="Text Box 34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72" name="Text Box 34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73" name="Text Box 34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74" name="Text Box 34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75" name="Text Box 34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76" name="Text Box 34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77" name="Text Box 34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78" name="Text Box 34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79" name="Text Box 34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80" name="Text Box 34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81" name="Text Box 34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82" name="Text Box 34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83" name="Text Box 34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84" name="Text Box 34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85" name="Text Box 34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86" name="Text Box 34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87" name="Text Box 35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88" name="Text Box 35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89" name="Text Box 35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90" name="Text Box 35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91" name="Text Box 35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92" name="Text Box 35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93" name="Text Box 35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94" name="Text Box 35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95" name="Text Box 35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96" name="Text Box 35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97" name="Text Box 35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98" name="Text Box 35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099" name="Text Box 35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00" name="Text Box 35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01" name="Text Box 35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02" name="Text Box 35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03" name="Text Box 35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04" name="Text Box 35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05" name="Text Box 35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06" name="Text Box 35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07" name="Text Box 35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08" name="Text Box 35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09" name="Text Box 35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10" name="Text Box 35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11" name="Text Box 35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12" name="Text Box 35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13" name="Text Box 35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14" name="Text Box 35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15" name="Text Box 35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16" name="Text Box 35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17" name="Text Box 35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18" name="Text Box 35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19" name="Text Box 35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20" name="Text Box 35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21" name="Text Box 35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22" name="Text Box 35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23" name="Text Box 35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24" name="Text Box 35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25" name="Text Box 35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26" name="Text Box 35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27" name="Text Box 35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28" name="Text Box 35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29" name="Text Box 35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30" name="Text Box 35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31" name="Text Box 35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32" name="Text Box 35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33" name="Text Box 35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34" name="Text Box 35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35" name="Text Box 35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36" name="Text Box 35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37" name="Text Box 35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38" name="Text Box 35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39" name="Text Box 35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40" name="Text Box 35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41" name="Text Box 35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42" name="Text Box 35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43" name="Text Box 35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44" name="Text Box 35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45" name="Text Box 35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46" name="Text Box 35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47" name="Text Box 35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48" name="Text Box 35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49" name="Text Box 35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50" name="Text Box 35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51" name="Text Box 35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52" name="Text Box 35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53" name="Text Box 35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54" name="Text Box 35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55" name="Text Box 35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56" name="Text Box 35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57" name="Text Box 35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58" name="Text Box 35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59" name="Text Box 35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60" name="Text Box 35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61" name="Text Box 35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62" name="Text Box 35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63" name="Text Box 35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64" name="Text Box 35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65" name="Text Box 35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66" name="Text Box 35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67" name="Text Box 35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68" name="Text Box 35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69" name="Text Box 35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70" name="Text Box 35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71" name="Text Box 35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72" name="Text Box 35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73" name="Text Box 35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74" name="Text Box 35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75" name="Text Box 35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76" name="Text Box 35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77" name="Text Box 35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78" name="Text Box 35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79" name="Text Box 35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80" name="Text Box 35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81" name="Text Box 35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82" name="Text Box 35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83" name="Text Box 35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84" name="Text Box 35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85" name="Text Box 35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86" name="Text Box 35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87" name="Text Box 36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88" name="Text Box 36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89" name="Text Box 36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90" name="Text Box 36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91" name="Text Box 36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92" name="Text Box 36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93" name="Text Box 36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94" name="Text Box 36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95" name="Text Box 36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96" name="Text Box 36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97" name="Text Box 36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98" name="Text Box 36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199" name="Text Box 36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00" name="Text Box 36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01" name="Text Box 36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02" name="Text Box 36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03" name="Text Box 36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04" name="Text Box 36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05" name="Text Box 36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06" name="Text Box 36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07" name="Text Box 36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08" name="Text Box 36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09" name="Text Box 36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10" name="Text Box 36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11" name="Text Box 36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12" name="Text Box 36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13" name="Text Box 36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14" name="Text Box 36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15" name="Text Box 36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16" name="Text Box 36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17" name="Text Box 36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18" name="Text Box 36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19" name="Text Box 36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20" name="Text Box 36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21" name="Text Box 36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22" name="Text Box 36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23" name="Text Box 36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24" name="Text Box 36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25" name="Text Box 36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26" name="Text Box 36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27" name="Text Box 36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28" name="Text Box 36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29" name="Text Box 36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30" name="Text Box 36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31" name="Text Box 36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32" name="Text Box 36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33" name="Text Box 36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34" name="Text Box 36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35" name="Text Box 36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36" name="Text Box 36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37" name="Text Box 36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38" name="Text Box 36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39" name="Text Box 36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40" name="Text Box 36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41" name="Text Box 36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42" name="Text Box 36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43" name="Text Box 36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44" name="Text Box 36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45" name="Text Box 36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46" name="Text Box 36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47" name="Text Box 36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48" name="Text Box 36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49" name="Text Box 36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50" name="Text Box 36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51" name="Text Box 36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52" name="Text Box 36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53" name="Text Box 36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54" name="Text Box 36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55" name="Text Box 36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56" name="Text Box 36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57" name="Text Box 36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58" name="Text Box 36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59" name="Text Box 36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60" name="Text Box 36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61" name="Text Box 36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62" name="Text Box 36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63" name="Text Box 36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64" name="Text Box 36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65" name="Text Box 36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66" name="Text Box 36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67" name="Text Box 36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68" name="Text Box 36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69" name="Text Box 36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70" name="Text Box 36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71" name="Text Box 36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72" name="Text Box 36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73" name="Text Box 36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74" name="Text Box 36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75" name="Text Box 36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76" name="Text Box 36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77" name="Text Box 36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78" name="Text Box 36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79" name="Text Box 36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80" name="Text Box 36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81" name="Text Box 36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82" name="Text Box 36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83" name="Text Box 36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84" name="Text Box 36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85" name="Text Box 36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86" name="Text Box 36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87" name="Text Box 37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88" name="Text Box 37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89" name="Text Box 37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90" name="Text Box 37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91" name="Text Box 37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92" name="Text Box 37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93" name="Text Box 37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94" name="Text Box 37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95" name="Text Box 37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96" name="Text Box 37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97" name="Text Box 37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98" name="Text Box 37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299" name="Text Box 37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00" name="Text Box 37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01" name="Text Box 37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02" name="Text Box 37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03" name="Text Box 37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04" name="Text Box 37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05" name="Text Box 37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06" name="Text Box 37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07" name="Text Box 37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08" name="Text Box 37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09" name="Text Box 37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10" name="Text Box 37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11" name="Text Box 37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12" name="Text Box 37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13" name="Text Box 37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14" name="Text Box 37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15" name="Text Box 37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16" name="Text Box 37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17" name="Text Box 37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18" name="Text Box 37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19" name="Text Box 37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20" name="Text Box 37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21" name="Text Box 37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22" name="Text Box 37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23" name="Text Box 37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24" name="Text Box 37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25" name="Text Box 37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26" name="Text Box 37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27" name="Text Box 37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28" name="Text Box 37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29" name="Text Box 37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30" name="Text Box 37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31" name="Text Box 37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32" name="Text Box 37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33" name="Text Box 37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34" name="Text Box 37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35" name="Text Box 37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36" name="Text Box 37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37" name="Text Box 37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38" name="Text Box 37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39" name="Text Box 37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40" name="Text Box 37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41" name="Text Box 37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42" name="Text Box 37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43" name="Text Box 37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44" name="Text Box 37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45" name="Text Box 37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46" name="Text Box 37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47" name="Text Box 37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48" name="Text Box 37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49" name="Text Box 37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50" name="Text Box 37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51" name="Text Box 37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52" name="Text Box 37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53" name="Text Box 37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54" name="Text Box 37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55" name="Text Box 37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56" name="Text Box 37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57" name="Text Box 37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58" name="Text Box 37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59" name="Text Box 37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60" name="Text Box 37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61" name="Text Box 37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62" name="Text Box 37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63" name="Text Box 37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64" name="Text Box 37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65" name="Text Box 37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66" name="Text Box 37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67" name="Text Box 37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68" name="Text Box 37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69" name="Text Box 37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70" name="Text Box 37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71" name="Text Box 37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72" name="Text Box 37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73" name="Text Box 37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74" name="Text Box 37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75" name="Text Box 37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76" name="Text Box 37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77" name="Text Box 37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78" name="Text Box 37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79" name="Text Box 37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80" name="Text Box 37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81" name="Text Box 37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82" name="Text Box 37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83" name="Text Box 37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84" name="Text Box 37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85" name="Text Box 37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86" name="Text Box 37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87" name="Text Box 38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88" name="Text Box 38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89" name="Text Box 38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90" name="Text Box 38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91" name="Text Box 38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92" name="Text Box 38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93" name="Text Box 38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94" name="Text Box 38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95" name="Text Box 38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96" name="Text Box 38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97" name="Text Box 38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98" name="Text Box 38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399" name="Text Box 38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00" name="Text Box 38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01" name="Text Box 38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02" name="Text Box 38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03" name="Text Box 38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04" name="Text Box 38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05" name="Text Box 38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06" name="Text Box 38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07" name="Text Box 38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08" name="Text Box 38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09" name="Text Box 38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10" name="Text Box 38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11" name="Text Box 38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12" name="Text Box 38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13" name="Text Box 38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14" name="Text Box 38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15" name="Text Box 38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16" name="Text Box 38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17" name="Text Box 38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18" name="Text Box 38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19" name="Text Box 38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20" name="Text Box 38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21" name="Text Box 38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22" name="Text Box 38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23" name="Text Box 38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24" name="Text Box 38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25" name="Text Box 38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26" name="Text Box 38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27" name="Text Box 38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28" name="Text Box 38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29" name="Text Box 38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30" name="Text Box 38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31" name="Text Box 38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32" name="Text Box 38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33" name="Text Box 38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34" name="Text Box 38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35" name="Text Box 38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36" name="Text Box 38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37" name="Text Box 38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38" name="Text Box 38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39" name="Text Box 38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40" name="Text Box 38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41" name="Text Box 38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42" name="Text Box 38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43" name="Text Box 38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44" name="Text Box 38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45" name="Text Box 38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46" name="Text Box 38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47" name="Text Box 38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48" name="Text Box 38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49" name="Text Box 38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50" name="Text Box 38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51" name="Text Box 38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52" name="Text Box 38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53" name="Text Box 38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54" name="Text Box 38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55" name="Text Box 38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56" name="Text Box 38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57" name="Text Box 38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58" name="Text Box 38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59" name="Text Box 38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60" name="Text Box 38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61" name="Text Box 38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62" name="Text Box 38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63" name="Text Box 38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64" name="Text Box 38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65" name="Text Box 38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66" name="Text Box 38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67" name="Text Box 38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68" name="Text Box 38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69" name="Text Box 38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70" name="Text Box 38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71" name="Text Box 38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72" name="Text Box 38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73" name="Text Box 38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74" name="Text Box 38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75" name="Text Box 38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76" name="Text Box 38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77" name="Text Box 38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78" name="Text Box 38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79" name="Text Box 38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80" name="Text Box 38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81" name="Text Box 38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82" name="Text Box 38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83" name="Text Box 38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84" name="Text Box 38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85" name="Text Box 38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86" name="Text Box 38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87" name="Text Box 39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88" name="Text Box 39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89" name="Text Box 39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90" name="Text Box 39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91" name="Text Box 39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92" name="Text Box 39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93" name="Text Box 39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94" name="Text Box 39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95" name="Text Box 39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96" name="Text Box 39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97" name="Text Box 39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98" name="Text Box 39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499" name="Text Box 39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00" name="Text Box 39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01" name="Text Box 39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02" name="Text Box 39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03" name="Text Box 39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04" name="Text Box 39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05" name="Text Box 39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06" name="Text Box 39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07" name="Text Box 39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08" name="Text Box 39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09" name="Text Box 39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10" name="Text Box 39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11" name="Text Box 39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12" name="Text Box 39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13" name="Text Box 39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14" name="Text Box 39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15" name="Text Box 39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16" name="Text Box 39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17" name="Text Box 39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18" name="Text Box 39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19" name="Text Box 39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20" name="Text Box 39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21" name="Text Box 39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22" name="Text Box 39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23" name="Text Box 39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24" name="Text Box 39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25" name="Text Box 39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26" name="Text Box 39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27" name="Text Box 39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28" name="Text Box 39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29" name="Text Box 39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30" name="Text Box 39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31" name="Text Box 39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32" name="Text Box 39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33" name="Text Box 39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34" name="Text Box 39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35" name="Text Box 39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36" name="Text Box 39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37" name="Text Box 39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38" name="Text Box 39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39" name="Text Box 39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40" name="Text Box 39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41" name="Text Box 39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42" name="Text Box 39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43" name="Text Box 39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44" name="Text Box 39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45" name="Text Box 39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46" name="Text Box 39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47" name="Text Box 39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48" name="Text Box 39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49" name="Text Box 39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50" name="Text Box 39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51" name="Text Box 39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52" name="Text Box 39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53" name="Text Box 39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54" name="Text Box 39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55" name="Text Box 39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56" name="Text Box 39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57" name="Text Box 39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58" name="Text Box 39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59" name="Text Box 39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60" name="Text Box 39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61" name="Text Box 39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62" name="Text Box 39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63" name="Text Box 39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64" name="Text Box 39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65" name="Text Box 39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66" name="Text Box 39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67" name="Text Box 39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68" name="Text Box 39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69" name="Text Box 39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70" name="Text Box 39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71" name="Text Box 39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72" name="Text Box 39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73" name="Text Box 39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74" name="Text Box 39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75" name="Text Box 39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76" name="Text Box 39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77" name="Text Box 39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78" name="Text Box 39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79" name="Text Box 39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80" name="Text Box 39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81" name="Text Box 39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82" name="Text Box 39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83" name="Text Box 39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84" name="Text Box 39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85" name="Text Box 39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86" name="Text Box 39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87" name="Text Box 40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88" name="Text Box 40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89" name="Text Box 40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90" name="Text Box 40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91" name="Text Box 40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92" name="Text Box 40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93" name="Text Box 40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94" name="Text Box 40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95" name="Text Box 40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96" name="Text Box 40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97" name="Text Box 40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98" name="Text Box 40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599" name="Text Box 40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00" name="Text Box 40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01" name="Text Box 40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02" name="Text Box 40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03" name="Text Box 40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04" name="Text Box 40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05" name="Text Box 40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06" name="Text Box 40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07" name="Text Box 40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08" name="Text Box 40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09" name="Text Box 40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10" name="Text Box 40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11" name="Text Box 40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12" name="Text Box 40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13" name="Text Box 40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14" name="Text Box 40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15" name="Text Box 40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16" name="Text Box 40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17" name="Text Box 40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18" name="Text Box 40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19" name="Text Box 40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20" name="Text Box 40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21" name="Text Box 40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22" name="Text Box 40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23" name="Text Box 40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24" name="Text Box 40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25" name="Text Box 40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26" name="Text Box 40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27" name="Text Box 40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28" name="Text Box 40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29" name="Text Box 40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30" name="Text Box 40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31" name="Text Box 40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32" name="Text Box 40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33" name="Text Box 40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34" name="Text Box 40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35" name="Text Box 40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36" name="Text Box 40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37" name="Text Box 40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38" name="Text Box 40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39" name="Text Box 40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40" name="Text Box 40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41" name="Text Box 40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42" name="Text Box 40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43" name="Text Box 40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44" name="Text Box 40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45" name="Text Box 40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46" name="Text Box 40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47" name="Text Box 40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48" name="Text Box 40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49" name="Text Box 40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50" name="Text Box 40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51" name="Text Box 40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52" name="Text Box 40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53" name="Text Box 40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54" name="Text Box 40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55" name="Text Box 40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56" name="Text Box 40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57" name="Text Box 40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58" name="Text Box 40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59" name="Text Box 40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60" name="Text Box 40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61" name="Text Box 40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62" name="Text Box 40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63" name="Text Box 40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64" name="Text Box 40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65" name="Text Box 40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66" name="Text Box 40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67" name="Text Box 40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68" name="Text Box 40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69" name="Text Box 40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70" name="Text Box 40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71" name="Text Box 40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72" name="Text Box 40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73" name="Text Box 40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74" name="Text Box 40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75" name="Text Box 40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76" name="Text Box 40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77" name="Text Box 40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78" name="Text Box 40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79" name="Text Box 40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80" name="Text Box 40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81" name="Text Box 40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82" name="Text Box 40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83" name="Text Box 40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84" name="Text Box 40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85" name="Text Box 40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86" name="Text Box 40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87" name="Text Box 41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88" name="Text Box 41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89" name="Text Box 41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90" name="Text Box 41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91" name="Text Box 41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92" name="Text Box 41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93" name="Text Box 41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94" name="Text Box 41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95" name="Text Box 41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96" name="Text Box 41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97" name="Text Box 41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98" name="Text Box 41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699" name="Text Box 41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00" name="Text Box 41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01" name="Text Box 41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02" name="Text Box 41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03" name="Text Box 41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04" name="Text Box 41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05" name="Text Box 41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06" name="Text Box 41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07" name="Text Box 41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08" name="Text Box 41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09" name="Text Box 41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10" name="Text Box 41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11" name="Text Box 41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12" name="Text Box 41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13" name="Text Box 41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14" name="Text Box 41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15" name="Text Box 41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16" name="Text Box 41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17" name="Text Box 41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18" name="Text Box 41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19" name="Text Box 41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20" name="Text Box 41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21" name="Text Box 41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22" name="Text Box 41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23" name="Text Box 41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24" name="Text Box 41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25" name="Text Box 41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26" name="Text Box 41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27" name="Text Box 41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28" name="Text Box 41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29" name="Text Box 41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30" name="Text Box 41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31" name="Text Box 41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32" name="Text Box 41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33" name="Text Box 41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34" name="Text Box 41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35" name="Text Box 41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36" name="Text Box 41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37" name="Text Box 41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38" name="Text Box 41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39" name="Text Box 41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40" name="Text Box 41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41" name="Text Box 41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42" name="Text Box 41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43" name="Text Box 41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44" name="Text Box 41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45" name="Text Box 41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46" name="Text Box 41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47" name="Text Box 41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48" name="Text Box 41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49" name="Text Box 41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50" name="Text Box 41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51" name="Text Box 41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52" name="Text Box 41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53" name="Text Box 41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54" name="Text Box 41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55" name="Text Box 41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56" name="Text Box 41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57" name="Text Box 41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58" name="Text Box 41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59" name="Text Box 41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60" name="Text Box 41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61" name="Text Box 41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62" name="Text Box 41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63" name="Text Box 41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64" name="Text Box 41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65" name="Text Box 41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66" name="Text Box 41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67" name="Text Box 41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68" name="Text Box 41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69" name="Text Box 41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70" name="Text Box 41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71" name="Text Box 41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72" name="Text Box 41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73" name="Text Box 41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74" name="Text Box 41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75" name="Text Box 41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76" name="Text Box 41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77" name="Text Box 41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78" name="Text Box 41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79" name="Text Box 41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80" name="Text Box 41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81" name="Text Box 41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82" name="Text Box 41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83" name="Text Box 41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84" name="Text Box 41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85" name="Text Box 41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86" name="Text Box 41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87" name="Text Box 42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88" name="Text Box 42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89" name="Text Box 42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90" name="Text Box 42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91" name="Text Box 42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92" name="Text Box 42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93" name="Text Box 42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94" name="Text Box 42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95" name="Text Box 42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96" name="Text Box 42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97" name="Text Box 42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98" name="Text Box 42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799" name="Text Box 42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00" name="Text Box 42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01" name="Text Box 42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02" name="Text Box 42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03" name="Text Box 42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04" name="Text Box 42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05" name="Text Box 42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06" name="Text Box 42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07" name="Text Box 42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08" name="Text Box 42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09" name="Text Box 42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10" name="Text Box 42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11" name="Text Box 42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12" name="Text Box 42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13" name="Text Box 42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14" name="Text Box 42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15" name="Text Box 42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16" name="Text Box 42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17" name="Text Box 42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18" name="Text Box 42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19" name="Text Box 42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20" name="Text Box 42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21" name="Text Box 42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22" name="Text Box 42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23" name="Text Box 42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24" name="Text Box 42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25" name="Text Box 42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26" name="Text Box 42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27" name="Text Box 42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28" name="Text Box 42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29" name="Text Box 42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30" name="Text Box 42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31" name="Text Box 42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32" name="Text Box 42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33" name="Text Box 42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34" name="Text Box 42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35" name="Text Box 42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36" name="Text Box 42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37" name="Text Box 42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38" name="Text Box 42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39" name="Text Box 42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40" name="Text Box 42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41" name="Text Box 42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42" name="Text Box 42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43" name="Text Box 42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44" name="Text Box 42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45" name="Text Box 42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46" name="Text Box 42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47" name="Text Box 42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48" name="Text Box 42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49" name="Text Box 42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50" name="Text Box 42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51" name="Text Box 42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52" name="Text Box 42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53" name="Text Box 42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54" name="Text Box 42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55" name="Text Box 42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56" name="Text Box 42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57" name="Text Box 42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58" name="Text Box 42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59" name="Text Box 42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60" name="Text Box 42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61" name="Text Box 42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62" name="Text Box 42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63" name="Text Box 42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64" name="Text Box 42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65" name="Text Box 42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66" name="Text Box 42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67" name="Text Box 42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68" name="Text Box 42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69" name="Text Box 42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70" name="Text Box 42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71" name="Text Box 42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72" name="Text Box 42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73" name="Text Box 42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74" name="Text Box 42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75" name="Text Box 42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76" name="Text Box 42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77" name="Text Box 42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78" name="Text Box 42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79" name="Text Box 42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80" name="Text Box 42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81" name="Text Box 42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82" name="Text Box 42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83" name="Text Box 42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84" name="Text Box 42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85" name="Text Box 42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86" name="Text Box 42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87" name="Text Box 43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88" name="Text Box 43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89" name="Text Box 43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90" name="Text Box 43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91" name="Text Box 43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92" name="Text Box 43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93" name="Text Box 43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94" name="Text Box 43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95" name="Text Box 43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96" name="Text Box 43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97" name="Text Box 43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98" name="Text Box 43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899" name="Text Box 43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00" name="Text Box 43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01" name="Text Box 43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02" name="Text Box 43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03" name="Text Box 43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04" name="Text Box 43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05" name="Text Box 43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06" name="Text Box 43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07" name="Text Box 43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08" name="Text Box 43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09" name="Text Box 43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10" name="Text Box 43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11" name="Text Box 43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12" name="Text Box 43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13" name="Text Box 43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14" name="Text Box 43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15" name="Text Box 43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16" name="Text Box 43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17" name="Text Box 43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18" name="Text Box 43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19" name="Text Box 43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20" name="Text Box 43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21" name="Text Box 43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22" name="Text Box 43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23" name="Text Box 43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24" name="Text Box 43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25" name="Text Box 43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26" name="Text Box 43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27" name="Text Box 43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28" name="Text Box 43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29" name="Text Box 43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30" name="Text Box 43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31" name="Text Box 43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32" name="Text Box 43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33" name="Text Box 43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34" name="Text Box 43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35" name="Text Box 43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36" name="Text Box 43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37" name="Text Box 43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38" name="Text Box 43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39" name="Text Box 43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40" name="Text Box 43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41" name="Text Box 43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42" name="Text Box 43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43" name="Text Box 43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44" name="Text Box 43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45" name="Text Box 43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46" name="Text Box 43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47" name="Text Box 43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48" name="Text Box 43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49" name="Text Box 43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50" name="Text Box 43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51" name="Text Box 43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52" name="Text Box 43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53" name="Text Box 43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54" name="Text Box 43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55" name="Text Box 43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56" name="Text Box 43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57" name="Text Box 43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58" name="Text Box 43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59" name="Text Box 43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60" name="Text Box 43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61" name="Text Box 43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62" name="Text Box 43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63" name="Text Box 43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64" name="Text Box 43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65" name="Text Box 43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66" name="Text Box 43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67" name="Text Box 43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68" name="Text Box 43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69" name="Text Box 43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70" name="Text Box 43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71" name="Text Box 43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72" name="Text Box 43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73" name="Text Box 43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74" name="Text Box 43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75" name="Text Box 43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76" name="Text Box 43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77" name="Text Box 43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78" name="Text Box 43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79" name="Text Box 43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80" name="Text Box 43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81" name="Text Box 43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82" name="Text Box 43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83" name="Text Box 43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84" name="Text Box 43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85" name="Text Box 43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86" name="Text Box 43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87" name="Text Box 44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88" name="Text Box 44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89" name="Text Box 44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90" name="Text Box 44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91" name="Text Box 44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92" name="Text Box 44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93" name="Text Box 44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94" name="Text Box 44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95" name="Text Box 44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96" name="Text Box 44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97" name="Text Box 44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98" name="Text Box 44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2999" name="Text Box 44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00" name="Text Box 44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01" name="Text Box 44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02" name="Text Box 44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03" name="Text Box 44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04" name="Text Box 44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05" name="Text Box 44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06" name="Text Box 44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07" name="Text Box 44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08" name="Text Box 44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09" name="Text Box 44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10" name="Text Box 44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11" name="Text Box 44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12" name="Text Box 44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13" name="Text Box 44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14" name="Text Box 44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15" name="Text Box 44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16" name="Text Box 44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17" name="Text Box 44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18" name="Text Box 44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19" name="Text Box 44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20" name="Text Box 44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21" name="Text Box 44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22" name="Text Box 44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23" name="Text Box 44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24" name="Text Box 44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25" name="Text Box 44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26" name="Text Box 44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27" name="Text Box 44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28" name="Text Box 44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29" name="Text Box 44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30" name="Text Box 44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31" name="Text Box 44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32" name="Text Box 44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33" name="Text Box 44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34" name="Text Box 44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35" name="Text Box 44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36" name="Text Box 44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37" name="Text Box 44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38" name="Text Box 44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39" name="Text Box 44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40" name="Text Box 44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41" name="Text Box 44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42" name="Text Box 44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43" name="Text Box 44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44" name="Text Box 44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45" name="Text Box 44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46" name="Text Box 44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47" name="Text Box 44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48" name="Text Box 44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49" name="Text Box 44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50" name="Text Box 44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51" name="Text Box 44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52" name="Text Box 44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53" name="Text Box 44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54" name="Text Box 44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55" name="Text Box 44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56" name="Text Box 44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57" name="Text Box 44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58" name="Text Box 44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59" name="Text Box 44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60" name="Text Box 44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61" name="Text Box 44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62" name="Text Box 44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63" name="Text Box 44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64" name="Text Box 44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65" name="Text Box 44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66" name="Text Box 44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67" name="Text Box 44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68" name="Text Box 44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69" name="Text Box 44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70" name="Text Box 44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71" name="Text Box 44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72" name="Text Box 44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73" name="Text Box 44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74" name="Text Box 44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75" name="Text Box 44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76" name="Text Box 44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77" name="Text Box 44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78" name="Text Box 44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79" name="Text Box 44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80" name="Text Box 44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81" name="Text Box 44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82" name="Text Box 44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83" name="Text Box 44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84" name="Text Box 44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85" name="Text Box 44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86" name="Text Box 44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87" name="Text Box 45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88" name="Text Box 45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89" name="Text Box 45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90" name="Text Box 45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91" name="Text Box 45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92" name="Text Box 45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93" name="Text Box 45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94" name="Text Box 45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95" name="Text Box 45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96" name="Text Box 45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97" name="Text Box 45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98" name="Text Box 45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099" name="Text Box 45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00" name="Text Box 45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01" name="Text Box 45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02" name="Text Box 45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03" name="Text Box 45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04" name="Text Box 45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05" name="Text Box 45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06" name="Text Box 45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07" name="Text Box 45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08" name="Text Box 45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09" name="Text Box 45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10" name="Text Box 45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11" name="Text Box 45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12" name="Text Box 45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13" name="Text Box 45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14" name="Text Box 45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15" name="Text Box 45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16" name="Text Box 45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17" name="Text Box 45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18" name="Text Box 45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19" name="Text Box 45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20" name="Text Box 45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21" name="Text Box 45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22" name="Text Box 45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23" name="Text Box 45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24" name="Text Box 45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25" name="Text Box 45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26" name="Text Box 45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27" name="Text Box 45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28" name="Text Box 45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29" name="Text Box 45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30" name="Text Box 45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31" name="Text Box 45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32" name="Text Box 45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33" name="Text Box 45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34" name="Text Box 45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35" name="Text Box 45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36" name="Text Box 45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37" name="Text Box 45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38" name="Text Box 45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39" name="Text Box 45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40" name="Text Box 45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41" name="Text Box 45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42" name="Text Box 45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43" name="Text Box 45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44" name="Text Box 45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45" name="Text Box 45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46" name="Text Box 45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47" name="Text Box 45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48" name="Text Box 45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49" name="Text Box 45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50" name="Text Box 45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51" name="Text Box 45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52" name="Text Box 45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53" name="Text Box 45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54" name="Text Box 45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55" name="Text Box 45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56" name="Text Box 45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57" name="Text Box 45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58" name="Text Box 45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59" name="Text Box 45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60" name="Text Box 45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61" name="Text Box 45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62" name="Text Box 45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63" name="Text Box 45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64" name="Text Box 45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65" name="Text Box 45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66" name="Text Box 45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67" name="Text Box 45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68" name="Text Box 45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69" name="Text Box 45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70" name="Text Box 45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71" name="Text Box 45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72" name="Text Box 45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73" name="Text Box 45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74" name="Text Box 45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75" name="Text Box 45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76" name="Text Box 45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77" name="Text Box 45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78" name="Text Box 45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79" name="Text Box 45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80" name="Text Box 45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81" name="Text Box 45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82" name="Text Box 45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83" name="Text Box 45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84" name="Text Box 45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85" name="Text Box 45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86" name="Text Box 45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87" name="Text Box 46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88" name="Text Box 46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89" name="Text Box 46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90" name="Text Box 46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91" name="Text Box 46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92" name="Text Box 46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93" name="Text Box 46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94" name="Text Box 46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95" name="Text Box 46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96" name="Text Box 46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97" name="Text Box 46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98" name="Text Box 46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199" name="Text Box 46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00" name="Text Box 46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01" name="Text Box 46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02" name="Text Box 46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03" name="Text Box 46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04" name="Text Box 46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05" name="Text Box 46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06" name="Text Box 46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07" name="Text Box 46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08" name="Text Box 46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09" name="Text Box 46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10" name="Text Box 46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11" name="Text Box 46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12" name="Text Box 46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13" name="Text Box 46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14" name="Text Box 46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15" name="Text Box 46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16" name="Text Box 46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17" name="Text Box 46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18" name="Text Box 46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19" name="Text Box 46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20" name="Text Box 46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21" name="Text Box 46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22" name="Text Box 46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23" name="Text Box 46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24" name="Text Box 46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25" name="Text Box 46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26" name="Text Box 46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27" name="Text Box 46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28" name="Text Box 46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29" name="Text Box 46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30" name="Text Box 46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31" name="Text Box 46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32" name="Text Box 46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33" name="Text Box 46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34" name="Text Box 46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35" name="Text Box 46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36" name="Text Box 46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37" name="Text Box 46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38" name="Text Box 46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39" name="Text Box 46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40" name="Text Box 46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41" name="Text Box 46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42" name="Text Box 46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43" name="Text Box 46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44" name="Text Box 46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45" name="Text Box 46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46" name="Text Box 46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47" name="Text Box 46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48" name="Text Box 46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49" name="Text Box 46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50" name="Text Box 46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51" name="Text Box 46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52" name="Text Box 46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53" name="Text Box 46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54" name="Text Box 46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55" name="Text Box 46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56" name="Text Box 46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57" name="Text Box 46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58" name="Text Box 46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59" name="Text Box 46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60" name="Text Box 46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61" name="Text Box 46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62" name="Text Box 46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63" name="Text Box 46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64" name="Text Box 46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65" name="Text Box 46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66" name="Text Box 46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67" name="Text Box 46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68" name="Text Box 46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69" name="Text Box 46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70" name="Text Box 46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71" name="Text Box 46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72" name="Text Box 46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73" name="Text Box 46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74" name="Text Box 46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75" name="Text Box 46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76" name="Text Box 46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77" name="Text Box 46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78" name="Text Box 46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79" name="Text Box 46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80" name="Text Box 46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81" name="Text Box 46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82" name="Text Box 46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83" name="Text Box 46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84" name="Text Box 46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85" name="Text Box 46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86" name="Text Box 46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87" name="Text Box 47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88" name="Text Box 47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89" name="Text Box 47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90" name="Text Box 47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91" name="Text Box 47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92" name="Text Box 47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93" name="Text Box 47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94" name="Text Box 47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95" name="Text Box 47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96" name="Text Box 47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97" name="Text Box 47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98" name="Text Box 47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299" name="Text Box 47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00" name="Text Box 47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01" name="Text Box 47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02" name="Text Box 47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03" name="Text Box 47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04" name="Text Box 47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05" name="Text Box 47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06" name="Text Box 47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07" name="Text Box 47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08" name="Text Box 47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09" name="Text Box 47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10" name="Text Box 47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11" name="Text Box 47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12" name="Text Box 47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13" name="Text Box 47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14" name="Text Box 47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15" name="Text Box 47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16" name="Text Box 47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17" name="Text Box 47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18" name="Text Box 47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19" name="Text Box 47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20" name="Text Box 47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21" name="Text Box 47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22" name="Text Box 47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23" name="Text Box 47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24" name="Text Box 47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25" name="Text Box 47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26" name="Text Box 47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27" name="Text Box 47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28" name="Text Box 47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29" name="Text Box 47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30" name="Text Box 47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31" name="Text Box 47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32" name="Text Box 47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33" name="Text Box 47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34" name="Text Box 47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35" name="Text Box 47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36" name="Text Box 47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37" name="Text Box 47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38" name="Text Box 47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39" name="Text Box 47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40" name="Text Box 47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41" name="Text Box 47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42" name="Text Box 47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43" name="Text Box 47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44" name="Text Box 47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45" name="Text Box 47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46" name="Text Box 47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47" name="Text Box 47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48" name="Text Box 47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49" name="Text Box 47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50" name="Text Box 47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51" name="Text Box 47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52" name="Text Box 47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53" name="Text Box 47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54" name="Text Box 47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55" name="Text Box 47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56" name="Text Box 47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57" name="Text Box 47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58" name="Text Box 47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59" name="Text Box 47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60" name="Text Box 47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61" name="Text Box 47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62" name="Text Box 47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63" name="Text Box 47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64" name="Text Box 47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65" name="Text Box 47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66" name="Text Box 47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67" name="Text Box 47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68" name="Text Box 47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69" name="Text Box 47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70" name="Text Box 47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71" name="Text Box 47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72" name="Text Box 47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73" name="Text Box 47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74" name="Text Box 47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75" name="Text Box 47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76" name="Text Box 47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77" name="Text Box 47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78" name="Text Box 47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79" name="Text Box 47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80" name="Text Box 47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81" name="Text Box 47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82" name="Text Box 47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83" name="Text Box 47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84" name="Text Box 47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85" name="Text Box 47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86" name="Text Box 47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87" name="Text Box 48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88" name="Text Box 48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89" name="Text Box 48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90" name="Text Box 48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91" name="Text Box 48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92" name="Text Box 48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93" name="Text Box 48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94" name="Text Box 48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95" name="Text Box 48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96" name="Text Box 48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97" name="Text Box 48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98" name="Text Box 48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399" name="Text Box 48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00" name="Text Box 48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01" name="Text Box 48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02" name="Text Box 48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03" name="Text Box 48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04" name="Text Box 48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05" name="Text Box 48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06" name="Text Box 48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07" name="Text Box 48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08" name="Text Box 48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09" name="Text Box 48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10" name="Text Box 48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11" name="Text Box 48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12" name="Text Box 48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13" name="Text Box 48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14" name="Text Box 48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15" name="Text Box 48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16" name="Text Box 48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17" name="Text Box 48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18" name="Text Box 48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19" name="Text Box 48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20" name="Text Box 48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21" name="Text Box 48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22" name="Text Box 48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23" name="Text Box 48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24" name="Text Box 48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25" name="Text Box 48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26" name="Text Box 48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27" name="Text Box 48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28" name="Text Box 48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29" name="Text Box 48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30" name="Text Box 48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31" name="Text Box 48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32" name="Text Box 48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33" name="Text Box 48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34" name="Text Box 48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35" name="Text Box 48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36" name="Text Box 48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37" name="Text Box 48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38" name="Text Box 48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39" name="Text Box 48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40" name="Text Box 48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41" name="Text Box 48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42" name="Text Box 48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43" name="Text Box 48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44" name="Text Box 48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45" name="Text Box 48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46" name="Text Box 48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47" name="Text Box 48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48" name="Text Box 48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49" name="Text Box 48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50" name="Text Box 48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51" name="Text Box 48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52" name="Text Box 48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53" name="Text Box 48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54" name="Text Box 48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55" name="Text Box 48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56" name="Text Box 48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57" name="Text Box 48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58" name="Text Box 48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59" name="Text Box 48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60" name="Text Box 48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61" name="Text Box 48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62" name="Text Box 48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63" name="Text Box 48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64" name="Text Box 48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65" name="Text Box 48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66" name="Text Box 48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67" name="Text Box 48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68" name="Text Box 48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69" name="Text Box 48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70" name="Text Box 48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71" name="Text Box 48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72" name="Text Box 48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73" name="Text Box 48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74" name="Text Box 48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75" name="Text Box 48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76" name="Text Box 48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77" name="Text Box 48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78" name="Text Box 48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79" name="Text Box 48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80" name="Text Box 48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81" name="Text Box 48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82" name="Text Box 48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83" name="Text Box 48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84" name="Text Box 48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85" name="Text Box 48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86" name="Text Box 48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87" name="Text Box 49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88" name="Text Box 49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89" name="Text Box 49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90" name="Text Box 49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91" name="Text Box 49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92" name="Text Box 49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93" name="Text Box 49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94" name="Text Box 49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95" name="Text Box 49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96" name="Text Box 49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97" name="Text Box 49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98" name="Text Box 49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499" name="Text Box 49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00" name="Text Box 49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01" name="Text Box 49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02" name="Text Box 49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03" name="Text Box 49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04" name="Text Box 49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05" name="Text Box 49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06" name="Text Box 49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07" name="Text Box 49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08" name="Text Box 49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09" name="Text Box 49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10" name="Text Box 49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11" name="Text Box 49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12" name="Text Box 49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13" name="Text Box 49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14" name="Text Box 49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15" name="Text Box 49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16" name="Text Box 49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17" name="Text Box 49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18" name="Text Box 49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19" name="Text Box 49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20" name="Text Box 49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21" name="Text Box 49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22" name="Text Box 49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23" name="Text Box 49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24" name="Text Box 49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25" name="Text Box 49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26" name="Text Box 49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27" name="Text Box 49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28" name="Text Box 49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29" name="Text Box 49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30" name="Text Box 49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31" name="Text Box 49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32" name="Text Box 49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33" name="Text Box 49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34" name="Text Box 49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35" name="Text Box 49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36" name="Text Box 49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37" name="Text Box 49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38" name="Text Box 49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39" name="Text Box 49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40" name="Text Box 49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41" name="Text Box 49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42" name="Text Box 49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43" name="Text Box 49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44" name="Text Box 49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45" name="Text Box 49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46" name="Text Box 49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47" name="Text Box 49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48" name="Text Box 49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49" name="Text Box 49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50" name="Text Box 49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51" name="Text Box 49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52" name="Text Box 49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53" name="Text Box 49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54" name="Text Box 49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55" name="Text Box 49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56" name="Text Box 49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57" name="Text Box 49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58" name="Text Box 49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59" name="Text Box 49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60" name="Text Box 49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61" name="Text Box 49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62" name="Text Box 49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63" name="Text Box 49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64" name="Text Box 49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65" name="Text Box 49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66" name="Text Box 49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67" name="Text Box 49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68" name="Text Box 49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69" name="Text Box 49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70" name="Text Box 49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71" name="Text Box 49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72" name="Text Box 49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73" name="Text Box 49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74" name="Text Box 49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75" name="Text Box 49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76" name="Text Box 49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77" name="Text Box 49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78" name="Text Box 49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79" name="Text Box 49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80" name="Text Box 49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81" name="Text Box 49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82" name="Text Box 49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83" name="Text Box 49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84" name="Text Box 49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85" name="Text Box 49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86" name="Text Box 49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87" name="Text Box 50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88" name="Text Box 50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89" name="Text Box 50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90" name="Text Box 50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91" name="Text Box 50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92" name="Text Box 50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93" name="Text Box 50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94" name="Text Box 50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95" name="Text Box 50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96" name="Text Box 50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97" name="Text Box 50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98" name="Text Box 50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599" name="Text Box 50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00" name="Text Box 50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01" name="Text Box 50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02" name="Text Box 50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03" name="Text Box 50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04" name="Text Box 50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05" name="Text Box 50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06" name="Text Box 50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07" name="Text Box 50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08" name="Text Box 50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09" name="Text Box 50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10" name="Text Box 50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11" name="Text Box 50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12" name="Text Box 50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13" name="Text Box 50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14" name="Text Box 50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15" name="Text Box 50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16" name="Text Box 50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17" name="Text Box 50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18" name="Text Box 50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19" name="Text Box 50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20" name="Text Box 50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21" name="Text Box 50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22" name="Text Box 50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23" name="Text Box 50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24" name="Text Box 50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25" name="Text Box 50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26" name="Text Box 50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27" name="Text Box 50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28" name="Text Box 50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29" name="Text Box 50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30" name="Text Box 50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31" name="Text Box 50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32" name="Text Box 50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33" name="Text Box 50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34" name="Text Box 50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35" name="Text Box 50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36" name="Text Box 50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37" name="Text Box 50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38" name="Text Box 50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39" name="Text Box 50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40" name="Text Box 50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41" name="Text Box 50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42" name="Text Box 50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43" name="Text Box 50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44" name="Text Box 50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45" name="Text Box 50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46" name="Text Box 50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47" name="Text Box 50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48" name="Text Box 50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49" name="Text Box 50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50" name="Text Box 50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51" name="Text Box 50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52" name="Text Box 50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53" name="Text Box 50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54" name="Text Box 50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55" name="Text Box 50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56" name="Text Box 50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57" name="Text Box 50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58" name="Text Box 50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59" name="Text Box 50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60" name="Text Box 50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61" name="Text Box 50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62" name="Text Box 50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63" name="Text Box 50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64" name="Text Box 50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65" name="Text Box 50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66" name="Text Box 50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67" name="Text Box 50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68" name="Text Box 50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69" name="Text Box 50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70" name="Text Box 50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71" name="Text Box 50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72" name="Text Box 50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73" name="Text Box 50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74" name="Text Box 50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75" name="Text Box 50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76" name="Text Box 50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77" name="Text Box 50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78" name="Text Box 50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79" name="Text Box 50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80" name="Text Box 50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81" name="Text Box 50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82" name="Text Box 50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83" name="Text Box 50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84" name="Text Box 50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85" name="Text Box 50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86" name="Text Box 50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87" name="Text Box 51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88" name="Text Box 51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89" name="Text Box 51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90" name="Text Box 51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91" name="Text Box 51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92" name="Text Box 51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93" name="Text Box 51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94" name="Text Box 51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95" name="Text Box 51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96" name="Text Box 51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97" name="Text Box 51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98" name="Text Box 51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699" name="Text Box 51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00" name="Text Box 51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01" name="Text Box 51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02" name="Text Box 51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03" name="Text Box 51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04" name="Text Box 51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05" name="Text Box 51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06" name="Text Box 51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07" name="Text Box 51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08" name="Text Box 51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09" name="Text Box 51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10" name="Text Box 51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11" name="Text Box 51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12" name="Text Box 51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13" name="Text Box 51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14" name="Text Box 51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15" name="Text Box 51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16" name="Text Box 51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17" name="Text Box 51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18" name="Text Box 51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19" name="Text Box 51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20" name="Text Box 51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21" name="Text Box 51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22" name="Text Box 51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23" name="Text Box 51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24" name="Text Box 51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25" name="Text Box 51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26" name="Text Box 51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27" name="Text Box 51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28" name="Text Box 51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29" name="Text Box 51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30" name="Text Box 51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31" name="Text Box 51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32" name="Text Box 51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33" name="Text Box 51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34" name="Text Box 51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35" name="Text Box 51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36" name="Text Box 51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37" name="Text Box 51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38" name="Text Box 51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39" name="Text Box 51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40" name="Text Box 51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41" name="Text Box 51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42" name="Text Box 51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43" name="Text Box 51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44" name="Text Box 51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45" name="Text Box 51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46" name="Text Box 51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47" name="Text Box 51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48" name="Text Box 51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49" name="Text Box 51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50" name="Text Box 51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51" name="Text Box 51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52" name="Text Box 51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53" name="Text Box 51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54" name="Text Box 51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55" name="Text Box 51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56" name="Text Box 51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57" name="Text Box 51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58" name="Text Box 51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59" name="Text Box 51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60" name="Text Box 51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61" name="Text Box 51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62" name="Text Box 51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63" name="Text Box 51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64" name="Text Box 51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65" name="Text Box 51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66" name="Text Box 51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67" name="Text Box 51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68" name="Text Box 51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69" name="Text Box 51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70" name="Text Box 51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71" name="Text Box 51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72" name="Text Box 51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73" name="Text Box 51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74" name="Text Box 51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75" name="Text Box 51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76" name="Text Box 51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77" name="Text Box 51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78" name="Text Box 51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79" name="Text Box 51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80" name="Text Box 51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81" name="Text Box 51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82" name="Text Box 51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83" name="Text Box 51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84" name="Text Box 51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85" name="Text Box 51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86" name="Text Box 51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87" name="Text Box 52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88" name="Text Box 52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89" name="Text Box 52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90" name="Text Box 52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91" name="Text Box 52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92" name="Text Box 52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93" name="Text Box 52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94" name="Text Box 52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95" name="Text Box 52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96" name="Text Box 52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97" name="Text Box 52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98" name="Text Box 52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799" name="Text Box 52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00" name="Text Box 52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01" name="Text Box 52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02" name="Text Box 52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03" name="Text Box 52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04" name="Text Box 52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05" name="Text Box 52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06" name="Text Box 52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07" name="Text Box 52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08" name="Text Box 52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09" name="Text Box 52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10" name="Text Box 52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11" name="Text Box 52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12" name="Text Box 52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13" name="Text Box 52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14" name="Text Box 52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15" name="Text Box 52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16" name="Text Box 52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17" name="Text Box 52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18" name="Text Box 52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19" name="Text Box 52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20" name="Text Box 52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21" name="Text Box 52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22" name="Text Box 52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23" name="Text Box 52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24" name="Text Box 52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25" name="Text Box 52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26" name="Text Box 52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27" name="Text Box 52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28" name="Text Box 52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29" name="Text Box 52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30" name="Text Box 52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31" name="Text Box 52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32" name="Text Box 52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33" name="Text Box 52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34" name="Text Box 52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35" name="Text Box 52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36" name="Text Box 52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37" name="Text Box 52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38" name="Text Box 52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39" name="Text Box 52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40" name="Text Box 52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41" name="Text Box 52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42" name="Text Box 52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43" name="Text Box 52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44" name="Text Box 52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45" name="Text Box 52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46" name="Text Box 52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47" name="Text Box 52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48" name="Text Box 52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49" name="Text Box 52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50" name="Text Box 52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51" name="Text Box 526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52" name="Text Box 526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53" name="Text Box 526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54" name="Text Box 526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55" name="Text Box 526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56" name="Text Box 526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57" name="Text Box 527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58" name="Text Box 527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59" name="Text Box 527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60" name="Text Box 527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61" name="Text Box 527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62" name="Text Box 527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63" name="Text Box 527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64" name="Text Box 527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65" name="Text Box 527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66" name="Text Box 527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67" name="Text Box 528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68" name="Text Box 528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69" name="Text Box 528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70" name="Text Box 528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71" name="Text Box 528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72" name="Text Box 528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73" name="Text Box 528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74" name="Text Box 528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75" name="Text Box 528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76" name="Text Box 528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77" name="Text Box 529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78" name="Text Box 529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79" name="Text Box 529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80" name="Text Box 529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81" name="Text Box 529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82" name="Text Box 529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83" name="Text Box 529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84" name="Text Box 529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85" name="Text Box 529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86" name="Text Box 529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87" name="Text Box 530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88" name="Text Box 530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89" name="Text Box 530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90" name="Text Box 530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91" name="Text Box 530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92" name="Text Box 530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93" name="Text Box 530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94" name="Text Box 530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95" name="Text Box 530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96" name="Text Box 530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97" name="Text Box 531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98" name="Text Box 531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899" name="Text Box 531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00" name="Text Box 531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01" name="Text Box 531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02" name="Text Box 531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03" name="Text Box 531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04" name="Text Box 531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05" name="Text Box 531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06" name="Text Box 531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07" name="Text Box 532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08" name="Text Box 532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09" name="Text Box 532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10" name="Text Box 532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11" name="Text Box 532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12" name="Text Box 532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13" name="Text Box 532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14" name="Text Box 532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15" name="Text Box 532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16" name="Text Box 532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17" name="Text Box 533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18" name="Text Box 533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19" name="Text Box 533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20" name="Text Box 533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21" name="Text Box 533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22" name="Text Box 533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23" name="Text Box 533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24" name="Text Box 533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25" name="Text Box 533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26" name="Text Box 533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27" name="Text Box 534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28" name="Text Box 534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29" name="Text Box 534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30" name="Text Box 534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31" name="Text Box 534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32" name="Text Box 534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33" name="Text Box 534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34" name="Text Box 534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35" name="Text Box 534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36" name="Text Box 534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37" name="Text Box 535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38" name="Text Box 535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39" name="Text Box 535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40" name="Text Box 535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41" name="Text Box 5354"/>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42" name="Text Box 5355"/>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43" name="Text Box 5356"/>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44" name="Text Box 5357"/>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45" name="Text Box 5358"/>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46" name="Text Box 5359"/>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47" name="Text Box 5360"/>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48" name="Text Box 5361"/>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49" name="Text Box 5362"/>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314</xdr:row>
      <xdr:rowOff>0</xdr:rowOff>
    </xdr:from>
    <xdr:ext cx="85725" cy="205410"/>
    <xdr:sp macro="" textlink="">
      <xdr:nvSpPr>
        <xdr:cNvPr id="13950" name="Text Box 5363"/>
        <xdr:cNvSpPr txBox="1">
          <a:spLocks noChangeArrowheads="1"/>
        </xdr:cNvSpPr>
      </xdr:nvSpPr>
      <xdr:spPr bwMode="auto">
        <a:xfrm>
          <a:off x="4686300" y="59817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51" name="Text Box 5427"/>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52" name="Text Box 5428"/>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53" name="Text Box 5429"/>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54" name="Text Box 5430"/>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55" name="Text Box 5431"/>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56" name="Text Box 5432"/>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57" name="Text Box 5433"/>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58" name="Text Box 5434"/>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59" name="Text Box 5435"/>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60" name="Text Box 5436"/>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61" name="Text Box 5437"/>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62" name="Text Box 5438"/>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63" name="Text Box 5439"/>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64" name="Text Box 5440"/>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65" name="Text Box 5441"/>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66" name="Text Box 5442"/>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67" name="Text Box 5443"/>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68" name="Text Box 5444"/>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69" name="Text Box 5445"/>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70" name="Text Box 5446"/>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71" name="Text Box 5447"/>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72" name="Text Box 5448"/>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73" name="Text Box 5449"/>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74" name="Text Box 5450"/>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75" name="Text Box 5451"/>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76" name="Text Box 5452"/>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77" name="Text Box 5453"/>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78" name="Text Box 5454"/>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79" name="Text Box 5455"/>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80" name="Text Box 5456"/>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81" name="Text Box 5457"/>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82" name="Text Box 5458"/>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83" name="Text Box 5459"/>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84" name="Text Box 5460"/>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85" name="Text Box 5461"/>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86" name="Text Box 5462"/>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87" name="Text Box 5463"/>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88" name="Text Box 5464"/>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89" name="Text Box 5465"/>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90" name="Text Box 5466"/>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313</xdr:row>
      <xdr:rowOff>0</xdr:rowOff>
    </xdr:from>
    <xdr:ext cx="85725" cy="205407"/>
    <xdr:sp macro="" textlink="">
      <xdr:nvSpPr>
        <xdr:cNvPr id="13991" name="Text Box 5467"/>
        <xdr:cNvSpPr txBox="1">
          <a:spLocks noChangeArrowheads="1"/>
        </xdr:cNvSpPr>
      </xdr:nvSpPr>
      <xdr:spPr bwMode="auto">
        <a:xfrm>
          <a:off x="4686300" y="59626500"/>
          <a:ext cx="85725" cy="205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252</xdr:row>
      <xdr:rowOff>0</xdr:rowOff>
    </xdr:from>
    <xdr:to>
      <xdr:col>4</xdr:col>
      <xdr:colOff>85725</xdr:colOff>
      <xdr:row>253</xdr:row>
      <xdr:rowOff>329</xdr:rowOff>
    </xdr:to>
    <xdr:sp macro="" textlink="">
      <xdr:nvSpPr>
        <xdr:cNvPr id="2824" name="Text Box 377"/>
        <xdr:cNvSpPr txBox="1">
          <a:spLocks noChangeArrowheads="1"/>
        </xdr:cNvSpPr>
      </xdr:nvSpPr>
      <xdr:spPr bwMode="auto">
        <a:xfrm>
          <a:off x="4686300" y="48006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252</xdr:row>
      <xdr:rowOff>0</xdr:rowOff>
    </xdr:from>
    <xdr:to>
      <xdr:col>4</xdr:col>
      <xdr:colOff>85725</xdr:colOff>
      <xdr:row>253</xdr:row>
      <xdr:rowOff>329</xdr:rowOff>
    </xdr:to>
    <xdr:sp macro="" textlink="">
      <xdr:nvSpPr>
        <xdr:cNvPr id="2825" name="Text Box 378"/>
        <xdr:cNvSpPr txBox="1">
          <a:spLocks noChangeArrowheads="1"/>
        </xdr:cNvSpPr>
      </xdr:nvSpPr>
      <xdr:spPr bwMode="auto">
        <a:xfrm>
          <a:off x="4686300" y="48006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252</xdr:row>
      <xdr:rowOff>0</xdr:rowOff>
    </xdr:from>
    <xdr:to>
      <xdr:col>4</xdr:col>
      <xdr:colOff>85725</xdr:colOff>
      <xdr:row>253</xdr:row>
      <xdr:rowOff>329</xdr:rowOff>
    </xdr:to>
    <xdr:sp macro="" textlink="">
      <xdr:nvSpPr>
        <xdr:cNvPr id="2826" name="Text Box 379"/>
        <xdr:cNvSpPr txBox="1">
          <a:spLocks noChangeArrowheads="1"/>
        </xdr:cNvSpPr>
      </xdr:nvSpPr>
      <xdr:spPr bwMode="auto">
        <a:xfrm>
          <a:off x="4686300" y="48006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252</xdr:row>
      <xdr:rowOff>0</xdr:rowOff>
    </xdr:from>
    <xdr:to>
      <xdr:col>4</xdr:col>
      <xdr:colOff>85725</xdr:colOff>
      <xdr:row>253</xdr:row>
      <xdr:rowOff>329</xdr:rowOff>
    </xdr:to>
    <xdr:sp macro="" textlink="">
      <xdr:nvSpPr>
        <xdr:cNvPr id="2827" name="Text Box 380"/>
        <xdr:cNvSpPr txBox="1">
          <a:spLocks noChangeArrowheads="1"/>
        </xdr:cNvSpPr>
      </xdr:nvSpPr>
      <xdr:spPr bwMode="auto">
        <a:xfrm>
          <a:off x="4686300" y="48006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252</xdr:row>
      <xdr:rowOff>0</xdr:rowOff>
    </xdr:from>
    <xdr:to>
      <xdr:col>4</xdr:col>
      <xdr:colOff>85725</xdr:colOff>
      <xdr:row>253</xdr:row>
      <xdr:rowOff>329</xdr:rowOff>
    </xdr:to>
    <xdr:sp macro="" textlink="">
      <xdr:nvSpPr>
        <xdr:cNvPr id="2828" name="Text Box 381"/>
        <xdr:cNvSpPr txBox="1">
          <a:spLocks noChangeArrowheads="1"/>
        </xdr:cNvSpPr>
      </xdr:nvSpPr>
      <xdr:spPr bwMode="auto">
        <a:xfrm>
          <a:off x="4686300" y="48006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252</xdr:row>
      <xdr:rowOff>0</xdr:rowOff>
    </xdr:from>
    <xdr:to>
      <xdr:col>4</xdr:col>
      <xdr:colOff>85725</xdr:colOff>
      <xdr:row>253</xdr:row>
      <xdr:rowOff>329</xdr:rowOff>
    </xdr:to>
    <xdr:sp macro="" textlink="">
      <xdr:nvSpPr>
        <xdr:cNvPr id="2829" name="Text Box 382"/>
        <xdr:cNvSpPr txBox="1">
          <a:spLocks noChangeArrowheads="1"/>
        </xdr:cNvSpPr>
      </xdr:nvSpPr>
      <xdr:spPr bwMode="auto">
        <a:xfrm>
          <a:off x="4686300" y="48006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252</xdr:row>
      <xdr:rowOff>0</xdr:rowOff>
    </xdr:from>
    <xdr:to>
      <xdr:col>4</xdr:col>
      <xdr:colOff>85725</xdr:colOff>
      <xdr:row>253</xdr:row>
      <xdr:rowOff>329</xdr:rowOff>
    </xdr:to>
    <xdr:sp macro="" textlink="">
      <xdr:nvSpPr>
        <xdr:cNvPr id="2830" name="Text Box 383"/>
        <xdr:cNvSpPr txBox="1">
          <a:spLocks noChangeArrowheads="1"/>
        </xdr:cNvSpPr>
      </xdr:nvSpPr>
      <xdr:spPr bwMode="auto">
        <a:xfrm>
          <a:off x="4686300" y="48006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252</xdr:row>
      <xdr:rowOff>0</xdr:rowOff>
    </xdr:from>
    <xdr:to>
      <xdr:col>4</xdr:col>
      <xdr:colOff>85725</xdr:colOff>
      <xdr:row>253</xdr:row>
      <xdr:rowOff>329</xdr:rowOff>
    </xdr:to>
    <xdr:sp macro="" textlink="">
      <xdr:nvSpPr>
        <xdr:cNvPr id="2831" name="Text Box 384"/>
        <xdr:cNvSpPr txBox="1">
          <a:spLocks noChangeArrowheads="1"/>
        </xdr:cNvSpPr>
      </xdr:nvSpPr>
      <xdr:spPr bwMode="auto">
        <a:xfrm>
          <a:off x="4686300" y="48006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252</xdr:row>
      <xdr:rowOff>0</xdr:rowOff>
    </xdr:from>
    <xdr:to>
      <xdr:col>4</xdr:col>
      <xdr:colOff>85725</xdr:colOff>
      <xdr:row>253</xdr:row>
      <xdr:rowOff>329</xdr:rowOff>
    </xdr:to>
    <xdr:sp macro="" textlink="">
      <xdr:nvSpPr>
        <xdr:cNvPr id="2832" name="Text Box 385"/>
        <xdr:cNvSpPr txBox="1">
          <a:spLocks noChangeArrowheads="1"/>
        </xdr:cNvSpPr>
      </xdr:nvSpPr>
      <xdr:spPr bwMode="auto">
        <a:xfrm>
          <a:off x="4686300" y="48006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252</xdr:row>
      <xdr:rowOff>0</xdr:rowOff>
    </xdr:from>
    <xdr:to>
      <xdr:col>4</xdr:col>
      <xdr:colOff>85725</xdr:colOff>
      <xdr:row>253</xdr:row>
      <xdr:rowOff>329</xdr:rowOff>
    </xdr:to>
    <xdr:sp macro="" textlink="">
      <xdr:nvSpPr>
        <xdr:cNvPr id="2833" name="Text Box 386"/>
        <xdr:cNvSpPr txBox="1">
          <a:spLocks noChangeArrowheads="1"/>
        </xdr:cNvSpPr>
      </xdr:nvSpPr>
      <xdr:spPr bwMode="auto">
        <a:xfrm>
          <a:off x="4686300" y="48006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252</xdr:row>
      <xdr:rowOff>0</xdr:rowOff>
    </xdr:from>
    <xdr:to>
      <xdr:col>4</xdr:col>
      <xdr:colOff>85725</xdr:colOff>
      <xdr:row>253</xdr:row>
      <xdr:rowOff>329</xdr:rowOff>
    </xdr:to>
    <xdr:sp macro="" textlink="">
      <xdr:nvSpPr>
        <xdr:cNvPr id="2834" name="Text Box 387"/>
        <xdr:cNvSpPr txBox="1">
          <a:spLocks noChangeArrowheads="1"/>
        </xdr:cNvSpPr>
      </xdr:nvSpPr>
      <xdr:spPr bwMode="auto">
        <a:xfrm>
          <a:off x="4686300" y="48006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252</xdr:row>
      <xdr:rowOff>0</xdr:rowOff>
    </xdr:from>
    <xdr:to>
      <xdr:col>4</xdr:col>
      <xdr:colOff>85725</xdr:colOff>
      <xdr:row>253</xdr:row>
      <xdr:rowOff>329</xdr:rowOff>
    </xdr:to>
    <xdr:sp macro="" textlink="">
      <xdr:nvSpPr>
        <xdr:cNvPr id="2835" name="Text Box 388"/>
        <xdr:cNvSpPr txBox="1">
          <a:spLocks noChangeArrowheads="1"/>
        </xdr:cNvSpPr>
      </xdr:nvSpPr>
      <xdr:spPr bwMode="auto">
        <a:xfrm>
          <a:off x="4686300" y="48006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253</xdr:row>
      <xdr:rowOff>0</xdr:rowOff>
    </xdr:from>
    <xdr:to>
      <xdr:col>4</xdr:col>
      <xdr:colOff>85725</xdr:colOff>
      <xdr:row>254</xdr:row>
      <xdr:rowOff>332</xdr:rowOff>
    </xdr:to>
    <xdr:sp macro="" textlink="">
      <xdr:nvSpPr>
        <xdr:cNvPr id="2836" name="Text Box 389"/>
        <xdr:cNvSpPr txBox="1">
          <a:spLocks noChangeArrowheads="1"/>
        </xdr:cNvSpPr>
      </xdr:nvSpPr>
      <xdr:spPr bwMode="auto">
        <a:xfrm>
          <a:off x="4686300" y="48196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253</xdr:row>
      <xdr:rowOff>0</xdr:rowOff>
    </xdr:from>
    <xdr:to>
      <xdr:col>4</xdr:col>
      <xdr:colOff>85725</xdr:colOff>
      <xdr:row>254</xdr:row>
      <xdr:rowOff>332</xdr:rowOff>
    </xdr:to>
    <xdr:sp macro="" textlink="">
      <xdr:nvSpPr>
        <xdr:cNvPr id="2837" name="Text Box 390"/>
        <xdr:cNvSpPr txBox="1">
          <a:spLocks noChangeArrowheads="1"/>
        </xdr:cNvSpPr>
      </xdr:nvSpPr>
      <xdr:spPr bwMode="auto">
        <a:xfrm>
          <a:off x="4686300" y="48196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253</xdr:row>
      <xdr:rowOff>0</xdr:rowOff>
    </xdr:from>
    <xdr:to>
      <xdr:col>4</xdr:col>
      <xdr:colOff>85725</xdr:colOff>
      <xdr:row>254</xdr:row>
      <xdr:rowOff>332</xdr:rowOff>
    </xdr:to>
    <xdr:sp macro="" textlink="">
      <xdr:nvSpPr>
        <xdr:cNvPr id="2838" name="Text Box 391"/>
        <xdr:cNvSpPr txBox="1">
          <a:spLocks noChangeArrowheads="1"/>
        </xdr:cNvSpPr>
      </xdr:nvSpPr>
      <xdr:spPr bwMode="auto">
        <a:xfrm>
          <a:off x="4686300" y="48196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253</xdr:row>
      <xdr:rowOff>0</xdr:rowOff>
    </xdr:from>
    <xdr:to>
      <xdr:col>4</xdr:col>
      <xdr:colOff>85725</xdr:colOff>
      <xdr:row>254</xdr:row>
      <xdr:rowOff>332</xdr:rowOff>
    </xdr:to>
    <xdr:sp macro="" textlink="">
      <xdr:nvSpPr>
        <xdr:cNvPr id="2839" name="Text Box 392"/>
        <xdr:cNvSpPr txBox="1">
          <a:spLocks noChangeArrowheads="1"/>
        </xdr:cNvSpPr>
      </xdr:nvSpPr>
      <xdr:spPr bwMode="auto">
        <a:xfrm>
          <a:off x="4686300" y="48196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253</xdr:row>
      <xdr:rowOff>0</xdr:rowOff>
    </xdr:from>
    <xdr:to>
      <xdr:col>4</xdr:col>
      <xdr:colOff>85725</xdr:colOff>
      <xdr:row>254</xdr:row>
      <xdr:rowOff>332</xdr:rowOff>
    </xdr:to>
    <xdr:sp macro="" textlink="">
      <xdr:nvSpPr>
        <xdr:cNvPr id="2840" name="Text Box 393"/>
        <xdr:cNvSpPr txBox="1">
          <a:spLocks noChangeArrowheads="1"/>
        </xdr:cNvSpPr>
      </xdr:nvSpPr>
      <xdr:spPr bwMode="auto">
        <a:xfrm>
          <a:off x="4686300" y="48196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253</xdr:row>
      <xdr:rowOff>0</xdr:rowOff>
    </xdr:from>
    <xdr:to>
      <xdr:col>4</xdr:col>
      <xdr:colOff>85725</xdr:colOff>
      <xdr:row>254</xdr:row>
      <xdr:rowOff>332</xdr:rowOff>
    </xdr:to>
    <xdr:sp macro="" textlink="">
      <xdr:nvSpPr>
        <xdr:cNvPr id="2841" name="Text Box 394"/>
        <xdr:cNvSpPr txBox="1">
          <a:spLocks noChangeArrowheads="1"/>
        </xdr:cNvSpPr>
      </xdr:nvSpPr>
      <xdr:spPr bwMode="auto">
        <a:xfrm>
          <a:off x="4686300" y="48196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253</xdr:row>
      <xdr:rowOff>0</xdr:rowOff>
    </xdr:from>
    <xdr:to>
      <xdr:col>4</xdr:col>
      <xdr:colOff>85725</xdr:colOff>
      <xdr:row>254</xdr:row>
      <xdr:rowOff>332</xdr:rowOff>
    </xdr:to>
    <xdr:sp macro="" textlink="">
      <xdr:nvSpPr>
        <xdr:cNvPr id="2842" name="Text Box 395"/>
        <xdr:cNvSpPr txBox="1">
          <a:spLocks noChangeArrowheads="1"/>
        </xdr:cNvSpPr>
      </xdr:nvSpPr>
      <xdr:spPr bwMode="auto">
        <a:xfrm>
          <a:off x="4686300" y="48196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253</xdr:row>
      <xdr:rowOff>0</xdr:rowOff>
    </xdr:from>
    <xdr:to>
      <xdr:col>4</xdr:col>
      <xdr:colOff>85725</xdr:colOff>
      <xdr:row>254</xdr:row>
      <xdr:rowOff>332</xdr:rowOff>
    </xdr:to>
    <xdr:sp macro="" textlink="">
      <xdr:nvSpPr>
        <xdr:cNvPr id="2843" name="Text Box 396"/>
        <xdr:cNvSpPr txBox="1">
          <a:spLocks noChangeArrowheads="1"/>
        </xdr:cNvSpPr>
      </xdr:nvSpPr>
      <xdr:spPr bwMode="auto">
        <a:xfrm>
          <a:off x="4686300" y="48196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253</xdr:row>
      <xdr:rowOff>0</xdr:rowOff>
    </xdr:from>
    <xdr:to>
      <xdr:col>4</xdr:col>
      <xdr:colOff>85725</xdr:colOff>
      <xdr:row>254</xdr:row>
      <xdr:rowOff>332</xdr:rowOff>
    </xdr:to>
    <xdr:sp macro="" textlink="">
      <xdr:nvSpPr>
        <xdr:cNvPr id="2844" name="Text Box 397"/>
        <xdr:cNvSpPr txBox="1">
          <a:spLocks noChangeArrowheads="1"/>
        </xdr:cNvSpPr>
      </xdr:nvSpPr>
      <xdr:spPr bwMode="auto">
        <a:xfrm>
          <a:off x="4686300" y="48196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253</xdr:row>
      <xdr:rowOff>0</xdr:rowOff>
    </xdr:from>
    <xdr:to>
      <xdr:col>4</xdr:col>
      <xdr:colOff>85725</xdr:colOff>
      <xdr:row>254</xdr:row>
      <xdr:rowOff>332</xdr:rowOff>
    </xdr:to>
    <xdr:sp macro="" textlink="">
      <xdr:nvSpPr>
        <xdr:cNvPr id="2845" name="Text Box 398"/>
        <xdr:cNvSpPr txBox="1">
          <a:spLocks noChangeArrowheads="1"/>
        </xdr:cNvSpPr>
      </xdr:nvSpPr>
      <xdr:spPr bwMode="auto">
        <a:xfrm>
          <a:off x="4686300" y="48196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277</xdr:row>
      <xdr:rowOff>0</xdr:rowOff>
    </xdr:from>
    <xdr:ext cx="85725" cy="190830"/>
    <xdr:sp macro="" textlink="">
      <xdr:nvSpPr>
        <xdr:cNvPr id="2846" name="Text Box 377"/>
        <xdr:cNvSpPr txBox="1">
          <a:spLocks noChangeArrowheads="1"/>
        </xdr:cNvSpPr>
      </xdr:nvSpPr>
      <xdr:spPr bwMode="auto">
        <a:xfrm>
          <a:off x="4686300" y="52768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190830"/>
    <xdr:sp macro="" textlink="">
      <xdr:nvSpPr>
        <xdr:cNvPr id="2847" name="Text Box 378"/>
        <xdr:cNvSpPr txBox="1">
          <a:spLocks noChangeArrowheads="1"/>
        </xdr:cNvSpPr>
      </xdr:nvSpPr>
      <xdr:spPr bwMode="auto">
        <a:xfrm>
          <a:off x="4686300" y="52768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190830"/>
    <xdr:sp macro="" textlink="">
      <xdr:nvSpPr>
        <xdr:cNvPr id="2848" name="Text Box 379"/>
        <xdr:cNvSpPr txBox="1">
          <a:spLocks noChangeArrowheads="1"/>
        </xdr:cNvSpPr>
      </xdr:nvSpPr>
      <xdr:spPr bwMode="auto">
        <a:xfrm>
          <a:off x="4686300" y="52768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190830"/>
    <xdr:sp macro="" textlink="">
      <xdr:nvSpPr>
        <xdr:cNvPr id="2849" name="Text Box 380"/>
        <xdr:cNvSpPr txBox="1">
          <a:spLocks noChangeArrowheads="1"/>
        </xdr:cNvSpPr>
      </xdr:nvSpPr>
      <xdr:spPr bwMode="auto">
        <a:xfrm>
          <a:off x="4686300" y="52768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190830"/>
    <xdr:sp macro="" textlink="">
      <xdr:nvSpPr>
        <xdr:cNvPr id="2850" name="Text Box 381"/>
        <xdr:cNvSpPr txBox="1">
          <a:spLocks noChangeArrowheads="1"/>
        </xdr:cNvSpPr>
      </xdr:nvSpPr>
      <xdr:spPr bwMode="auto">
        <a:xfrm>
          <a:off x="4686300" y="52768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190830"/>
    <xdr:sp macro="" textlink="">
      <xdr:nvSpPr>
        <xdr:cNvPr id="2851" name="Text Box 382"/>
        <xdr:cNvSpPr txBox="1">
          <a:spLocks noChangeArrowheads="1"/>
        </xdr:cNvSpPr>
      </xdr:nvSpPr>
      <xdr:spPr bwMode="auto">
        <a:xfrm>
          <a:off x="4686300" y="52768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190830"/>
    <xdr:sp macro="" textlink="">
      <xdr:nvSpPr>
        <xdr:cNvPr id="2852" name="Text Box 383"/>
        <xdr:cNvSpPr txBox="1">
          <a:spLocks noChangeArrowheads="1"/>
        </xdr:cNvSpPr>
      </xdr:nvSpPr>
      <xdr:spPr bwMode="auto">
        <a:xfrm>
          <a:off x="4686300" y="52768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190830"/>
    <xdr:sp macro="" textlink="">
      <xdr:nvSpPr>
        <xdr:cNvPr id="2853" name="Text Box 384"/>
        <xdr:cNvSpPr txBox="1">
          <a:spLocks noChangeArrowheads="1"/>
        </xdr:cNvSpPr>
      </xdr:nvSpPr>
      <xdr:spPr bwMode="auto">
        <a:xfrm>
          <a:off x="4686300" y="52768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190830"/>
    <xdr:sp macro="" textlink="">
      <xdr:nvSpPr>
        <xdr:cNvPr id="2854" name="Text Box 385"/>
        <xdr:cNvSpPr txBox="1">
          <a:spLocks noChangeArrowheads="1"/>
        </xdr:cNvSpPr>
      </xdr:nvSpPr>
      <xdr:spPr bwMode="auto">
        <a:xfrm>
          <a:off x="4686300" y="52768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190830"/>
    <xdr:sp macro="" textlink="">
      <xdr:nvSpPr>
        <xdr:cNvPr id="2855" name="Text Box 386"/>
        <xdr:cNvSpPr txBox="1">
          <a:spLocks noChangeArrowheads="1"/>
        </xdr:cNvSpPr>
      </xdr:nvSpPr>
      <xdr:spPr bwMode="auto">
        <a:xfrm>
          <a:off x="4686300" y="52768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190830"/>
    <xdr:sp macro="" textlink="">
      <xdr:nvSpPr>
        <xdr:cNvPr id="2856" name="Text Box 387"/>
        <xdr:cNvSpPr txBox="1">
          <a:spLocks noChangeArrowheads="1"/>
        </xdr:cNvSpPr>
      </xdr:nvSpPr>
      <xdr:spPr bwMode="auto">
        <a:xfrm>
          <a:off x="4686300" y="52768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277</xdr:row>
      <xdr:rowOff>0</xdr:rowOff>
    </xdr:from>
    <xdr:ext cx="85725" cy="190830"/>
    <xdr:sp macro="" textlink="">
      <xdr:nvSpPr>
        <xdr:cNvPr id="2857" name="Text Box 388"/>
        <xdr:cNvSpPr txBox="1">
          <a:spLocks noChangeArrowheads="1"/>
        </xdr:cNvSpPr>
      </xdr:nvSpPr>
      <xdr:spPr bwMode="auto">
        <a:xfrm>
          <a:off x="4686300" y="52768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190832"/>
    <xdr:sp macro="" textlink="">
      <xdr:nvSpPr>
        <xdr:cNvPr id="2858" name="Text Box 389"/>
        <xdr:cNvSpPr txBox="1">
          <a:spLocks noChangeArrowheads="1"/>
        </xdr:cNvSpPr>
      </xdr:nvSpPr>
      <xdr:spPr bwMode="auto">
        <a:xfrm>
          <a:off x="4686300" y="5295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190832"/>
    <xdr:sp macro="" textlink="">
      <xdr:nvSpPr>
        <xdr:cNvPr id="2859" name="Text Box 390"/>
        <xdr:cNvSpPr txBox="1">
          <a:spLocks noChangeArrowheads="1"/>
        </xdr:cNvSpPr>
      </xdr:nvSpPr>
      <xdr:spPr bwMode="auto">
        <a:xfrm>
          <a:off x="4686300" y="5295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190832"/>
    <xdr:sp macro="" textlink="">
      <xdr:nvSpPr>
        <xdr:cNvPr id="2860" name="Text Box 391"/>
        <xdr:cNvSpPr txBox="1">
          <a:spLocks noChangeArrowheads="1"/>
        </xdr:cNvSpPr>
      </xdr:nvSpPr>
      <xdr:spPr bwMode="auto">
        <a:xfrm>
          <a:off x="4686300" y="5295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190832"/>
    <xdr:sp macro="" textlink="">
      <xdr:nvSpPr>
        <xdr:cNvPr id="2861" name="Text Box 392"/>
        <xdr:cNvSpPr txBox="1">
          <a:spLocks noChangeArrowheads="1"/>
        </xdr:cNvSpPr>
      </xdr:nvSpPr>
      <xdr:spPr bwMode="auto">
        <a:xfrm>
          <a:off x="4686300" y="5295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190832"/>
    <xdr:sp macro="" textlink="">
      <xdr:nvSpPr>
        <xdr:cNvPr id="2862" name="Text Box 393"/>
        <xdr:cNvSpPr txBox="1">
          <a:spLocks noChangeArrowheads="1"/>
        </xdr:cNvSpPr>
      </xdr:nvSpPr>
      <xdr:spPr bwMode="auto">
        <a:xfrm>
          <a:off x="4686300" y="5295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190832"/>
    <xdr:sp macro="" textlink="">
      <xdr:nvSpPr>
        <xdr:cNvPr id="2863" name="Text Box 394"/>
        <xdr:cNvSpPr txBox="1">
          <a:spLocks noChangeArrowheads="1"/>
        </xdr:cNvSpPr>
      </xdr:nvSpPr>
      <xdr:spPr bwMode="auto">
        <a:xfrm>
          <a:off x="4686300" y="5295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190832"/>
    <xdr:sp macro="" textlink="">
      <xdr:nvSpPr>
        <xdr:cNvPr id="2864" name="Text Box 395"/>
        <xdr:cNvSpPr txBox="1">
          <a:spLocks noChangeArrowheads="1"/>
        </xdr:cNvSpPr>
      </xdr:nvSpPr>
      <xdr:spPr bwMode="auto">
        <a:xfrm>
          <a:off x="4686300" y="5295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190832"/>
    <xdr:sp macro="" textlink="">
      <xdr:nvSpPr>
        <xdr:cNvPr id="2865" name="Text Box 396"/>
        <xdr:cNvSpPr txBox="1">
          <a:spLocks noChangeArrowheads="1"/>
        </xdr:cNvSpPr>
      </xdr:nvSpPr>
      <xdr:spPr bwMode="auto">
        <a:xfrm>
          <a:off x="4686300" y="5295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190832"/>
    <xdr:sp macro="" textlink="">
      <xdr:nvSpPr>
        <xdr:cNvPr id="2866" name="Text Box 397"/>
        <xdr:cNvSpPr txBox="1">
          <a:spLocks noChangeArrowheads="1"/>
        </xdr:cNvSpPr>
      </xdr:nvSpPr>
      <xdr:spPr bwMode="auto">
        <a:xfrm>
          <a:off x="4686300" y="5295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278</xdr:row>
      <xdr:rowOff>0</xdr:rowOff>
    </xdr:from>
    <xdr:ext cx="85725" cy="190832"/>
    <xdr:sp macro="" textlink="">
      <xdr:nvSpPr>
        <xdr:cNvPr id="2867" name="Text Box 398"/>
        <xdr:cNvSpPr txBox="1">
          <a:spLocks noChangeArrowheads="1"/>
        </xdr:cNvSpPr>
      </xdr:nvSpPr>
      <xdr:spPr bwMode="auto">
        <a:xfrm>
          <a:off x="4686300" y="52959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302</xdr:row>
      <xdr:rowOff>0</xdr:rowOff>
    </xdr:from>
    <xdr:ext cx="85725" cy="190830"/>
    <xdr:sp macro="" textlink="">
      <xdr:nvSpPr>
        <xdr:cNvPr id="2868" name="Text Box 377"/>
        <xdr:cNvSpPr txBox="1">
          <a:spLocks noChangeArrowheads="1"/>
        </xdr:cNvSpPr>
      </xdr:nvSpPr>
      <xdr:spPr bwMode="auto">
        <a:xfrm>
          <a:off x="4686300" y="57531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302</xdr:row>
      <xdr:rowOff>0</xdr:rowOff>
    </xdr:from>
    <xdr:ext cx="85725" cy="190830"/>
    <xdr:sp macro="" textlink="">
      <xdr:nvSpPr>
        <xdr:cNvPr id="2869" name="Text Box 378"/>
        <xdr:cNvSpPr txBox="1">
          <a:spLocks noChangeArrowheads="1"/>
        </xdr:cNvSpPr>
      </xdr:nvSpPr>
      <xdr:spPr bwMode="auto">
        <a:xfrm>
          <a:off x="4686300" y="57531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302</xdr:row>
      <xdr:rowOff>0</xdr:rowOff>
    </xdr:from>
    <xdr:ext cx="85725" cy="190830"/>
    <xdr:sp macro="" textlink="">
      <xdr:nvSpPr>
        <xdr:cNvPr id="2870" name="Text Box 379"/>
        <xdr:cNvSpPr txBox="1">
          <a:spLocks noChangeArrowheads="1"/>
        </xdr:cNvSpPr>
      </xdr:nvSpPr>
      <xdr:spPr bwMode="auto">
        <a:xfrm>
          <a:off x="4686300" y="57531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302</xdr:row>
      <xdr:rowOff>0</xdr:rowOff>
    </xdr:from>
    <xdr:ext cx="85725" cy="190830"/>
    <xdr:sp macro="" textlink="">
      <xdr:nvSpPr>
        <xdr:cNvPr id="2871" name="Text Box 380"/>
        <xdr:cNvSpPr txBox="1">
          <a:spLocks noChangeArrowheads="1"/>
        </xdr:cNvSpPr>
      </xdr:nvSpPr>
      <xdr:spPr bwMode="auto">
        <a:xfrm>
          <a:off x="4686300" y="57531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302</xdr:row>
      <xdr:rowOff>0</xdr:rowOff>
    </xdr:from>
    <xdr:ext cx="85725" cy="190830"/>
    <xdr:sp macro="" textlink="">
      <xdr:nvSpPr>
        <xdr:cNvPr id="2872" name="Text Box 381"/>
        <xdr:cNvSpPr txBox="1">
          <a:spLocks noChangeArrowheads="1"/>
        </xdr:cNvSpPr>
      </xdr:nvSpPr>
      <xdr:spPr bwMode="auto">
        <a:xfrm>
          <a:off x="4686300" y="57531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302</xdr:row>
      <xdr:rowOff>0</xdr:rowOff>
    </xdr:from>
    <xdr:ext cx="85725" cy="190830"/>
    <xdr:sp macro="" textlink="">
      <xdr:nvSpPr>
        <xdr:cNvPr id="2873" name="Text Box 382"/>
        <xdr:cNvSpPr txBox="1">
          <a:spLocks noChangeArrowheads="1"/>
        </xdr:cNvSpPr>
      </xdr:nvSpPr>
      <xdr:spPr bwMode="auto">
        <a:xfrm>
          <a:off x="4686300" y="57531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302</xdr:row>
      <xdr:rowOff>0</xdr:rowOff>
    </xdr:from>
    <xdr:ext cx="85725" cy="190830"/>
    <xdr:sp macro="" textlink="">
      <xdr:nvSpPr>
        <xdr:cNvPr id="2874" name="Text Box 383"/>
        <xdr:cNvSpPr txBox="1">
          <a:spLocks noChangeArrowheads="1"/>
        </xdr:cNvSpPr>
      </xdr:nvSpPr>
      <xdr:spPr bwMode="auto">
        <a:xfrm>
          <a:off x="4686300" y="57531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302</xdr:row>
      <xdr:rowOff>0</xdr:rowOff>
    </xdr:from>
    <xdr:ext cx="85725" cy="190830"/>
    <xdr:sp macro="" textlink="">
      <xdr:nvSpPr>
        <xdr:cNvPr id="2875" name="Text Box 384"/>
        <xdr:cNvSpPr txBox="1">
          <a:spLocks noChangeArrowheads="1"/>
        </xdr:cNvSpPr>
      </xdr:nvSpPr>
      <xdr:spPr bwMode="auto">
        <a:xfrm>
          <a:off x="4686300" y="57531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302</xdr:row>
      <xdr:rowOff>0</xdr:rowOff>
    </xdr:from>
    <xdr:ext cx="85725" cy="190830"/>
    <xdr:sp macro="" textlink="">
      <xdr:nvSpPr>
        <xdr:cNvPr id="2876" name="Text Box 385"/>
        <xdr:cNvSpPr txBox="1">
          <a:spLocks noChangeArrowheads="1"/>
        </xdr:cNvSpPr>
      </xdr:nvSpPr>
      <xdr:spPr bwMode="auto">
        <a:xfrm>
          <a:off x="4686300" y="57531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302</xdr:row>
      <xdr:rowOff>0</xdr:rowOff>
    </xdr:from>
    <xdr:ext cx="85725" cy="190830"/>
    <xdr:sp macro="" textlink="">
      <xdr:nvSpPr>
        <xdr:cNvPr id="2877" name="Text Box 386"/>
        <xdr:cNvSpPr txBox="1">
          <a:spLocks noChangeArrowheads="1"/>
        </xdr:cNvSpPr>
      </xdr:nvSpPr>
      <xdr:spPr bwMode="auto">
        <a:xfrm>
          <a:off x="4686300" y="57531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302</xdr:row>
      <xdr:rowOff>0</xdr:rowOff>
    </xdr:from>
    <xdr:ext cx="85725" cy="190830"/>
    <xdr:sp macro="" textlink="">
      <xdr:nvSpPr>
        <xdr:cNvPr id="2878" name="Text Box 387"/>
        <xdr:cNvSpPr txBox="1">
          <a:spLocks noChangeArrowheads="1"/>
        </xdr:cNvSpPr>
      </xdr:nvSpPr>
      <xdr:spPr bwMode="auto">
        <a:xfrm>
          <a:off x="4686300" y="57531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302</xdr:row>
      <xdr:rowOff>0</xdr:rowOff>
    </xdr:from>
    <xdr:ext cx="85725" cy="190830"/>
    <xdr:sp macro="" textlink="">
      <xdr:nvSpPr>
        <xdr:cNvPr id="2879" name="Text Box 388"/>
        <xdr:cNvSpPr txBox="1">
          <a:spLocks noChangeArrowheads="1"/>
        </xdr:cNvSpPr>
      </xdr:nvSpPr>
      <xdr:spPr bwMode="auto">
        <a:xfrm>
          <a:off x="4686300" y="57531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303</xdr:row>
      <xdr:rowOff>0</xdr:rowOff>
    </xdr:from>
    <xdr:ext cx="85725" cy="190832"/>
    <xdr:sp macro="" textlink="">
      <xdr:nvSpPr>
        <xdr:cNvPr id="2880" name="Text Box 389"/>
        <xdr:cNvSpPr txBox="1">
          <a:spLocks noChangeArrowheads="1"/>
        </xdr:cNvSpPr>
      </xdr:nvSpPr>
      <xdr:spPr bwMode="auto">
        <a:xfrm>
          <a:off x="4686300" y="57721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303</xdr:row>
      <xdr:rowOff>0</xdr:rowOff>
    </xdr:from>
    <xdr:ext cx="85725" cy="190832"/>
    <xdr:sp macro="" textlink="">
      <xdr:nvSpPr>
        <xdr:cNvPr id="2881" name="Text Box 390"/>
        <xdr:cNvSpPr txBox="1">
          <a:spLocks noChangeArrowheads="1"/>
        </xdr:cNvSpPr>
      </xdr:nvSpPr>
      <xdr:spPr bwMode="auto">
        <a:xfrm>
          <a:off x="4686300" y="57721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303</xdr:row>
      <xdr:rowOff>0</xdr:rowOff>
    </xdr:from>
    <xdr:ext cx="85725" cy="190832"/>
    <xdr:sp macro="" textlink="">
      <xdr:nvSpPr>
        <xdr:cNvPr id="2882" name="Text Box 391"/>
        <xdr:cNvSpPr txBox="1">
          <a:spLocks noChangeArrowheads="1"/>
        </xdr:cNvSpPr>
      </xdr:nvSpPr>
      <xdr:spPr bwMode="auto">
        <a:xfrm>
          <a:off x="4686300" y="57721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303</xdr:row>
      <xdr:rowOff>0</xdr:rowOff>
    </xdr:from>
    <xdr:ext cx="85725" cy="190832"/>
    <xdr:sp macro="" textlink="">
      <xdr:nvSpPr>
        <xdr:cNvPr id="2883" name="Text Box 392"/>
        <xdr:cNvSpPr txBox="1">
          <a:spLocks noChangeArrowheads="1"/>
        </xdr:cNvSpPr>
      </xdr:nvSpPr>
      <xdr:spPr bwMode="auto">
        <a:xfrm>
          <a:off x="4686300" y="57721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303</xdr:row>
      <xdr:rowOff>0</xdr:rowOff>
    </xdr:from>
    <xdr:ext cx="85725" cy="190832"/>
    <xdr:sp macro="" textlink="">
      <xdr:nvSpPr>
        <xdr:cNvPr id="2884" name="Text Box 393"/>
        <xdr:cNvSpPr txBox="1">
          <a:spLocks noChangeArrowheads="1"/>
        </xdr:cNvSpPr>
      </xdr:nvSpPr>
      <xdr:spPr bwMode="auto">
        <a:xfrm>
          <a:off x="4686300" y="57721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303</xdr:row>
      <xdr:rowOff>0</xdr:rowOff>
    </xdr:from>
    <xdr:ext cx="85725" cy="190832"/>
    <xdr:sp macro="" textlink="">
      <xdr:nvSpPr>
        <xdr:cNvPr id="2885" name="Text Box 394"/>
        <xdr:cNvSpPr txBox="1">
          <a:spLocks noChangeArrowheads="1"/>
        </xdr:cNvSpPr>
      </xdr:nvSpPr>
      <xdr:spPr bwMode="auto">
        <a:xfrm>
          <a:off x="4686300" y="57721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303</xdr:row>
      <xdr:rowOff>0</xdr:rowOff>
    </xdr:from>
    <xdr:ext cx="85725" cy="190832"/>
    <xdr:sp macro="" textlink="">
      <xdr:nvSpPr>
        <xdr:cNvPr id="2886" name="Text Box 395"/>
        <xdr:cNvSpPr txBox="1">
          <a:spLocks noChangeArrowheads="1"/>
        </xdr:cNvSpPr>
      </xdr:nvSpPr>
      <xdr:spPr bwMode="auto">
        <a:xfrm>
          <a:off x="4686300" y="57721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303</xdr:row>
      <xdr:rowOff>0</xdr:rowOff>
    </xdr:from>
    <xdr:ext cx="85725" cy="190832"/>
    <xdr:sp macro="" textlink="">
      <xdr:nvSpPr>
        <xdr:cNvPr id="2887" name="Text Box 396"/>
        <xdr:cNvSpPr txBox="1">
          <a:spLocks noChangeArrowheads="1"/>
        </xdr:cNvSpPr>
      </xdr:nvSpPr>
      <xdr:spPr bwMode="auto">
        <a:xfrm>
          <a:off x="4686300" y="57721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303</xdr:row>
      <xdr:rowOff>0</xdr:rowOff>
    </xdr:from>
    <xdr:ext cx="85725" cy="190832"/>
    <xdr:sp macro="" textlink="">
      <xdr:nvSpPr>
        <xdr:cNvPr id="2888" name="Text Box 397"/>
        <xdr:cNvSpPr txBox="1">
          <a:spLocks noChangeArrowheads="1"/>
        </xdr:cNvSpPr>
      </xdr:nvSpPr>
      <xdr:spPr bwMode="auto">
        <a:xfrm>
          <a:off x="4686300" y="57721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303</xdr:row>
      <xdr:rowOff>0</xdr:rowOff>
    </xdr:from>
    <xdr:ext cx="85725" cy="190832"/>
    <xdr:sp macro="" textlink="">
      <xdr:nvSpPr>
        <xdr:cNvPr id="2889" name="Text Box 398"/>
        <xdr:cNvSpPr txBox="1">
          <a:spLocks noChangeArrowheads="1"/>
        </xdr:cNvSpPr>
      </xdr:nvSpPr>
      <xdr:spPr bwMode="auto">
        <a:xfrm>
          <a:off x="4686300" y="57721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433</xdr:row>
      <xdr:rowOff>0</xdr:rowOff>
    </xdr:from>
    <xdr:to>
      <xdr:col>4</xdr:col>
      <xdr:colOff>85725</xdr:colOff>
      <xdr:row>434</xdr:row>
      <xdr:rowOff>19049</xdr:rowOff>
    </xdr:to>
    <xdr:sp macro="" textlink="">
      <xdr:nvSpPr>
        <xdr:cNvPr id="2890" name="Text Box 25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891" name="Text Box 25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892" name="Text Box 25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893" name="Text Box 25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894" name="Text Box 25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895" name="Text Box 25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896" name="Text Box 25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897" name="Text Box 25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898" name="Text Box 25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899" name="Text Box 25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00" name="Text Box 25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01" name="Text Box 25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02" name="Text Box 25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03" name="Text Box 25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04" name="Text Box 26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05" name="Text Box 26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06" name="Text Box 26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07" name="Text Box 26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08" name="Text Box 26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09" name="Text Box 26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10" name="Text Box 26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11" name="Text Box 26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12" name="Text Box 26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13" name="Text Box 26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14" name="Text Box 26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15" name="Text Box 26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16" name="Text Box 26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17" name="Text Box 26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18" name="Text Box 26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19" name="Text Box 26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20" name="Text Box 26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21" name="Text Box 26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22" name="Text Box 26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23" name="Text Box 26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24" name="Text Box 26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25" name="Text Box 26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26" name="Text Box 26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27" name="Text Box 26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28" name="Text Box 26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29" name="Text Box 26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30" name="Text Box 26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31" name="Text Box 26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32" name="Text Box 26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33" name="Text Box 26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34" name="Text Box 26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35" name="Text Box 26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36" name="Text Box 26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37" name="Text Box 26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38" name="Text Box 26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39" name="Text Box 26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40" name="Text Box 26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41" name="Text Box 26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42" name="Text Box 26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43" name="Text Box 26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44" name="Text Box 26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45" name="Text Box 26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46" name="Text Box 26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47" name="Text Box 26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48" name="Text Box 26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49" name="Text Box 26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50" name="Text Box 26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51" name="Text Box 26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52" name="Text Box 26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53" name="Text Box 26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54" name="Text Box 26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55" name="Text Box 26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56" name="Text Box 26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57" name="Text Box 26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58" name="Text Box 26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59" name="Text Box 26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60" name="Text Box 26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61" name="Text Box 26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62" name="Text Box 27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63" name="Text Box 27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64" name="Text Box 27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65" name="Text Box 27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66" name="Text Box 27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67" name="Text Box 27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68" name="Text Box 27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69" name="Text Box 27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70" name="Text Box 27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71" name="Text Box 27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72" name="Text Box 27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73" name="Text Box 27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74" name="Text Box 27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75" name="Text Box 27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76" name="Text Box 27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77" name="Text Box 27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78" name="Text Box 27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79" name="Text Box 27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80" name="Text Box 27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81" name="Text Box 27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82" name="Text Box 27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83" name="Text Box 27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84" name="Text Box 27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85" name="Text Box 27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86" name="Text Box 27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87" name="Text Box 27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88" name="Text Box 27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89" name="Text Box 27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90" name="Text Box 27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91" name="Text Box 27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92" name="Text Box 27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93" name="Text Box 27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94" name="Text Box 27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95" name="Text Box 27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96" name="Text Box 27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97" name="Text Box 27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98" name="Text Box 27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99" name="Text Box 27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00" name="Text Box 27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01" name="Text Box 27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02" name="Text Box 27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03" name="Text Box 27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04" name="Text Box 27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05" name="Text Box 27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06" name="Text Box 27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07" name="Text Box 27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08" name="Text Box 27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09" name="Text Box 27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10" name="Text Box 27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11" name="Text Box 27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12" name="Text Box 27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13" name="Text Box 27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14" name="Text Box 27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15" name="Text Box 27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16" name="Text Box 27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17" name="Text Box 27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18" name="Text Box 27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19" name="Text Box 27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20" name="Text Box 27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21" name="Text Box 27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22" name="Text Box 27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23" name="Text Box 27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24" name="Text Box 27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25" name="Text Box 27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26" name="Text Box 27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27" name="Text Box 27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28" name="Text Box 27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29" name="Text Box 27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30" name="Text Box 27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31" name="Text Box 27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32" name="Text Box 27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33" name="Text Box 27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34" name="Text Box 27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35" name="Text Box 27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36" name="Text Box 27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37" name="Text Box 27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38" name="Text Box 27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39" name="Text Box 27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40" name="Text Box 27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41" name="Text Box 27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42" name="Text Box 27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43" name="Text Box 27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44" name="Text Box 27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45" name="Text Box 27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46" name="Text Box 27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47" name="Text Box 27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48" name="Text Box 27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49" name="Text Box 27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50" name="Text Box 27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51" name="Text Box 27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52" name="Text Box 27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53" name="Text Box 27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54" name="Text Box 27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55" name="Text Box 27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56" name="Text Box 27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57" name="Text Box 27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58" name="Text Box 27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59" name="Text Box 27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60" name="Text Box 27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61" name="Text Box 27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62" name="Text Box 28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63" name="Text Box 28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64" name="Text Box 28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65" name="Text Box 28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66" name="Text Box 28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67" name="Text Box 28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68" name="Text Box 28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69" name="Text Box 28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70" name="Text Box 28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71" name="Text Box 28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72" name="Text Box 28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73" name="Text Box 28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74" name="Text Box 28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75" name="Text Box 28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76" name="Text Box 28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77" name="Text Box 28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78" name="Text Box 28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79" name="Text Box 28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80" name="Text Box 28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81" name="Text Box 28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82" name="Text Box 28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83" name="Text Box 28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84" name="Text Box 28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85" name="Text Box 28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86" name="Text Box 28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87" name="Text Box 28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88" name="Text Box 28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89" name="Text Box 28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90" name="Text Box 28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91" name="Text Box 28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92" name="Text Box 28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93" name="Text Box 28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94" name="Text Box 28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95" name="Text Box 28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96" name="Text Box 28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97" name="Text Box 28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98" name="Text Box 28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99" name="Text Box 28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00" name="Text Box 28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01" name="Text Box 28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02" name="Text Box 28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03" name="Text Box 28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04" name="Text Box 28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05" name="Text Box 28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06" name="Text Box 28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07" name="Text Box 28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08" name="Text Box 28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09" name="Text Box 28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10" name="Text Box 28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11" name="Text Box 28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12" name="Text Box 28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13" name="Text Box 28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14" name="Text Box 28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15" name="Text Box 28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16" name="Text Box 28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17" name="Text Box 28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18" name="Text Box 28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19" name="Text Box 28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20" name="Text Box 28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21" name="Text Box 28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22" name="Text Box 28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23" name="Text Box 28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24" name="Text Box 28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25" name="Text Box 28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26" name="Text Box 28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27" name="Text Box 28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28" name="Text Box 28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29" name="Text Box 28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30" name="Text Box 28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31" name="Text Box 28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32" name="Text Box 28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33" name="Text Box 28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34" name="Text Box 28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35" name="Text Box 28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36" name="Text Box 28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37" name="Text Box 28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38" name="Text Box 28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39" name="Text Box 28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40" name="Text Box 28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41" name="Text Box 28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42" name="Text Box 28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43" name="Text Box 28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44" name="Text Box 28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45" name="Text Box 28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46" name="Text Box 28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47" name="Text Box 28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48" name="Text Box 28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49" name="Text Box 28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50" name="Text Box 28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51" name="Text Box 28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52" name="Text Box 28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53" name="Text Box 28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54" name="Text Box 28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55" name="Text Box 28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56" name="Text Box 28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57" name="Text Box 28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58" name="Text Box 28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59" name="Text Box 28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60" name="Text Box 28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61" name="Text Box 28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62" name="Text Box 29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63" name="Text Box 29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64" name="Text Box 29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65" name="Text Box 29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66" name="Text Box 29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67" name="Text Box 29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68" name="Text Box 29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69" name="Text Box 29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70" name="Text Box 29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71" name="Text Box 29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72" name="Text Box 29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73" name="Text Box 29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74" name="Text Box 29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75" name="Text Box 29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76" name="Text Box 29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77" name="Text Box 29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78" name="Text Box 29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79" name="Text Box 29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80" name="Text Box 29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81" name="Text Box 29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82" name="Text Box 29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83" name="Text Box 29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84" name="Text Box 29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85" name="Text Box 29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86" name="Text Box 29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87" name="Text Box 29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88" name="Text Box 29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89" name="Text Box 29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90" name="Text Box 29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91" name="Text Box 29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92" name="Text Box 29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93" name="Text Box 29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94" name="Text Box 29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95" name="Text Box 29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96" name="Text Box 29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97" name="Text Box 29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98" name="Text Box 29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99" name="Text Box 29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00" name="Text Box 29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01" name="Text Box 29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02" name="Text Box 29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03" name="Text Box 29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04" name="Text Box 29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05" name="Text Box 29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06" name="Text Box 29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07" name="Text Box 29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08" name="Text Box 29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09" name="Text Box 29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10" name="Text Box 29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11" name="Text Box 29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12" name="Text Box 29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13" name="Text Box 29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14" name="Text Box 29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15" name="Text Box 29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16" name="Text Box 29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17" name="Text Box 29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18" name="Text Box 29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19" name="Text Box 29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20" name="Text Box 29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21" name="Text Box 29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22" name="Text Box 29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23" name="Text Box 29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24" name="Text Box 29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25" name="Text Box 29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26" name="Text Box 29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27" name="Text Box 29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28" name="Text Box 29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29" name="Text Box 29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30" name="Text Box 29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31" name="Text Box 29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32" name="Text Box 29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33" name="Text Box 29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34" name="Text Box 29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35" name="Text Box 29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36" name="Text Box 29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37" name="Text Box 29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38" name="Text Box 29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39" name="Text Box 29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40" name="Text Box 29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41" name="Text Box 29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42" name="Text Box 29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43" name="Text Box 29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44" name="Text Box 29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45" name="Text Box 29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46" name="Text Box 29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47" name="Text Box 29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48" name="Text Box 29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49" name="Text Box 29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50" name="Text Box 29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51" name="Text Box 29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52" name="Text Box 29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53" name="Text Box 29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54" name="Text Box 29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55" name="Text Box 29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56" name="Text Box 29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57" name="Text Box 29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58" name="Text Box 29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59" name="Text Box 29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60" name="Text Box 29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61" name="Text Box 29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62" name="Text Box 30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63" name="Text Box 30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64" name="Text Box 30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65" name="Text Box 30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66" name="Text Box 30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67" name="Text Box 30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68" name="Text Box 30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69" name="Text Box 30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70" name="Text Box 30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71" name="Text Box 30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72" name="Text Box 30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73" name="Text Box 30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74" name="Text Box 30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75" name="Text Box 30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76" name="Text Box 30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77" name="Text Box 30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78" name="Text Box 30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79" name="Text Box 30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80" name="Text Box 30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81" name="Text Box 30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82" name="Text Box 30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83" name="Text Box 30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84" name="Text Box 30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85" name="Text Box 30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86" name="Text Box 30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87" name="Text Box 30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88" name="Text Box 30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89" name="Text Box 30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90" name="Text Box 30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91" name="Text Box 30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92" name="Text Box 30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93" name="Text Box 30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94" name="Text Box 30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95" name="Text Box 30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96" name="Text Box 30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97" name="Text Box 30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98" name="Text Box 30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99" name="Text Box 30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00" name="Text Box 30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01" name="Text Box 30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02" name="Text Box 30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03" name="Text Box 30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04" name="Text Box 30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05" name="Text Box 30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06" name="Text Box 30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07" name="Text Box 30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08" name="Text Box 30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09" name="Text Box 30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10" name="Text Box 30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11" name="Text Box 30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12" name="Text Box 30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13" name="Text Box 30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14" name="Text Box 30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15" name="Text Box 30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16" name="Text Box 30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17" name="Text Box 30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18" name="Text Box 30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19" name="Text Box 30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20" name="Text Box 30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21" name="Text Box 30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22" name="Text Box 30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23" name="Text Box 30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24" name="Text Box 30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25" name="Text Box 30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26" name="Text Box 30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27" name="Text Box 30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28" name="Text Box 30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29" name="Text Box 30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30" name="Text Box 30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31" name="Text Box 30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32" name="Text Box 30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33" name="Text Box 30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34" name="Text Box 30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35" name="Text Box 30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36" name="Text Box 30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37" name="Text Box 30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38" name="Text Box 30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39" name="Text Box 30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40" name="Text Box 30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41" name="Text Box 30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42" name="Text Box 30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43" name="Text Box 30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44" name="Text Box 30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45" name="Text Box 30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46" name="Text Box 30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47" name="Text Box 30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48" name="Text Box 30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49" name="Text Box 30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50" name="Text Box 30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51" name="Text Box 30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52" name="Text Box 30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53" name="Text Box 30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54" name="Text Box 30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55" name="Text Box 30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56" name="Text Box 30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57" name="Text Box 30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58" name="Text Box 30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59" name="Text Box 30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60" name="Text Box 30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61" name="Text Box 30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62" name="Text Box 31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63" name="Text Box 31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64" name="Text Box 31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65" name="Text Box 31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66" name="Text Box 31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67" name="Text Box 31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68" name="Text Box 31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69" name="Text Box 31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70" name="Text Box 31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71" name="Text Box 31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72" name="Text Box 31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73" name="Text Box 31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74" name="Text Box 31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75" name="Text Box 31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76" name="Text Box 31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77" name="Text Box 31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78" name="Text Box 31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79" name="Text Box 31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80" name="Text Box 31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81" name="Text Box 31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82" name="Text Box 31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83" name="Text Box 31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84" name="Text Box 31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85" name="Text Box 31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86" name="Text Box 31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87" name="Text Box 31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88" name="Text Box 31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89" name="Text Box 31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90" name="Text Box 31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91" name="Text Box 31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92" name="Text Box 31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93" name="Text Box 31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94" name="Text Box 31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95" name="Text Box 31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96" name="Text Box 31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97" name="Text Box 31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98" name="Text Box 31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99" name="Text Box 31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00" name="Text Box 31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01" name="Text Box 31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02" name="Text Box 31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03" name="Text Box 31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04" name="Text Box 31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05" name="Text Box 31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06" name="Text Box 31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07" name="Text Box 31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08" name="Text Box 31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09" name="Text Box 31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10" name="Text Box 31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11" name="Text Box 31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12" name="Text Box 31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13" name="Text Box 31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14" name="Text Box 31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15" name="Text Box 31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16" name="Text Box 31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17" name="Text Box 31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18" name="Text Box 31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19" name="Text Box 31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20" name="Text Box 31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21" name="Text Box 31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22" name="Text Box 31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23" name="Text Box 31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24" name="Text Box 31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25" name="Text Box 31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26" name="Text Box 31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27" name="Text Box 31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28" name="Text Box 31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29" name="Text Box 31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30" name="Text Box 31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31" name="Text Box 31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32" name="Text Box 31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33" name="Text Box 31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34" name="Text Box 31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35" name="Text Box 31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36" name="Text Box 31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37" name="Text Box 31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38" name="Text Box 31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39" name="Text Box 31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40" name="Text Box 31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41" name="Text Box 31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42" name="Text Box 31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43" name="Text Box 31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44" name="Text Box 31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45" name="Text Box 31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46" name="Text Box 31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47" name="Text Box 31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48" name="Text Box 31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49" name="Text Box 31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50" name="Text Box 31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51" name="Text Box 31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52" name="Text Box 31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53" name="Text Box 31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54" name="Text Box 31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55" name="Text Box 31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56" name="Text Box 31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57" name="Text Box 31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58" name="Text Box 31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59" name="Text Box 31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60" name="Text Box 31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61" name="Text Box 31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62" name="Text Box 32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63" name="Text Box 32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64" name="Text Box 32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65" name="Text Box 32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66" name="Text Box 32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67" name="Text Box 32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68" name="Text Box 32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69" name="Text Box 32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70" name="Text Box 32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71" name="Text Box 32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72" name="Text Box 32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73" name="Text Box 32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74" name="Text Box 32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75" name="Text Box 32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76" name="Text Box 32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77" name="Text Box 32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78" name="Text Box 32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79" name="Text Box 32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80" name="Text Box 32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81" name="Text Box 32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82" name="Text Box 32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83" name="Text Box 32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84" name="Text Box 32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85" name="Text Box 32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86" name="Text Box 32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87" name="Text Box 32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88" name="Text Box 32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89" name="Text Box 32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90" name="Text Box 32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91" name="Text Box 32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92" name="Text Box 32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93" name="Text Box 32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94" name="Text Box 32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95" name="Text Box 32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96" name="Text Box 32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97" name="Text Box 32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98" name="Text Box 32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99" name="Text Box 32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00" name="Text Box 32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01" name="Text Box 32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02" name="Text Box 32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03" name="Text Box 32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04" name="Text Box 32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05" name="Text Box 32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06" name="Text Box 32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07" name="Text Box 32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08" name="Text Box 32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09" name="Text Box 32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10" name="Text Box 32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11" name="Text Box 32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12" name="Text Box 32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13" name="Text Box 32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14" name="Text Box 32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15" name="Text Box 32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16" name="Text Box 32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17" name="Text Box 32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18" name="Text Box 32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19" name="Text Box 32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20" name="Text Box 32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21" name="Text Box 32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22" name="Text Box 32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23" name="Text Box 32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24" name="Text Box 32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25" name="Text Box 32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26" name="Text Box 32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27" name="Text Box 32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28" name="Text Box 32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29" name="Text Box 32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30" name="Text Box 32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31" name="Text Box 32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32" name="Text Box 32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33" name="Text Box 32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34" name="Text Box 32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35" name="Text Box 32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36" name="Text Box 32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37" name="Text Box 32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38" name="Text Box 32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39" name="Text Box 32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40" name="Text Box 32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41" name="Text Box 32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42" name="Text Box 32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43" name="Text Box 32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44" name="Text Box 32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45" name="Text Box 32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46" name="Text Box 32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47" name="Text Box 32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48" name="Text Box 32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49" name="Text Box 32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50" name="Text Box 32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51" name="Text Box 32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52" name="Text Box 32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53" name="Text Box 32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54" name="Text Box 32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55" name="Text Box 32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56" name="Text Box 32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57" name="Text Box 32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58" name="Text Box 32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59" name="Text Box 32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60" name="Text Box 32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61" name="Text Box 32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62" name="Text Box 33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63" name="Text Box 33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64" name="Text Box 33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65" name="Text Box 33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66" name="Text Box 33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67" name="Text Box 33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68" name="Text Box 33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69" name="Text Box 33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70" name="Text Box 33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71" name="Text Box 33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72" name="Text Box 33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73" name="Text Box 33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74" name="Text Box 33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75" name="Text Box 33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76" name="Text Box 33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77" name="Text Box 33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78" name="Text Box 33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79" name="Text Box 33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80" name="Text Box 33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81" name="Text Box 33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82" name="Text Box 33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83" name="Text Box 33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84" name="Text Box 33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85" name="Text Box 33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86" name="Text Box 33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87" name="Text Box 33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88" name="Text Box 33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89" name="Text Box 33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90" name="Text Box 33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91" name="Text Box 33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92" name="Text Box 33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93" name="Text Box 33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94" name="Text Box 33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95" name="Text Box 33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96" name="Text Box 33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97" name="Text Box 33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98" name="Text Box 33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99" name="Text Box 33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00" name="Text Box 33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01" name="Text Box 33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02" name="Text Box 33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03" name="Text Box 33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04" name="Text Box 33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05" name="Text Box 33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06" name="Text Box 33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07" name="Text Box 33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08" name="Text Box 33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09" name="Text Box 33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10" name="Text Box 33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11" name="Text Box 33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12" name="Text Box 33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13" name="Text Box 33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14" name="Text Box 33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15" name="Text Box 33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16" name="Text Box 33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17" name="Text Box 33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18" name="Text Box 33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19" name="Text Box 33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20" name="Text Box 33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21" name="Text Box 33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22" name="Text Box 33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23" name="Text Box 33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24" name="Text Box 33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25" name="Text Box 33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26" name="Text Box 33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27" name="Text Box 33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28" name="Text Box 33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29" name="Text Box 33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30" name="Text Box 33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31" name="Text Box 33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32" name="Text Box 33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33" name="Text Box 33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34" name="Text Box 33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35" name="Text Box 33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36" name="Text Box 33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37" name="Text Box 33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38" name="Text Box 33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39" name="Text Box 33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40" name="Text Box 33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41" name="Text Box 33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42" name="Text Box 33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43" name="Text Box 33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44" name="Text Box 33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45" name="Text Box 33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46" name="Text Box 33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47" name="Text Box 33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48" name="Text Box 33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49" name="Text Box 33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50" name="Text Box 33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51" name="Text Box 33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52" name="Text Box 33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53" name="Text Box 33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54" name="Text Box 33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55" name="Text Box 33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56" name="Text Box 33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57" name="Text Box 33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58" name="Text Box 33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59" name="Text Box 33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60" name="Text Box 33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61" name="Text Box 33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62" name="Text Box 34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63" name="Text Box 34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64" name="Text Box 34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65" name="Text Box 34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66" name="Text Box 34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67" name="Text Box 34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68" name="Text Box 34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69" name="Text Box 34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70" name="Text Box 34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71" name="Text Box 34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72" name="Text Box 34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73" name="Text Box 34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74" name="Text Box 34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75" name="Text Box 34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76" name="Text Box 34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77" name="Text Box 34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78" name="Text Box 34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79" name="Text Box 34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80" name="Text Box 34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81" name="Text Box 34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82" name="Text Box 34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83" name="Text Box 34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84" name="Text Box 34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85" name="Text Box 34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86" name="Text Box 34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87" name="Text Box 34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88" name="Text Box 34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89" name="Text Box 34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90" name="Text Box 34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91" name="Text Box 34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92" name="Text Box 34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93" name="Text Box 34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94" name="Text Box 34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95" name="Text Box 34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96" name="Text Box 34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97" name="Text Box 34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98" name="Text Box 34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99" name="Text Box 34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00" name="Text Box 34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01" name="Text Box 34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02" name="Text Box 34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03" name="Text Box 34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04" name="Text Box 34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05" name="Text Box 34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06" name="Text Box 34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07" name="Text Box 34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08" name="Text Box 34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09" name="Text Box 34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10" name="Text Box 34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11" name="Text Box 34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12" name="Text Box 34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13" name="Text Box 34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14" name="Text Box 34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15" name="Text Box 34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16" name="Text Box 34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17" name="Text Box 34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18" name="Text Box 34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19" name="Text Box 34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20" name="Text Box 34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21" name="Text Box 34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22" name="Text Box 34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23" name="Text Box 34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24" name="Text Box 34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25" name="Text Box 34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26" name="Text Box 34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27" name="Text Box 34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28" name="Text Box 34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29" name="Text Box 34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30" name="Text Box 34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31" name="Text Box 34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32" name="Text Box 34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33" name="Text Box 34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34" name="Text Box 34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35" name="Text Box 34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36" name="Text Box 34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37" name="Text Box 34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38" name="Text Box 34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39" name="Text Box 34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40" name="Text Box 34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41" name="Text Box 34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42" name="Text Box 34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43" name="Text Box 34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44" name="Text Box 34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45" name="Text Box 34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46" name="Text Box 34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47" name="Text Box 34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48" name="Text Box 34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49" name="Text Box 34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50" name="Text Box 34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51" name="Text Box 34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52" name="Text Box 34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53" name="Text Box 34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54" name="Text Box 34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55" name="Text Box 34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56" name="Text Box 34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57" name="Text Box 34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58" name="Text Box 34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59" name="Text Box 34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60" name="Text Box 34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61" name="Text Box 34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62" name="Text Box 35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63" name="Text Box 35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64" name="Text Box 35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65" name="Text Box 35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66" name="Text Box 35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67" name="Text Box 35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68" name="Text Box 35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69" name="Text Box 35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70" name="Text Box 35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71" name="Text Box 35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72" name="Text Box 35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73" name="Text Box 35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74" name="Text Box 35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75" name="Text Box 35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76" name="Text Box 35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77" name="Text Box 35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78" name="Text Box 35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79" name="Text Box 35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80" name="Text Box 35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81" name="Text Box 35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82" name="Text Box 35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83" name="Text Box 35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84" name="Text Box 35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85" name="Text Box 35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86" name="Text Box 35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87" name="Text Box 35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88" name="Text Box 35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89" name="Text Box 35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90" name="Text Box 35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91" name="Text Box 35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92" name="Text Box 35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93" name="Text Box 35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94" name="Text Box 35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95" name="Text Box 35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96" name="Text Box 35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97" name="Text Box 35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98" name="Text Box 35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99" name="Text Box 35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00" name="Text Box 35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01" name="Text Box 35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02" name="Text Box 35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03" name="Text Box 35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04" name="Text Box 35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05" name="Text Box 35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06" name="Text Box 35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07" name="Text Box 35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08" name="Text Box 35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09" name="Text Box 35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10" name="Text Box 35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11" name="Text Box 35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12" name="Text Box 35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13" name="Text Box 35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14" name="Text Box 35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15" name="Text Box 35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16" name="Text Box 35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17" name="Text Box 35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18" name="Text Box 35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19" name="Text Box 35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20" name="Text Box 35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21" name="Text Box 35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22" name="Text Box 35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23" name="Text Box 35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24" name="Text Box 35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25" name="Text Box 35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26" name="Text Box 35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27" name="Text Box 35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28" name="Text Box 35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29" name="Text Box 35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30" name="Text Box 35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31" name="Text Box 35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32" name="Text Box 35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33" name="Text Box 35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34" name="Text Box 35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35" name="Text Box 35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36" name="Text Box 35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37" name="Text Box 35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38" name="Text Box 35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39" name="Text Box 35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40" name="Text Box 35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41" name="Text Box 35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42" name="Text Box 35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43" name="Text Box 35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44" name="Text Box 35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45" name="Text Box 35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46" name="Text Box 35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47" name="Text Box 35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48" name="Text Box 35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49" name="Text Box 35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50" name="Text Box 35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51" name="Text Box 35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52" name="Text Box 35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53" name="Text Box 35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54" name="Text Box 35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55" name="Text Box 35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56" name="Text Box 35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57" name="Text Box 35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58" name="Text Box 35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59" name="Text Box 35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60" name="Text Box 35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61" name="Text Box 35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62" name="Text Box 36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63" name="Text Box 36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64" name="Text Box 36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65" name="Text Box 36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66" name="Text Box 36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67" name="Text Box 36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68" name="Text Box 36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69" name="Text Box 36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70" name="Text Box 36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71" name="Text Box 36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72" name="Text Box 36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73" name="Text Box 36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74" name="Text Box 36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75" name="Text Box 36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76" name="Text Box 36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77" name="Text Box 36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78" name="Text Box 36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79" name="Text Box 36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80" name="Text Box 36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81" name="Text Box 36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82" name="Text Box 36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83" name="Text Box 36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84" name="Text Box 36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85" name="Text Box 36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86" name="Text Box 36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87" name="Text Box 36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88" name="Text Box 36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89" name="Text Box 36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90" name="Text Box 36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91" name="Text Box 36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92" name="Text Box 36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93" name="Text Box 36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94" name="Text Box 36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95" name="Text Box 36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96" name="Text Box 36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97" name="Text Box 36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98" name="Text Box 36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99" name="Text Box 36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00" name="Text Box 36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01" name="Text Box 36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02" name="Text Box 36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03" name="Text Box 36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04" name="Text Box 36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05" name="Text Box 36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06" name="Text Box 36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07" name="Text Box 36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08" name="Text Box 36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09" name="Text Box 36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10" name="Text Box 36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11" name="Text Box 36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12" name="Text Box 36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13" name="Text Box 36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14" name="Text Box 36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15" name="Text Box 36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16" name="Text Box 36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17" name="Text Box 36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18" name="Text Box 36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19" name="Text Box 36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20" name="Text Box 36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21" name="Text Box 36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22" name="Text Box 36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23" name="Text Box 36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24" name="Text Box 36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25" name="Text Box 36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26" name="Text Box 36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27" name="Text Box 36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28" name="Text Box 36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29" name="Text Box 36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30" name="Text Box 36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31" name="Text Box 36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32" name="Text Box 36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33" name="Text Box 36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34" name="Text Box 36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35" name="Text Box 36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36" name="Text Box 36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37" name="Text Box 36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38" name="Text Box 36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39" name="Text Box 36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40" name="Text Box 36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41" name="Text Box 36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42" name="Text Box 36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43" name="Text Box 36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44" name="Text Box 36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45" name="Text Box 36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46" name="Text Box 36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47" name="Text Box 36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48" name="Text Box 36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49" name="Text Box 36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50" name="Text Box 36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51" name="Text Box 36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52" name="Text Box 36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53" name="Text Box 36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54" name="Text Box 36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55" name="Text Box 36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56" name="Text Box 36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57" name="Text Box 36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58" name="Text Box 36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59" name="Text Box 36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60" name="Text Box 36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61" name="Text Box 36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62" name="Text Box 37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63" name="Text Box 37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64" name="Text Box 37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65" name="Text Box 37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66" name="Text Box 37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67" name="Text Box 37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68" name="Text Box 37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69" name="Text Box 37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70" name="Text Box 37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71" name="Text Box 37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72" name="Text Box 37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73" name="Text Box 37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74" name="Text Box 37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75" name="Text Box 37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76" name="Text Box 37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77" name="Text Box 37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78" name="Text Box 37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79" name="Text Box 37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80" name="Text Box 37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81" name="Text Box 37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82" name="Text Box 37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83" name="Text Box 37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84" name="Text Box 37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85" name="Text Box 37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86" name="Text Box 37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87" name="Text Box 37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88" name="Text Box 37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89" name="Text Box 37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90" name="Text Box 37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91" name="Text Box 37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92" name="Text Box 37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93" name="Text Box 37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94" name="Text Box 37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95" name="Text Box 37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96" name="Text Box 37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97" name="Text Box 37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98" name="Text Box 37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99" name="Text Box 37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00" name="Text Box 37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01" name="Text Box 37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02" name="Text Box 37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03" name="Text Box 37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04" name="Text Box 37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05" name="Text Box 37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06" name="Text Box 37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07" name="Text Box 37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08" name="Text Box 37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09" name="Text Box 37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10" name="Text Box 37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11" name="Text Box 37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12" name="Text Box 37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13" name="Text Box 37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14" name="Text Box 37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15" name="Text Box 37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16" name="Text Box 37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17" name="Text Box 37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18" name="Text Box 37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19" name="Text Box 37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20" name="Text Box 37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21" name="Text Box 37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22" name="Text Box 37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23" name="Text Box 37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24" name="Text Box 37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25" name="Text Box 37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26" name="Text Box 37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27" name="Text Box 37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28" name="Text Box 37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29" name="Text Box 37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30" name="Text Box 37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31" name="Text Box 37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32" name="Text Box 37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33" name="Text Box 37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34" name="Text Box 37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35" name="Text Box 37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36" name="Text Box 37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37" name="Text Box 37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38" name="Text Box 37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39" name="Text Box 37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40" name="Text Box 37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41" name="Text Box 37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42" name="Text Box 37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43" name="Text Box 37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44" name="Text Box 37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45" name="Text Box 37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46" name="Text Box 37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47" name="Text Box 37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48" name="Text Box 37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49" name="Text Box 37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50" name="Text Box 37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51" name="Text Box 37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52" name="Text Box 37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53" name="Text Box 37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54" name="Text Box 37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55" name="Text Box 37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56" name="Text Box 37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57" name="Text Box 37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58" name="Text Box 37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59" name="Text Box 37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60" name="Text Box 37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61" name="Text Box 37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62" name="Text Box 38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63" name="Text Box 38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64" name="Text Box 38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65" name="Text Box 38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66" name="Text Box 38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67" name="Text Box 38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68" name="Text Box 38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69" name="Text Box 38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70" name="Text Box 38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71" name="Text Box 38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72" name="Text Box 38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73" name="Text Box 38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74" name="Text Box 38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75" name="Text Box 38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76" name="Text Box 38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77" name="Text Box 38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78" name="Text Box 38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79" name="Text Box 38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80" name="Text Box 38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81" name="Text Box 38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82" name="Text Box 38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83" name="Text Box 38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84" name="Text Box 38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85" name="Text Box 38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86" name="Text Box 38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87" name="Text Box 38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88" name="Text Box 38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89" name="Text Box 38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90" name="Text Box 38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91" name="Text Box 38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92" name="Text Box 38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93" name="Text Box 38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94" name="Text Box 38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95" name="Text Box 38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96" name="Text Box 38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97" name="Text Box 38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98" name="Text Box 38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99" name="Text Box 38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00" name="Text Box 38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01" name="Text Box 38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02" name="Text Box 38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03" name="Text Box 38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04" name="Text Box 38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05" name="Text Box 38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06" name="Text Box 38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07" name="Text Box 38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08" name="Text Box 38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09" name="Text Box 38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10" name="Text Box 38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11" name="Text Box 38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12" name="Text Box 38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13" name="Text Box 38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14" name="Text Box 38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15" name="Text Box 38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16" name="Text Box 38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17" name="Text Box 38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18" name="Text Box 38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19" name="Text Box 38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20" name="Text Box 38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21" name="Text Box 38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22" name="Text Box 38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23" name="Text Box 38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24" name="Text Box 38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25" name="Text Box 38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26" name="Text Box 38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27" name="Text Box 38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28" name="Text Box 38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29" name="Text Box 38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30" name="Text Box 38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31" name="Text Box 38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32" name="Text Box 38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33" name="Text Box 38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34" name="Text Box 38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35" name="Text Box 38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36" name="Text Box 38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37" name="Text Box 38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38" name="Text Box 38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39" name="Text Box 38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40" name="Text Box 38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41" name="Text Box 38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42" name="Text Box 38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43" name="Text Box 38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44" name="Text Box 38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45" name="Text Box 38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46" name="Text Box 38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47" name="Text Box 38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48" name="Text Box 38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49" name="Text Box 38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50" name="Text Box 38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51" name="Text Box 38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52" name="Text Box 38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53" name="Text Box 38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54" name="Text Box 38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55" name="Text Box 38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56" name="Text Box 38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57" name="Text Box 38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58" name="Text Box 38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59" name="Text Box 38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60" name="Text Box 38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61" name="Text Box 38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62" name="Text Box 39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63" name="Text Box 39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64" name="Text Box 39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65" name="Text Box 39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66" name="Text Box 39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67" name="Text Box 39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68" name="Text Box 39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69" name="Text Box 39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70" name="Text Box 39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71" name="Text Box 39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72" name="Text Box 39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73" name="Text Box 39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74" name="Text Box 39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75" name="Text Box 39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76" name="Text Box 39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77" name="Text Box 39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78" name="Text Box 39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79" name="Text Box 39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80" name="Text Box 39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81" name="Text Box 39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82" name="Text Box 39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83" name="Text Box 39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84" name="Text Box 39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85" name="Text Box 39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86" name="Text Box 39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87" name="Text Box 39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88" name="Text Box 39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89" name="Text Box 39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90" name="Text Box 39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91" name="Text Box 39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92" name="Text Box 39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93" name="Text Box 39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94" name="Text Box 39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95" name="Text Box 39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96" name="Text Box 39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97" name="Text Box 39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98" name="Text Box 39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99" name="Text Box 39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00" name="Text Box 39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01" name="Text Box 39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02" name="Text Box 39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03" name="Text Box 39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04" name="Text Box 39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05" name="Text Box 39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06" name="Text Box 39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07" name="Text Box 39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08" name="Text Box 39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09" name="Text Box 39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10" name="Text Box 39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11" name="Text Box 39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12" name="Text Box 39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13" name="Text Box 39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14" name="Text Box 39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15" name="Text Box 39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16" name="Text Box 39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17" name="Text Box 39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18" name="Text Box 39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19" name="Text Box 39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20" name="Text Box 39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21" name="Text Box 39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22" name="Text Box 39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23" name="Text Box 39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24" name="Text Box 39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25" name="Text Box 39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26" name="Text Box 39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27" name="Text Box 39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28" name="Text Box 39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29" name="Text Box 39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30" name="Text Box 39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31" name="Text Box 39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32" name="Text Box 39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33" name="Text Box 39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34" name="Text Box 39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35" name="Text Box 39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36" name="Text Box 39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37" name="Text Box 39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38" name="Text Box 39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39" name="Text Box 39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40" name="Text Box 39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41" name="Text Box 39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42" name="Text Box 39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43" name="Text Box 39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44" name="Text Box 39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45" name="Text Box 39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46" name="Text Box 39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47" name="Text Box 39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48" name="Text Box 39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49" name="Text Box 39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50" name="Text Box 39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51" name="Text Box 39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52" name="Text Box 39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53" name="Text Box 39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54" name="Text Box 39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55" name="Text Box 39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56" name="Text Box 39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57" name="Text Box 39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58" name="Text Box 39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59" name="Text Box 39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60" name="Text Box 39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61" name="Text Box 39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62" name="Text Box 40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63" name="Text Box 40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64" name="Text Box 40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65" name="Text Box 40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66" name="Text Box 40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67" name="Text Box 40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68" name="Text Box 40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69" name="Text Box 40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70" name="Text Box 40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71" name="Text Box 40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72" name="Text Box 40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73" name="Text Box 40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74" name="Text Box 40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75" name="Text Box 40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76" name="Text Box 40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77" name="Text Box 40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78" name="Text Box 40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79" name="Text Box 40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80" name="Text Box 40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81" name="Text Box 40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82" name="Text Box 40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83" name="Text Box 40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84" name="Text Box 40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85" name="Text Box 40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86" name="Text Box 40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87" name="Text Box 40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88" name="Text Box 40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89" name="Text Box 40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90" name="Text Box 40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91" name="Text Box 40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92" name="Text Box 40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93" name="Text Box 40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94" name="Text Box 40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95" name="Text Box 40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96" name="Text Box 40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97" name="Text Box 40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98" name="Text Box 40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99" name="Text Box 40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00" name="Text Box 40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01" name="Text Box 40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02" name="Text Box 40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03" name="Text Box 40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04" name="Text Box 40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05" name="Text Box 40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06" name="Text Box 40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07" name="Text Box 40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08" name="Text Box 40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09" name="Text Box 40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10" name="Text Box 40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11" name="Text Box 40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12" name="Text Box 40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13" name="Text Box 40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14" name="Text Box 40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15" name="Text Box 40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16" name="Text Box 40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17" name="Text Box 40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18" name="Text Box 40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19" name="Text Box 40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20" name="Text Box 40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21" name="Text Box 40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22" name="Text Box 40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23" name="Text Box 40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24" name="Text Box 40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25" name="Text Box 40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26" name="Text Box 40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27" name="Text Box 40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28" name="Text Box 40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29" name="Text Box 40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30" name="Text Box 40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31" name="Text Box 40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32" name="Text Box 40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33" name="Text Box 40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34" name="Text Box 40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35" name="Text Box 40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36" name="Text Box 40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37" name="Text Box 40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38" name="Text Box 40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39" name="Text Box 40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40" name="Text Box 40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41" name="Text Box 40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42" name="Text Box 40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43" name="Text Box 40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44" name="Text Box 40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45" name="Text Box 40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46" name="Text Box 40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47" name="Text Box 40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48" name="Text Box 40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49" name="Text Box 40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50" name="Text Box 40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51" name="Text Box 40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52" name="Text Box 40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53" name="Text Box 40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54" name="Text Box 40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55" name="Text Box 40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56" name="Text Box 40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57" name="Text Box 40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58" name="Text Box 40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59" name="Text Box 40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60" name="Text Box 40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61" name="Text Box 40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62" name="Text Box 41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63" name="Text Box 41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64" name="Text Box 41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65" name="Text Box 41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66" name="Text Box 41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67" name="Text Box 41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68" name="Text Box 41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69" name="Text Box 41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70" name="Text Box 41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71" name="Text Box 41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72" name="Text Box 41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73" name="Text Box 41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74" name="Text Box 41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75" name="Text Box 41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76" name="Text Box 41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77" name="Text Box 41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78" name="Text Box 41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79" name="Text Box 41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80" name="Text Box 41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81" name="Text Box 41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82" name="Text Box 41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83" name="Text Box 41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84" name="Text Box 41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85" name="Text Box 41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86" name="Text Box 41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87" name="Text Box 41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88" name="Text Box 41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89" name="Text Box 41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90" name="Text Box 41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91" name="Text Box 41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92" name="Text Box 41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93" name="Text Box 41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94" name="Text Box 41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95" name="Text Box 41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96" name="Text Box 41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97" name="Text Box 41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98" name="Text Box 41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99" name="Text Box 41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00" name="Text Box 41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01" name="Text Box 41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02" name="Text Box 41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03" name="Text Box 41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04" name="Text Box 41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05" name="Text Box 41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06" name="Text Box 41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07" name="Text Box 41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08" name="Text Box 41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09" name="Text Box 41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10" name="Text Box 41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11" name="Text Box 41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12" name="Text Box 41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13" name="Text Box 41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14" name="Text Box 41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15" name="Text Box 41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16" name="Text Box 41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17" name="Text Box 41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18" name="Text Box 41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19" name="Text Box 41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20" name="Text Box 41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21" name="Text Box 41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22" name="Text Box 41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23" name="Text Box 41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24" name="Text Box 41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25" name="Text Box 41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26" name="Text Box 41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27" name="Text Box 41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28" name="Text Box 41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29" name="Text Box 41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30" name="Text Box 41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31" name="Text Box 41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32" name="Text Box 41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33" name="Text Box 41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34" name="Text Box 41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35" name="Text Box 41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36" name="Text Box 41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37" name="Text Box 41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38" name="Text Box 41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39" name="Text Box 41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40" name="Text Box 41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41" name="Text Box 41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42" name="Text Box 41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43" name="Text Box 41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44" name="Text Box 41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45" name="Text Box 41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46" name="Text Box 41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47" name="Text Box 41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48" name="Text Box 41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49" name="Text Box 41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50" name="Text Box 41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51" name="Text Box 41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52" name="Text Box 41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53" name="Text Box 41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54" name="Text Box 41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55" name="Text Box 41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56" name="Text Box 41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57" name="Text Box 41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58" name="Text Box 41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59" name="Text Box 41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60" name="Text Box 41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61" name="Text Box 41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62" name="Text Box 42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63" name="Text Box 42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64" name="Text Box 42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65" name="Text Box 42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66" name="Text Box 42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67" name="Text Box 42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68" name="Text Box 42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69" name="Text Box 42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70" name="Text Box 42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71" name="Text Box 42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72" name="Text Box 42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73" name="Text Box 42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74" name="Text Box 42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75" name="Text Box 42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76" name="Text Box 42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77" name="Text Box 42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78" name="Text Box 42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79" name="Text Box 42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80" name="Text Box 42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81" name="Text Box 42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82" name="Text Box 42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83" name="Text Box 42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84" name="Text Box 42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85" name="Text Box 42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86" name="Text Box 42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87" name="Text Box 42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88" name="Text Box 42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89" name="Text Box 42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90" name="Text Box 42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91" name="Text Box 42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92" name="Text Box 42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93" name="Text Box 42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94" name="Text Box 42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95" name="Text Box 42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96" name="Text Box 42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97" name="Text Box 42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98" name="Text Box 42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99" name="Text Box 42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00" name="Text Box 42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01" name="Text Box 42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02" name="Text Box 42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03" name="Text Box 42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04" name="Text Box 42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05" name="Text Box 42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06" name="Text Box 42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07" name="Text Box 42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08" name="Text Box 42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09" name="Text Box 42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10" name="Text Box 42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11" name="Text Box 42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12" name="Text Box 42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13" name="Text Box 42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14" name="Text Box 42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15" name="Text Box 42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16" name="Text Box 42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17" name="Text Box 42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18" name="Text Box 42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19" name="Text Box 42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20" name="Text Box 42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21" name="Text Box 42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22" name="Text Box 42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23" name="Text Box 42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24" name="Text Box 42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25" name="Text Box 42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26" name="Text Box 42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27" name="Text Box 42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28" name="Text Box 42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29" name="Text Box 42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30" name="Text Box 42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31" name="Text Box 42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32" name="Text Box 42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33" name="Text Box 42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34" name="Text Box 42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35" name="Text Box 42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36" name="Text Box 42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37" name="Text Box 42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38" name="Text Box 42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39" name="Text Box 42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40" name="Text Box 42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41" name="Text Box 42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42" name="Text Box 42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43" name="Text Box 42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44" name="Text Box 42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45" name="Text Box 42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46" name="Text Box 42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47" name="Text Box 42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48" name="Text Box 42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49" name="Text Box 42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50" name="Text Box 42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51" name="Text Box 42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52" name="Text Box 42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53" name="Text Box 42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54" name="Text Box 42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55" name="Text Box 42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56" name="Text Box 42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57" name="Text Box 42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58" name="Text Box 42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59" name="Text Box 42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60" name="Text Box 42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61" name="Text Box 42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62" name="Text Box 43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63" name="Text Box 43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64" name="Text Box 43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65" name="Text Box 43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66" name="Text Box 43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67" name="Text Box 43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68" name="Text Box 43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69" name="Text Box 43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70" name="Text Box 43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71" name="Text Box 43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72" name="Text Box 43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73" name="Text Box 43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74" name="Text Box 43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75" name="Text Box 43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76" name="Text Box 43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77" name="Text Box 43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78" name="Text Box 43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79" name="Text Box 43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80" name="Text Box 43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81" name="Text Box 43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82" name="Text Box 43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83" name="Text Box 43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84" name="Text Box 43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85" name="Text Box 43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86" name="Text Box 43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87" name="Text Box 43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88" name="Text Box 43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89" name="Text Box 43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90" name="Text Box 43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91" name="Text Box 43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92" name="Text Box 43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93" name="Text Box 43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94" name="Text Box 43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95" name="Text Box 43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96" name="Text Box 43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97" name="Text Box 43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98" name="Text Box 43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99" name="Text Box 43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00" name="Text Box 43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01" name="Text Box 43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02" name="Text Box 43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03" name="Text Box 43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04" name="Text Box 43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05" name="Text Box 43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06" name="Text Box 43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07" name="Text Box 43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08" name="Text Box 43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09" name="Text Box 43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10" name="Text Box 43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11" name="Text Box 43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12" name="Text Box 43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13" name="Text Box 43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14" name="Text Box 43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15" name="Text Box 43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16" name="Text Box 43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17" name="Text Box 43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18" name="Text Box 43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19" name="Text Box 43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20" name="Text Box 43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21" name="Text Box 43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22" name="Text Box 43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23" name="Text Box 43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24" name="Text Box 43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25" name="Text Box 43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26" name="Text Box 43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27" name="Text Box 43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28" name="Text Box 43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29" name="Text Box 43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30" name="Text Box 43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31" name="Text Box 43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32" name="Text Box 43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33" name="Text Box 43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34" name="Text Box 43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35" name="Text Box 43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36" name="Text Box 43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37" name="Text Box 43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38" name="Text Box 43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39" name="Text Box 43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40" name="Text Box 43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41" name="Text Box 43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42" name="Text Box 43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43" name="Text Box 43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44" name="Text Box 43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45" name="Text Box 43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46" name="Text Box 43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47" name="Text Box 43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48" name="Text Box 43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49" name="Text Box 43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50" name="Text Box 43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51" name="Text Box 43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52" name="Text Box 43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53" name="Text Box 43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54" name="Text Box 43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55" name="Text Box 43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56" name="Text Box 43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57" name="Text Box 43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58" name="Text Box 43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59" name="Text Box 43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60" name="Text Box 43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61" name="Text Box 43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62" name="Text Box 44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63" name="Text Box 44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64" name="Text Box 44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65" name="Text Box 44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66" name="Text Box 44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67" name="Text Box 44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68" name="Text Box 44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69" name="Text Box 44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70" name="Text Box 44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71" name="Text Box 44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72" name="Text Box 44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73" name="Text Box 44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74" name="Text Box 44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75" name="Text Box 44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76" name="Text Box 44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77" name="Text Box 44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78" name="Text Box 44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79" name="Text Box 44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80" name="Text Box 44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81" name="Text Box 44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82" name="Text Box 44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83" name="Text Box 44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84" name="Text Box 44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85" name="Text Box 44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86" name="Text Box 44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87" name="Text Box 44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88" name="Text Box 44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89" name="Text Box 44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90" name="Text Box 44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91" name="Text Box 44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92" name="Text Box 44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93" name="Text Box 44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94" name="Text Box 44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95" name="Text Box 44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96" name="Text Box 44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97" name="Text Box 44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98" name="Text Box 44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99" name="Text Box 44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00" name="Text Box 44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01" name="Text Box 44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02" name="Text Box 44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03" name="Text Box 44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04" name="Text Box 44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05" name="Text Box 44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06" name="Text Box 44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07" name="Text Box 44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08" name="Text Box 44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09" name="Text Box 44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10" name="Text Box 44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11" name="Text Box 44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12" name="Text Box 44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13" name="Text Box 44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14" name="Text Box 44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15" name="Text Box 44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16" name="Text Box 44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17" name="Text Box 44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18" name="Text Box 44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19" name="Text Box 44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20" name="Text Box 44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21" name="Text Box 44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22" name="Text Box 44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23" name="Text Box 44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24" name="Text Box 44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25" name="Text Box 44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26" name="Text Box 44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27" name="Text Box 44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28" name="Text Box 44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29" name="Text Box 44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30" name="Text Box 44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31" name="Text Box 44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32" name="Text Box 44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33" name="Text Box 44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34" name="Text Box 44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35" name="Text Box 44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36" name="Text Box 44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37" name="Text Box 44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38" name="Text Box 44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39" name="Text Box 44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40" name="Text Box 44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41" name="Text Box 44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42" name="Text Box 44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43" name="Text Box 44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44" name="Text Box 44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45" name="Text Box 44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46" name="Text Box 44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47" name="Text Box 44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48" name="Text Box 44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49" name="Text Box 44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50" name="Text Box 44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51" name="Text Box 44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52" name="Text Box 44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53" name="Text Box 44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54" name="Text Box 44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55" name="Text Box 44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56" name="Text Box 44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57" name="Text Box 44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58" name="Text Box 44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59" name="Text Box 44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60" name="Text Box 44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61" name="Text Box 44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62" name="Text Box 45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63" name="Text Box 45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64" name="Text Box 45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65" name="Text Box 45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66" name="Text Box 45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67" name="Text Box 45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68" name="Text Box 45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69" name="Text Box 45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70" name="Text Box 45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71" name="Text Box 45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72" name="Text Box 45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73" name="Text Box 45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74" name="Text Box 45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75" name="Text Box 45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76" name="Text Box 45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77" name="Text Box 45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78" name="Text Box 45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79" name="Text Box 45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80" name="Text Box 45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81" name="Text Box 45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82" name="Text Box 45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83" name="Text Box 45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84" name="Text Box 45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85" name="Text Box 45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86" name="Text Box 45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87" name="Text Box 45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88" name="Text Box 45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89" name="Text Box 45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90" name="Text Box 45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91" name="Text Box 45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92" name="Text Box 45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93" name="Text Box 45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94" name="Text Box 45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95" name="Text Box 45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96" name="Text Box 45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97" name="Text Box 45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98" name="Text Box 45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99" name="Text Box 45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00" name="Text Box 45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01" name="Text Box 45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02" name="Text Box 45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03" name="Text Box 45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04" name="Text Box 45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05" name="Text Box 45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06" name="Text Box 45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07" name="Text Box 45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08" name="Text Box 45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09" name="Text Box 45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10" name="Text Box 45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11" name="Text Box 45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12" name="Text Box 45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13" name="Text Box 45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14" name="Text Box 45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15" name="Text Box 45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16" name="Text Box 45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17" name="Text Box 45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18" name="Text Box 45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19" name="Text Box 45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20" name="Text Box 45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21" name="Text Box 45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22" name="Text Box 45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23" name="Text Box 45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24" name="Text Box 45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25" name="Text Box 45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26" name="Text Box 45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27" name="Text Box 45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28" name="Text Box 45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29" name="Text Box 45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30" name="Text Box 45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31" name="Text Box 45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32" name="Text Box 45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33" name="Text Box 45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34" name="Text Box 45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35" name="Text Box 45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36" name="Text Box 45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37" name="Text Box 45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38" name="Text Box 45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39" name="Text Box 45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40" name="Text Box 45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41" name="Text Box 45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42" name="Text Box 45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43" name="Text Box 45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44" name="Text Box 45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45" name="Text Box 45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46" name="Text Box 45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47" name="Text Box 45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48" name="Text Box 45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49" name="Text Box 45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50" name="Text Box 45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51" name="Text Box 45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52" name="Text Box 45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53" name="Text Box 45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54" name="Text Box 45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55" name="Text Box 45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56" name="Text Box 45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57" name="Text Box 45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58" name="Text Box 45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59" name="Text Box 45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60" name="Text Box 45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61" name="Text Box 45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62" name="Text Box 46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63" name="Text Box 46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64" name="Text Box 46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65" name="Text Box 46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66" name="Text Box 46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67" name="Text Box 46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68" name="Text Box 46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69" name="Text Box 46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70" name="Text Box 46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71" name="Text Box 46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72" name="Text Box 46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73" name="Text Box 46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74" name="Text Box 46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75" name="Text Box 46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76" name="Text Box 46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77" name="Text Box 46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78" name="Text Box 46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79" name="Text Box 46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80" name="Text Box 46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81" name="Text Box 46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82" name="Text Box 46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83" name="Text Box 46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84" name="Text Box 46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85" name="Text Box 46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86" name="Text Box 46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87" name="Text Box 46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88" name="Text Box 46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89" name="Text Box 46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90" name="Text Box 46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91" name="Text Box 46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92" name="Text Box 46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93" name="Text Box 46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94" name="Text Box 46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95" name="Text Box 46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96" name="Text Box 46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97" name="Text Box 46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98" name="Text Box 46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99" name="Text Box 46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00" name="Text Box 46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01" name="Text Box 46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02" name="Text Box 46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03" name="Text Box 46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04" name="Text Box 46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05" name="Text Box 46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06" name="Text Box 46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07" name="Text Box 46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08" name="Text Box 46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09" name="Text Box 46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10" name="Text Box 46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11" name="Text Box 46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12" name="Text Box 46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13" name="Text Box 46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14" name="Text Box 46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15" name="Text Box 46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16" name="Text Box 46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17" name="Text Box 46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18" name="Text Box 46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19" name="Text Box 46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20" name="Text Box 46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21" name="Text Box 46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22" name="Text Box 46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23" name="Text Box 46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24" name="Text Box 46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25" name="Text Box 46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26" name="Text Box 46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27" name="Text Box 46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28" name="Text Box 46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29" name="Text Box 46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30" name="Text Box 46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31" name="Text Box 46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32" name="Text Box 46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33" name="Text Box 46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34" name="Text Box 46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35" name="Text Box 46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36" name="Text Box 46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37" name="Text Box 46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38" name="Text Box 46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39" name="Text Box 46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40" name="Text Box 46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41" name="Text Box 46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42" name="Text Box 46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43" name="Text Box 46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44" name="Text Box 46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45" name="Text Box 46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46" name="Text Box 46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47" name="Text Box 46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48" name="Text Box 46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49" name="Text Box 46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50" name="Text Box 46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51" name="Text Box 46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52" name="Text Box 46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53" name="Text Box 46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54" name="Text Box 46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55" name="Text Box 46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56" name="Text Box 46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57" name="Text Box 46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58" name="Text Box 46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59" name="Text Box 46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60" name="Text Box 46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61" name="Text Box 46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62" name="Text Box 47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63" name="Text Box 47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64" name="Text Box 47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65" name="Text Box 47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66" name="Text Box 47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67" name="Text Box 47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68" name="Text Box 47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69" name="Text Box 47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70" name="Text Box 47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71" name="Text Box 47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72" name="Text Box 47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73" name="Text Box 47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74" name="Text Box 47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75" name="Text Box 47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76" name="Text Box 47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77" name="Text Box 47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78" name="Text Box 47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79" name="Text Box 47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80" name="Text Box 47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81" name="Text Box 47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82" name="Text Box 47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83" name="Text Box 47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84" name="Text Box 47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85" name="Text Box 47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86" name="Text Box 47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87" name="Text Box 47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88" name="Text Box 47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89" name="Text Box 47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90" name="Text Box 47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91" name="Text Box 47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92" name="Text Box 47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93" name="Text Box 47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94" name="Text Box 47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95" name="Text Box 47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96" name="Text Box 47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97" name="Text Box 47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98" name="Text Box 47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99" name="Text Box 47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00" name="Text Box 47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01" name="Text Box 47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02" name="Text Box 47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03" name="Text Box 47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04" name="Text Box 47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05" name="Text Box 47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06" name="Text Box 47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07" name="Text Box 47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08" name="Text Box 47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09" name="Text Box 47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10" name="Text Box 47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11" name="Text Box 47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12" name="Text Box 47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13" name="Text Box 47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14" name="Text Box 47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15" name="Text Box 47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16" name="Text Box 47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17" name="Text Box 47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18" name="Text Box 47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19" name="Text Box 47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20" name="Text Box 47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21" name="Text Box 47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22" name="Text Box 47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23" name="Text Box 47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24" name="Text Box 47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25" name="Text Box 47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26" name="Text Box 47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27" name="Text Box 47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28" name="Text Box 47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29" name="Text Box 47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30" name="Text Box 47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31" name="Text Box 47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32" name="Text Box 47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33" name="Text Box 47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34" name="Text Box 47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35" name="Text Box 47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36" name="Text Box 47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37" name="Text Box 47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38" name="Text Box 47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39" name="Text Box 47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40" name="Text Box 47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41" name="Text Box 47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42" name="Text Box 47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43" name="Text Box 47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44" name="Text Box 47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45" name="Text Box 47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46" name="Text Box 47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47" name="Text Box 47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48" name="Text Box 47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49" name="Text Box 47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50" name="Text Box 47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51" name="Text Box 47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52" name="Text Box 47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53" name="Text Box 47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54" name="Text Box 47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55" name="Text Box 47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56" name="Text Box 47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57" name="Text Box 47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58" name="Text Box 47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59" name="Text Box 47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60" name="Text Box 47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61" name="Text Box 47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62" name="Text Box 48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63" name="Text Box 48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64" name="Text Box 48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65" name="Text Box 48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66" name="Text Box 48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67" name="Text Box 48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68" name="Text Box 48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69" name="Text Box 48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70" name="Text Box 48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71" name="Text Box 48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72" name="Text Box 48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73" name="Text Box 48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74" name="Text Box 48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75" name="Text Box 48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76" name="Text Box 48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77" name="Text Box 48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78" name="Text Box 48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79" name="Text Box 48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80" name="Text Box 48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81" name="Text Box 48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82" name="Text Box 48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83" name="Text Box 48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84" name="Text Box 48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85" name="Text Box 48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86" name="Text Box 48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87" name="Text Box 48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88" name="Text Box 48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89" name="Text Box 48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90" name="Text Box 48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91" name="Text Box 48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92" name="Text Box 48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93" name="Text Box 48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94" name="Text Box 48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95" name="Text Box 48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96" name="Text Box 48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97" name="Text Box 48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98" name="Text Box 48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99" name="Text Box 48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00" name="Text Box 48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01" name="Text Box 48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02" name="Text Box 48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03" name="Text Box 48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04" name="Text Box 48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05" name="Text Box 48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06" name="Text Box 48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07" name="Text Box 48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08" name="Text Box 48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09" name="Text Box 48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10" name="Text Box 48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11" name="Text Box 48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12" name="Text Box 48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13" name="Text Box 48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14" name="Text Box 48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15" name="Text Box 48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16" name="Text Box 48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17" name="Text Box 48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18" name="Text Box 48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19" name="Text Box 48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20" name="Text Box 48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21" name="Text Box 48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22" name="Text Box 48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23" name="Text Box 48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24" name="Text Box 48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25" name="Text Box 48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26" name="Text Box 48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27" name="Text Box 48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28" name="Text Box 48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29" name="Text Box 48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30" name="Text Box 48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31" name="Text Box 48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32" name="Text Box 48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33" name="Text Box 48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34" name="Text Box 48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35" name="Text Box 48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36" name="Text Box 48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37" name="Text Box 48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38" name="Text Box 48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39" name="Text Box 48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40" name="Text Box 48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41" name="Text Box 48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42" name="Text Box 48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43" name="Text Box 48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44" name="Text Box 48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45" name="Text Box 48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46" name="Text Box 48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47" name="Text Box 48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48" name="Text Box 48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49" name="Text Box 48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50" name="Text Box 48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51" name="Text Box 48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52" name="Text Box 48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53" name="Text Box 48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54" name="Text Box 48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55" name="Text Box 48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56" name="Text Box 48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57" name="Text Box 48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58" name="Text Box 48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59" name="Text Box 48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60" name="Text Box 48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61" name="Text Box 48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62" name="Text Box 49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63" name="Text Box 49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64" name="Text Box 49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65" name="Text Box 49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66" name="Text Box 49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67" name="Text Box 49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68" name="Text Box 49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69" name="Text Box 49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70" name="Text Box 49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71" name="Text Box 49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72" name="Text Box 49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73" name="Text Box 49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74" name="Text Box 49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75" name="Text Box 49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76" name="Text Box 49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77" name="Text Box 49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78" name="Text Box 49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79" name="Text Box 49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80" name="Text Box 49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81" name="Text Box 49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82" name="Text Box 49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83" name="Text Box 49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84" name="Text Box 49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85" name="Text Box 49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86" name="Text Box 49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87" name="Text Box 49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88" name="Text Box 49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89" name="Text Box 49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90" name="Text Box 49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91" name="Text Box 49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92" name="Text Box 49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93" name="Text Box 49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94" name="Text Box 49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95" name="Text Box 49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96" name="Text Box 49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97" name="Text Box 49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98" name="Text Box 49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99" name="Text Box 49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00" name="Text Box 49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01" name="Text Box 49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02" name="Text Box 49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03" name="Text Box 49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04" name="Text Box 49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05" name="Text Box 49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06" name="Text Box 49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07" name="Text Box 49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08" name="Text Box 49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09" name="Text Box 49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10" name="Text Box 49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11" name="Text Box 49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12" name="Text Box 49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13" name="Text Box 49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14" name="Text Box 49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15" name="Text Box 49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16" name="Text Box 49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17" name="Text Box 49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18" name="Text Box 49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19" name="Text Box 49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20" name="Text Box 49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21" name="Text Box 49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22" name="Text Box 49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23" name="Text Box 49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24" name="Text Box 49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25" name="Text Box 49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26" name="Text Box 49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27" name="Text Box 49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28" name="Text Box 49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29" name="Text Box 49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30" name="Text Box 49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31" name="Text Box 49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32" name="Text Box 49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33" name="Text Box 49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34" name="Text Box 49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35" name="Text Box 49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36" name="Text Box 49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37" name="Text Box 49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38" name="Text Box 49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39" name="Text Box 49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40" name="Text Box 49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41" name="Text Box 49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42" name="Text Box 49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43" name="Text Box 49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44" name="Text Box 49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45" name="Text Box 49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46" name="Text Box 49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47" name="Text Box 49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48" name="Text Box 49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49" name="Text Box 49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50" name="Text Box 49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51" name="Text Box 49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52" name="Text Box 49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53" name="Text Box 49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54" name="Text Box 49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55" name="Text Box 49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56" name="Text Box 49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57" name="Text Box 49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58" name="Text Box 49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59" name="Text Box 49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60" name="Text Box 49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61" name="Text Box 49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62" name="Text Box 50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63" name="Text Box 50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64" name="Text Box 50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65" name="Text Box 50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66" name="Text Box 50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67" name="Text Box 50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68" name="Text Box 50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69" name="Text Box 50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70" name="Text Box 50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71" name="Text Box 50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72" name="Text Box 50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73" name="Text Box 50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74" name="Text Box 50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75" name="Text Box 50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76" name="Text Box 50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77" name="Text Box 50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78" name="Text Box 50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79" name="Text Box 50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80" name="Text Box 50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81" name="Text Box 50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82" name="Text Box 50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83" name="Text Box 50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84" name="Text Box 50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85" name="Text Box 50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86" name="Text Box 50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87" name="Text Box 50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88" name="Text Box 50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89" name="Text Box 50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90" name="Text Box 50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91" name="Text Box 50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92" name="Text Box 50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93" name="Text Box 50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94" name="Text Box 50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95" name="Text Box 50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96" name="Text Box 50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97" name="Text Box 50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98" name="Text Box 50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99" name="Text Box 50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00" name="Text Box 50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01" name="Text Box 50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02" name="Text Box 50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03" name="Text Box 50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04" name="Text Box 50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05" name="Text Box 50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06" name="Text Box 50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07" name="Text Box 50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08" name="Text Box 50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09" name="Text Box 50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10" name="Text Box 50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11" name="Text Box 50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12" name="Text Box 50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13" name="Text Box 50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14" name="Text Box 50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15" name="Text Box 50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16" name="Text Box 50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17" name="Text Box 50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18" name="Text Box 50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19" name="Text Box 50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20" name="Text Box 50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21" name="Text Box 50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22" name="Text Box 50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23" name="Text Box 50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24" name="Text Box 50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25" name="Text Box 50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26" name="Text Box 50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27" name="Text Box 50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28" name="Text Box 50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29" name="Text Box 50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30" name="Text Box 50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31" name="Text Box 50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32" name="Text Box 50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33" name="Text Box 50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34" name="Text Box 50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35" name="Text Box 50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36" name="Text Box 50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37" name="Text Box 50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38" name="Text Box 50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39" name="Text Box 50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40" name="Text Box 50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41" name="Text Box 50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42" name="Text Box 50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43" name="Text Box 50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44" name="Text Box 50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45" name="Text Box 50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46" name="Text Box 50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47" name="Text Box 50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48" name="Text Box 50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49" name="Text Box 50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50" name="Text Box 50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51" name="Text Box 50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52" name="Text Box 50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53" name="Text Box 50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54" name="Text Box 50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55" name="Text Box 50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56" name="Text Box 50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57" name="Text Box 50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58" name="Text Box 50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59" name="Text Box 50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60" name="Text Box 50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61" name="Text Box 50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62" name="Text Box 51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63" name="Text Box 51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64" name="Text Box 51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65" name="Text Box 51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66" name="Text Box 51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67" name="Text Box 51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68" name="Text Box 51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69" name="Text Box 51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70" name="Text Box 51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71" name="Text Box 51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72" name="Text Box 51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73" name="Text Box 51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74" name="Text Box 51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75" name="Text Box 51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76" name="Text Box 51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77" name="Text Box 51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78" name="Text Box 51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79" name="Text Box 51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80" name="Text Box 51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81" name="Text Box 51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82" name="Text Box 51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83" name="Text Box 51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84" name="Text Box 51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85" name="Text Box 51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86" name="Text Box 51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87" name="Text Box 51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88" name="Text Box 51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89" name="Text Box 51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90" name="Text Box 51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91" name="Text Box 51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92" name="Text Box 51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93" name="Text Box 51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94" name="Text Box 51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95" name="Text Box 51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96" name="Text Box 51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97" name="Text Box 51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98" name="Text Box 51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99" name="Text Box 51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00" name="Text Box 51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01" name="Text Box 51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02" name="Text Box 51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03" name="Text Box 51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04" name="Text Box 51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05" name="Text Box 51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06" name="Text Box 51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07" name="Text Box 51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08" name="Text Box 51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09" name="Text Box 51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10" name="Text Box 51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11" name="Text Box 51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12" name="Text Box 51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13" name="Text Box 51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14" name="Text Box 51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15" name="Text Box 51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16" name="Text Box 51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17" name="Text Box 51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18" name="Text Box 51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19" name="Text Box 51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20" name="Text Box 51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21" name="Text Box 51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22" name="Text Box 51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23" name="Text Box 51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24" name="Text Box 51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25" name="Text Box 51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26" name="Text Box 51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27" name="Text Box 51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28" name="Text Box 51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29" name="Text Box 51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30" name="Text Box 51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31" name="Text Box 51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32" name="Text Box 51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33" name="Text Box 51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34" name="Text Box 51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35" name="Text Box 51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36" name="Text Box 51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37" name="Text Box 51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38" name="Text Box 51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39" name="Text Box 51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40" name="Text Box 51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41" name="Text Box 51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42" name="Text Box 51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43" name="Text Box 51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44" name="Text Box 51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45" name="Text Box 51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46" name="Text Box 51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47" name="Text Box 51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48" name="Text Box 51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49" name="Text Box 51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50" name="Text Box 51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51" name="Text Box 51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52" name="Text Box 51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53" name="Text Box 51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54" name="Text Box 51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55" name="Text Box 51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56" name="Text Box 51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57" name="Text Box 51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58" name="Text Box 51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59" name="Text Box 51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60" name="Text Box 51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61" name="Text Box 51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62" name="Text Box 52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63" name="Text Box 52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64" name="Text Box 52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65" name="Text Box 52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66" name="Text Box 52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67" name="Text Box 52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68" name="Text Box 52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69" name="Text Box 52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70" name="Text Box 52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71" name="Text Box 52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72" name="Text Box 52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73" name="Text Box 52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74" name="Text Box 52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75" name="Text Box 52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76" name="Text Box 52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77" name="Text Box 52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78" name="Text Box 52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79" name="Text Box 52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80" name="Text Box 52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81" name="Text Box 52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82" name="Text Box 52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83" name="Text Box 52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84" name="Text Box 52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85" name="Text Box 52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86" name="Text Box 52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87" name="Text Box 52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88" name="Text Box 52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89" name="Text Box 52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90" name="Text Box 52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91" name="Text Box 52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92" name="Text Box 52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93" name="Text Box 52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94" name="Text Box 52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95" name="Text Box 52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96" name="Text Box 52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97" name="Text Box 52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98" name="Text Box 52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99" name="Text Box 52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00" name="Text Box 52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01" name="Text Box 52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02" name="Text Box 52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03" name="Text Box 52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04" name="Text Box 52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05" name="Text Box 52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06" name="Text Box 52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07" name="Text Box 52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08" name="Text Box 52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09" name="Text Box 52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10" name="Text Box 52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11" name="Text Box 52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12" name="Text Box 52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13" name="Text Box 52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14" name="Text Box 52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15" name="Text Box 52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16" name="Text Box 52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17" name="Text Box 52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18" name="Text Box 52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19" name="Text Box 52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20" name="Text Box 52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21" name="Text Box 52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22" name="Text Box 52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23" name="Text Box 52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24" name="Text Box 52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25" name="Text Box 52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26" name="Text Box 52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27" name="Text Box 52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28" name="Text Box 52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29" name="Text Box 52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30" name="Text Box 52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31" name="Text Box 52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32" name="Text Box 52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33" name="Text Box 52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34" name="Text Box 52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35" name="Text Box 52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36" name="Text Box 52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37" name="Text Box 52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38" name="Text Box 52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39" name="Text Box 52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40" name="Text Box 52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41" name="Text Box 52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42" name="Text Box 52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43" name="Text Box 52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44" name="Text Box 52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45" name="Text Box 52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46" name="Text Box 52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47" name="Text Box 52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48" name="Text Box 52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49" name="Text Box 52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50" name="Text Box 52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51" name="Text Box 52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52" name="Text Box 52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53" name="Text Box 52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54" name="Text Box 52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55" name="Text Box 52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56" name="Text Box 52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57" name="Text Box 52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58" name="Text Box 52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59" name="Text Box 52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60" name="Text Box 52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61" name="Text Box 52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62" name="Text Box 53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63" name="Text Box 53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64" name="Text Box 53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65" name="Text Box 53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66" name="Text Box 53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67" name="Text Box 53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68" name="Text Box 53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69" name="Text Box 53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70" name="Text Box 53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71" name="Text Box 53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72" name="Text Box 53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73" name="Text Box 53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74" name="Text Box 53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75" name="Text Box 53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76" name="Text Box 53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77" name="Text Box 53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78" name="Text Box 53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79" name="Text Box 53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80" name="Text Box 53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81" name="Text Box 53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82" name="Text Box 53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83" name="Text Box 53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84" name="Text Box 53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85" name="Text Box 53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86" name="Text Box 53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87" name="Text Box 53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88" name="Text Box 53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89" name="Text Box 53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90" name="Text Box 53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91" name="Text Box 53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92" name="Text Box 53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93" name="Text Box 53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94" name="Text Box 53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95" name="Text Box 53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96" name="Text Box 53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97" name="Text Box 53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98" name="Text Box 53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99" name="Text Box 53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00" name="Text Box 53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01" name="Text Box 53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02" name="Text Box 53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03" name="Text Box 53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04" name="Text Box 53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05" name="Text Box 53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06" name="Text Box 53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07" name="Text Box 53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08" name="Text Box 53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09" name="Text Box 53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10" name="Text Box 53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11" name="Text Box 53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12" name="Text Box 53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13" name="Text Box 53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14" name="Text Box 53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15" name="Text Box 53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16" name="Text Box 53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17" name="Text Box 53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18" name="Text Box 53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19" name="Text Box 53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20" name="Text Box 53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21" name="Text Box 53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22" name="Text Box 53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23" name="Text Box 53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24" name="Text Box 53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25" name="Text Box 53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26" name="Text Box 53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27" name="Text Box 53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28" name="Text Box 53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29" name="Text Box 53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30" name="Text Box 53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31" name="Text Box 53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32" name="Text Box 53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33" name="Text Box 53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34" name="Text Box 53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35" name="Text Box 53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36" name="Text Box 53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37" name="Text Box 53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38" name="Text Box 53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39" name="Text Box 53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40" name="Text Box 53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41" name="Text Box 53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42" name="Text Box 53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43" name="Text Box 53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44" name="Text Box 53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45" name="Text Box 53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46" name="Text Box 53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47" name="Text Box 53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48" name="Text Box 53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49" name="Text Box 53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50" name="Text Box 53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51" name="Text Box 53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52" name="Text Box 53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53" name="Text Box 53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54" name="Text Box 53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55" name="Text Box 53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56" name="Text Box 53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57" name="Text Box 53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58" name="Text Box 53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59" name="Text Box 53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60" name="Text Box 53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61" name="Text Box 53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62" name="Text Box 54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63" name="Text Box 54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64" name="Text Box 54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65" name="Text Box 54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66" name="Text Box 54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67" name="Text Box 54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68" name="Text Box 54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69" name="Text Box 54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70" name="Text Box 25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71" name="Text Box 25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72" name="Text Box 25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73" name="Text Box 25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74" name="Text Box 25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75" name="Text Box 25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76" name="Text Box 25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77" name="Text Box 25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78" name="Text Box 25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79" name="Text Box 25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80" name="Text Box 25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81" name="Text Box 25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82" name="Text Box 25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83" name="Text Box 25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84" name="Text Box 26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85" name="Text Box 26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86" name="Text Box 26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87" name="Text Box 26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88" name="Text Box 26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89" name="Text Box 26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90" name="Text Box 26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91" name="Text Box 26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92" name="Text Box 26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93" name="Text Box 26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94" name="Text Box 26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95" name="Text Box 26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96" name="Text Box 26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97" name="Text Box 26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98" name="Text Box 26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699" name="Text Box 26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00" name="Text Box 26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01" name="Text Box 26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02" name="Text Box 26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03" name="Text Box 26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04" name="Text Box 26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05" name="Text Box 26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06" name="Text Box 26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07" name="Text Box 26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08" name="Text Box 26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09" name="Text Box 26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10" name="Text Box 26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11" name="Text Box 26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12" name="Text Box 26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13" name="Text Box 26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14" name="Text Box 26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15" name="Text Box 26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16" name="Text Box 26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17" name="Text Box 26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18" name="Text Box 26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19" name="Text Box 26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20" name="Text Box 26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21" name="Text Box 26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22" name="Text Box 26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23" name="Text Box 26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24" name="Text Box 26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25" name="Text Box 26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26" name="Text Box 26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27" name="Text Box 26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28" name="Text Box 26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29" name="Text Box 26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30" name="Text Box 26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31" name="Text Box 26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32" name="Text Box 26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33" name="Text Box 26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34" name="Text Box 26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35" name="Text Box 26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36" name="Text Box 26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37" name="Text Box 26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38" name="Text Box 26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39" name="Text Box 26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40" name="Text Box 26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41" name="Text Box 26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42" name="Text Box 27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43" name="Text Box 27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44" name="Text Box 27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45" name="Text Box 27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46" name="Text Box 27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47" name="Text Box 27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48" name="Text Box 27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49" name="Text Box 27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50" name="Text Box 27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51" name="Text Box 27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52" name="Text Box 27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53" name="Text Box 27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54" name="Text Box 27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55" name="Text Box 27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56" name="Text Box 27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57" name="Text Box 27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58" name="Text Box 27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59" name="Text Box 27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60" name="Text Box 27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61" name="Text Box 27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62" name="Text Box 27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63" name="Text Box 27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64" name="Text Box 27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65" name="Text Box 27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66" name="Text Box 27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67" name="Text Box 27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68" name="Text Box 27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69" name="Text Box 27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70" name="Text Box 27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71" name="Text Box 27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72" name="Text Box 27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73" name="Text Box 27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74" name="Text Box 27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75" name="Text Box 27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76" name="Text Box 27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77" name="Text Box 27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78" name="Text Box 27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79" name="Text Box 27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80" name="Text Box 27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81" name="Text Box 27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82" name="Text Box 27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83" name="Text Box 27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84" name="Text Box 27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85" name="Text Box 27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86" name="Text Box 27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87" name="Text Box 27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88" name="Text Box 27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89" name="Text Box 27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90" name="Text Box 27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91" name="Text Box 27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92" name="Text Box 27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93" name="Text Box 27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94" name="Text Box 27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95" name="Text Box 27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96" name="Text Box 27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97" name="Text Box 27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98" name="Text Box 27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799" name="Text Box 27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00" name="Text Box 27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01" name="Text Box 27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02" name="Text Box 27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03" name="Text Box 27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04" name="Text Box 27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05" name="Text Box 27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06" name="Text Box 27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07" name="Text Box 27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08" name="Text Box 27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09" name="Text Box 27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10" name="Text Box 27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11" name="Text Box 27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12" name="Text Box 27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13" name="Text Box 27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14" name="Text Box 27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15" name="Text Box 27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16" name="Text Box 27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17" name="Text Box 27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18" name="Text Box 27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19" name="Text Box 27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20" name="Text Box 27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21" name="Text Box 27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22" name="Text Box 27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23" name="Text Box 27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24" name="Text Box 27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25" name="Text Box 27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26" name="Text Box 27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27" name="Text Box 27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28" name="Text Box 27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29" name="Text Box 27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30" name="Text Box 27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31" name="Text Box 27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32" name="Text Box 27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33" name="Text Box 27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34" name="Text Box 27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35" name="Text Box 27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36" name="Text Box 27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37" name="Text Box 27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38" name="Text Box 27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39" name="Text Box 27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40" name="Text Box 27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41" name="Text Box 27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42" name="Text Box 28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43" name="Text Box 28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44" name="Text Box 28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45" name="Text Box 28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46" name="Text Box 28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47" name="Text Box 28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48" name="Text Box 28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49" name="Text Box 28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50" name="Text Box 28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51" name="Text Box 28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52" name="Text Box 28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53" name="Text Box 28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54" name="Text Box 28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55" name="Text Box 28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56" name="Text Box 28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57" name="Text Box 28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58" name="Text Box 28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59" name="Text Box 28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60" name="Text Box 28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61" name="Text Box 28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62" name="Text Box 28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63" name="Text Box 28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64" name="Text Box 28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65" name="Text Box 28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66" name="Text Box 28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67" name="Text Box 28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68" name="Text Box 28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69" name="Text Box 28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70" name="Text Box 28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71" name="Text Box 28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72" name="Text Box 28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73" name="Text Box 28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74" name="Text Box 28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75" name="Text Box 28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76" name="Text Box 28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77" name="Text Box 28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78" name="Text Box 28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79" name="Text Box 28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80" name="Text Box 28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81" name="Text Box 28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82" name="Text Box 28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83" name="Text Box 28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84" name="Text Box 28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85" name="Text Box 28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86" name="Text Box 28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87" name="Text Box 28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88" name="Text Box 28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89" name="Text Box 28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90" name="Text Box 28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91" name="Text Box 28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92" name="Text Box 28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93" name="Text Box 28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94" name="Text Box 28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95" name="Text Box 28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96" name="Text Box 28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97" name="Text Box 28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98" name="Text Box 28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899" name="Text Box 28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00" name="Text Box 28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01" name="Text Box 28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02" name="Text Box 28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03" name="Text Box 28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04" name="Text Box 28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05" name="Text Box 28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06" name="Text Box 28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07" name="Text Box 28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08" name="Text Box 28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09" name="Text Box 28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10" name="Text Box 28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11" name="Text Box 28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12" name="Text Box 28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13" name="Text Box 28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14" name="Text Box 28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15" name="Text Box 28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16" name="Text Box 28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17" name="Text Box 28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18" name="Text Box 28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19" name="Text Box 28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20" name="Text Box 28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21" name="Text Box 28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22" name="Text Box 28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23" name="Text Box 28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24" name="Text Box 28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25" name="Text Box 28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26" name="Text Box 28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27" name="Text Box 28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28" name="Text Box 28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29" name="Text Box 28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30" name="Text Box 28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31" name="Text Box 28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32" name="Text Box 28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33" name="Text Box 28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34" name="Text Box 28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35" name="Text Box 28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36" name="Text Box 28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37" name="Text Box 28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38" name="Text Box 28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39" name="Text Box 28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40" name="Text Box 28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41" name="Text Box 28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42" name="Text Box 29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43" name="Text Box 29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44" name="Text Box 29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45" name="Text Box 29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46" name="Text Box 29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47" name="Text Box 29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48" name="Text Box 29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49" name="Text Box 29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50" name="Text Box 29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51" name="Text Box 29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52" name="Text Box 29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53" name="Text Box 29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54" name="Text Box 29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55" name="Text Box 29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56" name="Text Box 29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57" name="Text Box 29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58" name="Text Box 29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59" name="Text Box 29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60" name="Text Box 29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61" name="Text Box 29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62" name="Text Box 29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63" name="Text Box 29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64" name="Text Box 29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65" name="Text Box 29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66" name="Text Box 29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67" name="Text Box 29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68" name="Text Box 29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69" name="Text Box 29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70" name="Text Box 29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71" name="Text Box 29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72" name="Text Box 29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73" name="Text Box 29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74" name="Text Box 29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75" name="Text Box 29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76" name="Text Box 29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77" name="Text Box 29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78" name="Text Box 29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79" name="Text Box 29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80" name="Text Box 29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81" name="Text Box 29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82" name="Text Box 29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83" name="Text Box 29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84" name="Text Box 29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85" name="Text Box 29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86" name="Text Box 29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87" name="Text Box 29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88" name="Text Box 29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89" name="Text Box 29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90" name="Text Box 29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91" name="Text Box 29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92" name="Text Box 29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93" name="Text Box 29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94" name="Text Box 29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95" name="Text Box 29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96" name="Text Box 29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97" name="Text Box 29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98" name="Text Box 29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5999" name="Text Box 29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00" name="Text Box 29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01" name="Text Box 29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02" name="Text Box 29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03" name="Text Box 29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04" name="Text Box 29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05" name="Text Box 29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06" name="Text Box 29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07" name="Text Box 29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08" name="Text Box 29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09" name="Text Box 29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10" name="Text Box 29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11" name="Text Box 29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12" name="Text Box 29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13" name="Text Box 29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14" name="Text Box 29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15" name="Text Box 29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16" name="Text Box 29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17" name="Text Box 29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18" name="Text Box 29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19" name="Text Box 29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20" name="Text Box 29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21" name="Text Box 29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22" name="Text Box 29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23" name="Text Box 29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24" name="Text Box 29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25" name="Text Box 29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26" name="Text Box 29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27" name="Text Box 29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28" name="Text Box 29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29" name="Text Box 29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30" name="Text Box 29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31" name="Text Box 29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32" name="Text Box 29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33" name="Text Box 29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34" name="Text Box 29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35" name="Text Box 29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36" name="Text Box 29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37" name="Text Box 29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38" name="Text Box 29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39" name="Text Box 29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40" name="Text Box 29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41" name="Text Box 29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42" name="Text Box 30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43" name="Text Box 30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44" name="Text Box 30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45" name="Text Box 30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46" name="Text Box 30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47" name="Text Box 30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48" name="Text Box 30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49" name="Text Box 30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50" name="Text Box 30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51" name="Text Box 30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52" name="Text Box 30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53" name="Text Box 30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54" name="Text Box 30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55" name="Text Box 30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56" name="Text Box 30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57" name="Text Box 30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58" name="Text Box 30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59" name="Text Box 30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60" name="Text Box 30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61" name="Text Box 30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62" name="Text Box 30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63" name="Text Box 30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64" name="Text Box 30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65" name="Text Box 30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66" name="Text Box 30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67" name="Text Box 30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68" name="Text Box 30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69" name="Text Box 30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70" name="Text Box 30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71" name="Text Box 30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72" name="Text Box 30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73" name="Text Box 30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74" name="Text Box 30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75" name="Text Box 30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76" name="Text Box 30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77" name="Text Box 30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78" name="Text Box 30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79" name="Text Box 30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80" name="Text Box 30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81" name="Text Box 30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82" name="Text Box 30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83" name="Text Box 30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84" name="Text Box 30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85" name="Text Box 30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86" name="Text Box 30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87" name="Text Box 30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88" name="Text Box 30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89" name="Text Box 30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90" name="Text Box 30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91" name="Text Box 30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92" name="Text Box 30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93" name="Text Box 30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94" name="Text Box 30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95" name="Text Box 30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96" name="Text Box 30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97" name="Text Box 30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98" name="Text Box 30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099" name="Text Box 30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00" name="Text Box 30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01" name="Text Box 30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02" name="Text Box 30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03" name="Text Box 30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04" name="Text Box 30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05" name="Text Box 30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06" name="Text Box 30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07" name="Text Box 30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08" name="Text Box 30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09" name="Text Box 30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10" name="Text Box 30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11" name="Text Box 30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12" name="Text Box 30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13" name="Text Box 30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14" name="Text Box 30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15" name="Text Box 30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16" name="Text Box 30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17" name="Text Box 30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18" name="Text Box 30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19" name="Text Box 30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20" name="Text Box 30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21" name="Text Box 30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22" name="Text Box 30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23" name="Text Box 30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24" name="Text Box 30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25" name="Text Box 30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26" name="Text Box 30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27" name="Text Box 30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28" name="Text Box 30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29" name="Text Box 30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30" name="Text Box 30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31" name="Text Box 30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32" name="Text Box 30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33" name="Text Box 30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34" name="Text Box 30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35" name="Text Box 30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36" name="Text Box 30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37" name="Text Box 30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38" name="Text Box 30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39" name="Text Box 30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40" name="Text Box 30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41" name="Text Box 30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42" name="Text Box 31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43" name="Text Box 31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44" name="Text Box 31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45" name="Text Box 31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46" name="Text Box 31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47" name="Text Box 31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48" name="Text Box 31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49" name="Text Box 31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50" name="Text Box 31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51" name="Text Box 31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52" name="Text Box 31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53" name="Text Box 31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54" name="Text Box 31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55" name="Text Box 31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56" name="Text Box 31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57" name="Text Box 31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58" name="Text Box 31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59" name="Text Box 31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60" name="Text Box 31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61" name="Text Box 31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62" name="Text Box 31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63" name="Text Box 31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64" name="Text Box 31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65" name="Text Box 31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66" name="Text Box 31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67" name="Text Box 31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68" name="Text Box 31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69" name="Text Box 31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70" name="Text Box 31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71" name="Text Box 31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72" name="Text Box 31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73" name="Text Box 31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74" name="Text Box 31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75" name="Text Box 31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76" name="Text Box 31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77" name="Text Box 31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78" name="Text Box 31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79" name="Text Box 31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80" name="Text Box 31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81" name="Text Box 31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82" name="Text Box 31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83" name="Text Box 31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84" name="Text Box 31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85" name="Text Box 31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86" name="Text Box 31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87" name="Text Box 31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88" name="Text Box 31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89" name="Text Box 31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90" name="Text Box 31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91" name="Text Box 31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92" name="Text Box 31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93" name="Text Box 31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94" name="Text Box 31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95" name="Text Box 31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96" name="Text Box 31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97" name="Text Box 31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98" name="Text Box 31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199" name="Text Box 31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00" name="Text Box 31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01" name="Text Box 31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02" name="Text Box 31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03" name="Text Box 31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04" name="Text Box 31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05" name="Text Box 31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06" name="Text Box 31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07" name="Text Box 31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08" name="Text Box 31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09" name="Text Box 31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10" name="Text Box 31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11" name="Text Box 31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12" name="Text Box 31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13" name="Text Box 31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14" name="Text Box 31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15" name="Text Box 31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16" name="Text Box 31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17" name="Text Box 31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18" name="Text Box 31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19" name="Text Box 31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20" name="Text Box 31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21" name="Text Box 31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22" name="Text Box 31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23" name="Text Box 31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24" name="Text Box 31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25" name="Text Box 31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26" name="Text Box 31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27" name="Text Box 31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28" name="Text Box 31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29" name="Text Box 31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30" name="Text Box 31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31" name="Text Box 31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32" name="Text Box 31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33" name="Text Box 31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34" name="Text Box 31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35" name="Text Box 31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36" name="Text Box 31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37" name="Text Box 31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38" name="Text Box 31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39" name="Text Box 31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40" name="Text Box 31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41" name="Text Box 31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42" name="Text Box 32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43" name="Text Box 32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44" name="Text Box 32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45" name="Text Box 32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46" name="Text Box 32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47" name="Text Box 32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48" name="Text Box 32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49" name="Text Box 32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50" name="Text Box 32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51" name="Text Box 32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52" name="Text Box 32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53" name="Text Box 32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54" name="Text Box 32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55" name="Text Box 32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56" name="Text Box 32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57" name="Text Box 32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58" name="Text Box 32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59" name="Text Box 32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60" name="Text Box 32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61" name="Text Box 32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62" name="Text Box 32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63" name="Text Box 32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64" name="Text Box 32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65" name="Text Box 32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66" name="Text Box 32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67" name="Text Box 32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68" name="Text Box 32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69" name="Text Box 32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70" name="Text Box 32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71" name="Text Box 32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72" name="Text Box 32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73" name="Text Box 32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74" name="Text Box 32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75" name="Text Box 32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76" name="Text Box 32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77" name="Text Box 32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78" name="Text Box 32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79" name="Text Box 32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80" name="Text Box 32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81" name="Text Box 32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82" name="Text Box 32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83" name="Text Box 32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84" name="Text Box 32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85" name="Text Box 32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86" name="Text Box 32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87" name="Text Box 32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88" name="Text Box 32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89" name="Text Box 32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90" name="Text Box 32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91" name="Text Box 32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92" name="Text Box 32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93" name="Text Box 32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94" name="Text Box 32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95" name="Text Box 32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96" name="Text Box 32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97" name="Text Box 32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98" name="Text Box 32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299" name="Text Box 32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00" name="Text Box 32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01" name="Text Box 32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02" name="Text Box 32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03" name="Text Box 32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04" name="Text Box 32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05" name="Text Box 32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06" name="Text Box 32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07" name="Text Box 32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08" name="Text Box 32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09" name="Text Box 32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10" name="Text Box 32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11" name="Text Box 32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12" name="Text Box 32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13" name="Text Box 32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14" name="Text Box 32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15" name="Text Box 32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16" name="Text Box 32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17" name="Text Box 32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18" name="Text Box 32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19" name="Text Box 32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20" name="Text Box 32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21" name="Text Box 32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22" name="Text Box 32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23" name="Text Box 32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24" name="Text Box 32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25" name="Text Box 32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26" name="Text Box 32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27" name="Text Box 32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28" name="Text Box 32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29" name="Text Box 32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30" name="Text Box 32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31" name="Text Box 32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32" name="Text Box 32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33" name="Text Box 32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34" name="Text Box 32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35" name="Text Box 32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36" name="Text Box 32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37" name="Text Box 32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38" name="Text Box 32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39" name="Text Box 32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40" name="Text Box 32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41" name="Text Box 32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42" name="Text Box 33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43" name="Text Box 33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44" name="Text Box 33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45" name="Text Box 33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46" name="Text Box 33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47" name="Text Box 33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48" name="Text Box 33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49" name="Text Box 33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50" name="Text Box 33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51" name="Text Box 33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52" name="Text Box 33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53" name="Text Box 33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54" name="Text Box 33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55" name="Text Box 33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56" name="Text Box 33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57" name="Text Box 33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58" name="Text Box 33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59" name="Text Box 33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60" name="Text Box 33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61" name="Text Box 33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62" name="Text Box 33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63" name="Text Box 33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64" name="Text Box 33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65" name="Text Box 33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66" name="Text Box 33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67" name="Text Box 33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68" name="Text Box 33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69" name="Text Box 33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70" name="Text Box 33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71" name="Text Box 33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72" name="Text Box 33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73" name="Text Box 33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74" name="Text Box 33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75" name="Text Box 33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76" name="Text Box 33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77" name="Text Box 33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78" name="Text Box 33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79" name="Text Box 33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80" name="Text Box 33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81" name="Text Box 33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82" name="Text Box 33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83" name="Text Box 33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84" name="Text Box 33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85" name="Text Box 33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86" name="Text Box 33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87" name="Text Box 33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88" name="Text Box 33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89" name="Text Box 33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90" name="Text Box 33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91" name="Text Box 33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92" name="Text Box 33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93" name="Text Box 33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94" name="Text Box 33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95" name="Text Box 33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96" name="Text Box 33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97" name="Text Box 33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98" name="Text Box 33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399" name="Text Box 33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00" name="Text Box 33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01" name="Text Box 33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02" name="Text Box 33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03" name="Text Box 33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04" name="Text Box 33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05" name="Text Box 33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06" name="Text Box 33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07" name="Text Box 33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08" name="Text Box 33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09" name="Text Box 33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10" name="Text Box 33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11" name="Text Box 33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12" name="Text Box 33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13" name="Text Box 33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14" name="Text Box 33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15" name="Text Box 33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16" name="Text Box 33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17" name="Text Box 33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18" name="Text Box 33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19" name="Text Box 33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20" name="Text Box 33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21" name="Text Box 33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22" name="Text Box 33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23" name="Text Box 33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24" name="Text Box 33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25" name="Text Box 33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26" name="Text Box 33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27" name="Text Box 33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28" name="Text Box 33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29" name="Text Box 33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30" name="Text Box 33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31" name="Text Box 33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32" name="Text Box 33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33" name="Text Box 33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34" name="Text Box 33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35" name="Text Box 33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36" name="Text Box 33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37" name="Text Box 33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38" name="Text Box 33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39" name="Text Box 33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40" name="Text Box 33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41" name="Text Box 33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42" name="Text Box 34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43" name="Text Box 34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44" name="Text Box 34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45" name="Text Box 34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46" name="Text Box 34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47" name="Text Box 34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48" name="Text Box 34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49" name="Text Box 34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50" name="Text Box 34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51" name="Text Box 34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52" name="Text Box 34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53" name="Text Box 34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54" name="Text Box 34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55" name="Text Box 34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56" name="Text Box 34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57" name="Text Box 34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58" name="Text Box 34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59" name="Text Box 34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60" name="Text Box 34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61" name="Text Box 34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62" name="Text Box 34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63" name="Text Box 34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64" name="Text Box 34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65" name="Text Box 34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66" name="Text Box 34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67" name="Text Box 34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68" name="Text Box 34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69" name="Text Box 34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70" name="Text Box 34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71" name="Text Box 34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72" name="Text Box 34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73" name="Text Box 34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74" name="Text Box 34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75" name="Text Box 34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76" name="Text Box 34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77" name="Text Box 34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78" name="Text Box 34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79" name="Text Box 34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80" name="Text Box 34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81" name="Text Box 34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82" name="Text Box 34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83" name="Text Box 34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84" name="Text Box 34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85" name="Text Box 34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86" name="Text Box 34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87" name="Text Box 34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88" name="Text Box 34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89" name="Text Box 34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90" name="Text Box 34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91" name="Text Box 34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92" name="Text Box 34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93" name="Text Box 34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94" name="Text Box 34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95" name="Text Box 34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96" name="Text Box 34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97" name="Text Box 34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98" name="Text Box 34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499" name="Text Box 34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00" name="Text Box 34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01" name="Text Box 34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02" name="Text Box 34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03" name="Text Box 34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04" name="Text Box 34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05" name="Text Box 34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06" name="Text Box 34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07" name="Text Box 34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08" name="Text Box 34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09" name="Text Box 34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10" name="Text Box 34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11" name="Text Box 34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12" name="Text Box 34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13" name="Text Box 34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14" name="Text Box 34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15" name="Text Box 34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16" name="Text Box 34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17" name="Text Box 34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18" name="Text Box 34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19" name="Text Box 34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20" name="Text Box 34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21" name="Text Box 34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22" name="Text Box 34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23" name="Text Box 34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24" name="Text Box 34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25" name="Text Box 34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26" name="Text Box 34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27" name="Text Box 34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28" name="Text Box 34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29" name="Text Box 34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30" name="Text Box 34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31" name="Text Box 34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32" name="Text Box 34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33" name="Text Box 34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34" name="Text Box 34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35" name="Text Box 34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36" name="Text Box 34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37" name="Text Box 34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38" name="Text Box 34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39" name="Text Box 34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40" name="Text Box 34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41" name="Text Box 34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42" name="Text Box 35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43" name="Text Box 35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44" name="Text Box 35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45" name="Text Box 35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46" name="Text Box 35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47" name="Text Box 35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48" name="Text Box 35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49" name="Text Box 35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50" name="Text Box 35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51" name="Text Box 35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52" name="Text Box 35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53" name="Text Box 35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54" name="Text Box 35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55" name="Text Box 35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56" name="Text Box 35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57" name="Text Box 35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58" name="Text Box 35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59" name="Text Box 35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60" name="Text Box 35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61" name="Text Box 35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62" name="Text Box 35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63" name="Text Box 35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64" name="Text Box 35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65" name="Text Box 35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66" name="Text Box 35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67" name="Text Box 35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68" name="Text Box 35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69" name="Text Box 35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70" name="Text Box 35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71" name="Text Box 35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72" name="Text Box 35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73" name="Text Box 35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74" name="Text Box 35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75" name="Text Box 35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76" name="Text Box 35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77" name="Text Box 35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78" name="Text Box 35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79" name="Text Box 35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80" name="Text Box 35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81" name="Text Box 35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82" name="Text Box 35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83" name="Text Box 35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84" name="Text Box 35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85" name="Text Box 35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86" name="Text Box 35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87" name="Text Box 35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88" name="Text Box 35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89" name="Text Box 35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90" name="Text Box 35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91" name="Text Box 35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92" name="Text Box 35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93" name="Text Box 35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94" name="Text Box 35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95" name="Text Box 35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96" name="Text Box 35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97" name="Text Box 35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98" name="Text Box 35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599" name="Text Box 35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00" name="Text Box 35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01" name="Text Box 35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02" name="Text Box 35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03" name="Text Box 35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04" name="Text Box 35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05" name="Text Box 35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06" name="Text Box 35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07" name="Text Box 35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08" name="Text Box 35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09" name="Text Box 35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10" name="Text Box 35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11" name="Text Box 35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12" name="Text Box 35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13" name="Text Box 35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14" name="Text Box 35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15" name="Text Box 35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16" name="Text Box 35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17" name="Text Box 35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18" name="Text Box 35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19" name="Text Box 35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20" name="Text Box 35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21" name="Text Box 35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22" name="Text Box 35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23" name="Text Box 35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24" name="Text Box 35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25" name="Text Box 35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26" name="Text Box 35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27" name="Text Box 35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28" name="Text Box 35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29" name="Text Box 35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30" name="Text Box 35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31" name="Text Box 35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32" name="Text Box 35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33" name="Text Box 35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34" name="Text Box 35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35" name="Text Box 35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36" name="Text Box 35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37" name="Text Box 35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38" name="Text Box 35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39" name="Text Box 35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40" name="Text Box 35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41" name="Text Box 35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42" name="Text Box 36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43" name="Text Box 36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44" name="Text Box 36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45" name="Text Box 36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46" name="Text Box 36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47" name="Text Box 36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48" name="Text Box 36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49" name="Text Box 36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50" name="Text Box 36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51" name="Text Box 36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52" name="Text Box 36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53" name="Text Box 36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54" name="Text Box 36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55" name="Text Box 36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56" name="Text Box 36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57" name="Text Box 36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58" name="Text Box 36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59" name="Text Box 36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60" name="Text Box 36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61" name="Text Box 36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62" name="Text Box 36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63" name="Text Box 36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64" name="Text Box 36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65" name="Text Box 36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66" name="Text Box 36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67" name="Text Box 36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68" name="Text Box 36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69" name="Text Box 36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70" name="Text Box 36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71" name="Text Box 36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72" name="Text Box 36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73" name="Text Box 36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74" name="Text Box 36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75" name="Text Box 36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76" name="Text Box 36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77" name="Text Box 36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78" name="Text Box 36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79" name="Text Box 36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80" name="Text Box 36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81" name="Text Box 36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82" name="Text Box 36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83" name="Text Box 36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84" name="Text Box 36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85" name="Text Box 36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86" name="Text Box 36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87" name="Text Box 36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88" name="Text Box 36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89" name="Text Box 36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90" name="Text Box 36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91" name="Text Box 36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92" name="Text Box 36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93" name="Text Box 36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94" name="Text Box 36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95" name="Text Box 36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96" name="Text Box 36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97" name="Text Box 36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98" name="Text Box 36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699" name="Text Box 36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00" name="Text Box 36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01" name="Text Box 36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02" name="Text Box 36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03" name="Text Box 36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04" name="Text Box 36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05" name="Text Box 36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06" name="Text Box 36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07" name="Text Box 36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08" name="Text Box 36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09" name="Text Box 36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10" name="Text Box 36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11" name="Text Box 36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12" name="Text Box 36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13" name="Text Box 36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14" name="Text Box 36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15" name="Text Box 36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16" name="Text Box 36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17" name="Text Box 36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18" name="Text Box 36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19" name="Text Box 36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20" name="Text Box 36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21" name="Text Box 36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22" name="Text Box 36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23" name="Text Box 36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24" name="Text Box 36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25" name="Text Box 36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26" name="Text Box 36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27" name="Text Box 36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28" name="Text Box 36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29" name="Text Box 36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30" name="Text Box 36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31" name="Text Box 36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32" name="Text Box 36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33" name="Text Box 36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34" name="Text Box 36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35" name="Text Box 36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36" name="Text Box 36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37" name="Text Box 36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38" name="Text Box 36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39" name="Text Box 36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40" name="Text Box 36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41" name="Text Box 36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42" name="Text Box 37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43" name="Text Box 37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44" name="Text Box 37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45" name="Text Box 37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46" name="Text Box 37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47" name="Text Box 37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48" name="Text Box 37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49" name="Text Box 37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50" name="Text Box 37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51" name="Text Box 37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52" name="Text Box 37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53" name="Text Box 37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54" name="Text Box 37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55" name="Text Box 37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56" name="Text Box 37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57" name="Text Box 37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58" name="Text Box 37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59" name="Text Box 37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60" name="Text Box 37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61" name="Text Box 37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62" name="Text Box 37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63" name="Text Box 37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64" name="Text Box 37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65" name="Text Box 37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66" name="Text Box 37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67" name="Text Box 37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68" name="Text Box 37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69" name="Text Box 37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70" name="Text Box 37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71" name="Text Box 37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72" name="Text Box 37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73" name="Text Box 37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74" name="Text Box 37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75" name="Text Box 37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76" name="Text Box 37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77" name="Text Box 37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78" name="Text Box 37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79" name="Text Box 37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80" name="Text Box 37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81" name="Text Box 37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82" name="Text Box 37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83" name="Text Box 37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84" name="Text Box 37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85" name="Text Box 37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86" name="Text Box 37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87" name="Text Box 37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88" name="Text Box 37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89" name="Text Box 37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90" name="Text Box 37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91" name="Text Box 37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92" name="Text Box 37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93" name="Text Box 37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94" name="Text Box 37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95" name="Text Box 37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96" name="Text Box 37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97" name="Text Box 37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98" name="Text Box 37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799" name="Text Box 37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00" name="Text Box 37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01" name="Text Box 37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02" name="Text Box 37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03" name="Text Box 37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04" name="Text Box 37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05" name="Text Box 37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06" name="Text Box 37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07" name="Text Box 37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08" name="Text Box 37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09" name="Text Box 37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10" name="Text Box 37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11" name="Text Box 37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12" name="Text Box 37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13" name="Text Box 37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14" name="Text Box 37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15" name="Text Box 37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16" name="Text Box 37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17" name="Text Box 37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18" name="Text Box 37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19" name="Text Box 37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20" name="Text Box 37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21" name="Text Box 37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22" name="Text Box 37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23" name="Text Box 37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24" name="Text Box 37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25" name="Text Box 37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26" name="Text Box 37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27" name="Text Box 37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28" name="Text Box 37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29" name="Text Box 37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30" name="Text Box 37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31" name="Text Box 37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32" name="Text Box 37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33" name="Text Box 37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34" name="Text Box 37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35" name="Text Box 37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36" name="Text Box 37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37" name="Text Box 37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38" name="Text Box 37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39" name="Text Box 37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40" name="Text Box 37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41" name="Text Box 37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42" name="Text Box 38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43" name="Text Box 38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44" name="Text Box 38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45" name="Text Box 38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46" name="Text Box 38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47" name="Text Box 38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48" name="Text Box 38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49" name="Text Box 38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50" name="Text Box 38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51" name="Text Box 38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52" name="Text Box 38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53" name="Text Box 38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54" name="Text Box 38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55" name="Text Box 38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56" name="Text Box 38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57" name="Text Box 38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58" name="Text Box 38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59" name="Text Box 38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60" name="Text Box 38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61" name="Text Box 38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62" name="Text Box 38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63" name="Text Box 38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64" name="Text Box 38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65" name="Text Box 38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66" name="Text Box 38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67" name="Text Box 38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68" name="Text Box 38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69" name="Text Box 38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70" name="Text Box 38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71" name="Text Box 38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72" name="Text Box 38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73" name="Text Box 38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74" name="Text Box 38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75" name="Text Box 38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76" name="Text Box 38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77" name="Text Box 38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78" name="Text Box 38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79" name="Text Box 38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80" name="Text Box 38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81" name="Text Box 38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82" name="Text Box 38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83" name="Text Box 38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84" name="Text Box 38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85" name="Text Box 38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86" name="Text Box 38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87" name="Text Box 38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88" name="Text Box 38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89" name="Text Box 38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90" name="Text Box 38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91" name="Text Box 38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92" name="Text Box 38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93" name="Text Box 38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94" name="Text Box 38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95" name="Text Box 38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96" name="Text Box 38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97" name="Text Box 38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98" name="Text Box 38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899" name="Text Box 38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00" name="Text Box 38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01" name="Text Box 38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02" name="Text Box 38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03" name="Text Box 38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04" name="Text Box 38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05" name="Text Box 38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06" name="Text Box 38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07" name="Text Box 38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08" name="Text Box 38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09" name="Text Box 38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10" name="Text Box 38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11" name="Text Box 38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12" name="Text Box 38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13" name="Text Box 38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14" name="Text Box 38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15" name="Text Box 38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16" name="Text Box 38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17" name="Text Box 38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18" name="Text Box 38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19" name="Text Box 38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20" name="Text Box 38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21" name="Text Box 38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22" name="Text Box 38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23" name="Text Box 38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24" name="Text Box 38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25" name="Text Box 38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26" name="Text Box 38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27" name="Text Box 38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28" name="Text Box 38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29" name="Text Box 38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30" name="Text Box 38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31" name="Text Box 38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32" name="Text Box 38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33" name="Text Box 38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34" name="Text Box 38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35" name="Text Box 38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36" name="Text Box 38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37" name="Text Box 38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38" name="Text Box 38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39" name="Text Box 38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40" name="Text Box 38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41" name="Text Box 38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42" name="Text Box 39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43" name="Text Box 39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44" name="Text Box 39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45" name="Text Box 39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46" name="Text Box 39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47" name="Text Box 39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48" name="Text Box 39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49" name="Text Box 39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50" name="Text Box 39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51" name="Text Box 39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52" name="Text Box 39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53" name="Text Box 39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54" name="Text Box 39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55" name="Text Box 39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56" name="Text Box 39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57" name="Text Box 39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58" name="Text Box 39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59" name="Text Box 39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60" name="Text Box 39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61" name="Text Box 39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62" name="Text Box 39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63" name="Text Box 39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64" name="Text Box 39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65" name="Text Box 39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66" name="Text Box 39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67" name="Text Box 39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68" name="Text Box 39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69" name="Text Box 39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70" name="Text Box 39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71" name="Text Box 39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72" name="Text Box 39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73" name="Text Box 39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74" name="Text Box 39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75" name="Text Box 39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76" name="Text Box 39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77" name="Text Box 39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78" name="Text Box 39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79" name="Text Box 39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80" name="Text Box 39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81" name="Text Box 39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82" name="Text Box 39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83" name="Text Box 39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84" name="Text Box 39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85" name="Text Box 39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86" name="Text Box 39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87" name="Text Box 39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88" name="Text Box 39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89" name="Text Box 39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90" name="Text Box 39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91" name="Text Box 39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92" name="Text Box 39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93" name="Text Box 39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94" name="Text Box 39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95" name="Text Box 39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96" name="Text Box 39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97" name="Text Box 39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98" name="Text Box 39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6999" name="Text Box 39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00" name="Text Box 39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01" name="Text Box 39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02" name="Text Box 39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03" name="Text Box 39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04" name="Text Box 39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05" name="Text Box 39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06" name="Text Box 39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07" name="Text Box 39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08" name="Text Box 39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09" name="Text Box 39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10" name="Text Box 39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11" name="Text Box 39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12" name="Text Box 39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13" name="Text Box 39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14" name="Text Box 39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15" name="Text Box 39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16" name="Text Box 39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17" name="Text Box 39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18" name="Text Box 39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19" name="Text Box 39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20" name="Text Box 39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21" name="Text Box 39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22" name="Text Box 39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23" name="Text Box 39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24" name="Text Box 39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25" name="Text Box 39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26" name="Text Box 39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27" name="Text Box 39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28" name="Text Box 39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29" name="Text Box 39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30" name="Text Box 39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31" name="Text Box 39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32" name="Text Box 39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33" name="Text Box 39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34" name="Text Box 39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35" name="Text Box 39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36" name="Text Box 39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37" name="Text Box 39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38" name="Text Box 39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39" name="Text Box 39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40" name="Text Box 39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41" name="Text Box 39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42" name="Text Box 40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43" name="Text Box 40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44" name="Text Box 40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45" name="Text Box 40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46" name="Text Box 40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47" name="Text Box 40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48" name="Text Box 40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49" name="Text Box 40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50" name="Text Box 40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51" name="Text Box 40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52" name="Text Box 40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53" name="Text Box 40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54" name="Text Box 40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55" name="Text Box 40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56" name="Text Box 40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57" name="Text Box 40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58" name="Text Box 40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59" name="Text Box 40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60" name="Text Box 40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61" name="Text Box 40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62" name="Text Box 40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63" name="Text Box 40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64" name="Text Box 40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65" name="Text Box 40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66" name="Text Box 40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67" name="Text Box 40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68" name="Text Box 40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69" name="Text Box 40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70" name="Text Box 40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71" name="Text Box 40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72" name="Text Box 40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73" name="Text Box 40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74" name="Text Box 40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75" name="Text Box 40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76" name="Text Box 40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77" name="Text Box 40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78" name="Text Box 40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79" name="Text Box 40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80" name="Text Box 40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81" name="Text Box 40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82" name="Text Box 40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83" name="Text Box 40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84" name="Text Box 40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85" name="Text Box 40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86" name="Text Box 40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87" name="Text Box 40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88" name="Text Box 40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89" name="Text Box 40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90" name="Text Box 40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91" name="Text Box 40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92" name="Text Box 40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93" name="Text Box 40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94" name="Text Box 40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95" name="Text Box 40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96" name="Text Box 40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97" name="Text Box 40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98" name="Text Box 40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099" name="Text Box 40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00" name="Text Box 40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01" name="Text Box 40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02" name="Text Box 40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03" name="Text Box 40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04" name="Text Box 40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05" name="Text Box 40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06" name="Text Box 40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07" name="Text Box 40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08" name="Text Box 40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09" name="Text Box 40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10" name="Text Box 40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11" name="Text Box 40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12" name="Text Box 40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13" name="Text Box 40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14" name="Text Box 40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15" name="Text Box 40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16" name="Text Box 40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17" name="Text Box 40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18" name="Text Box 40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19" name="Text Box 40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20" name="Text Box 40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21" name="Text Box 40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22" name="Text Box 40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23" name="Text Box 40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24" name="Text Box 40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25" name="Text Box 40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26" name="Text Box 40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27" name="Text Box 40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28" name="Text Box 40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29" name="Text Box 40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30" name="Text Box 40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31" name="Text Box 40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32" name="Text Box 40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33" name="Text Box 40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34" name="Text Box 40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35" name="Text Box 40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36" name="Text Box 40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37" name="Text Box 40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38" name="Text Box 40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39" name="Text Box 40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40" name="Text Box 40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41" name="Text Box 40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42" name="Text Box 41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43" name="Text Box 41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44" name="Text Box 41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45" name="Text Box 41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46" name="Text Box 41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47" name="Text Box 41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48" name="Text Box 41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49" name="Text Box 41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50" name="Text Box 41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51" name="Text Box 41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52" name="Text Box 41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53" name="Text Box 41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54" name="Text Box 41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55" name="Text Box 41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56" name="Text Box 41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57" name="Text Box 41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58" name="Text Box 41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59" name="Text Box 41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60" name="Text Box 41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61" name="Text Box 41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62" name="Text Box 41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63" name="Text Box 41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64" name="Text Box 41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65" name="Text Box 41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66" name="Text Box 41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67" name="Text Box 41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68" name="Text Box 41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69" name="Text Box 41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70" name="Text Box 41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71" name="Text Box 41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72" name="Text Box 41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73" name="Text Box 41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74" name="Text Box 41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75" name="Text Box 41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76" name="Text Box 41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77" name="Text Box 41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78" name="Text Box 41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79" name="Text Box 41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80" name="Text Box 41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81" name="Text Box 41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82" name="Text Box 41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83" name="Text Box 41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84" name="Text Box 41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85" name="Text Box 41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86" name="Text Box 41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87" name="Text Box 41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88" name="Text Box 41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89" name="Text Box 41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90" name="Text Box 41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91" name="Text Box 41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92" name="Text Box 41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93" name="Text Box 41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94" name="Text Box 41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95" name="Text Box 41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96" name="Text Box 41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97" name="Text Box 41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98" name="Text Box 41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199" name="Text Box 41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00" name="Text Box 41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01" name="Text Box 41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02" name="Text Box 41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03" name="Text Box 41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04" name="Text Box 41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05" name="Text Box 41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06" name="Text Box 41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07" name="Text Box 41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08" name="Text Box 41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09" name="Text Box 41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10" name="Text Box 41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11" name="Text Box 41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12" name="Text Box 41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13" name="Text Box 41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14" name="Text Box 41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15" name="Text Box 41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16" name="Text Box 41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17" name="Text Box 41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18" name="Text Box 41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19" name="Text Box 41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20" name="Text Box 41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21" name="Text Box 41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22" name="Text Box 41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23" name="Text Box 41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24" name="Text Box 41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25" name="Text Box 41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26" name="Text Box 41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27" name="Text Box 41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28" name="Text Box 41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29" name="Text Box 41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30" name="Text Box 41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31" name="Text Box 41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32" name="Text Box 41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33" name="Text Box 41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34" name="Text Box 41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35" name="Text Box 41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36" name="Text Box 41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37" name="Text Box 41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38" name="Text Box 41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39" name="Text Box 41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40" name="Text Box 41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41" name="Text Box 41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42" name="Text Box 42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43" name="Text Box 42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44" name="Text Box 42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45" name="Text Box 42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46" name="Text Box 42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47" name="Text Box 42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48" name="Text Box 42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49" name="Text Box 42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50" name="Text Box 42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51" name="Text Box 42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52" name="Text Box 42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53" name="Text Box 42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54" name="Text Box 42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55" name="Text Box 42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56" name="Text Box 42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57" name="Text Box 42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58" name="Text Box 42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59" name="Text Box 42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60" name="Text Box 42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61" name="Text Box 42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62" name="Text Box 42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63" name="Text Box 42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64" name="Text Box 42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65" name="Text Box 42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66" name="Text Box 42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67" name="Text Box 42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68" name="Text Box 42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69" name="Text Box 42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70" name="Text Box 42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71" name="Text Box 42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72" name="Text Box 42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73" name="Text Box 42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74" name="Text Box 42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75" name="Text Box 42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76" name="Text Box 42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77" name="Text Box 42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78" name="Text Box 42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79" name="Text Box 42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80" name="Text Box 42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81" name="Text Box 42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82" name="Text Box 42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83" name="Text Box 42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84" name="Text Box 42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85" name="Text Box 42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86" name="Text Box 42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87" name="Text Box 42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88" name="Text Box 42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89" name="Text Box 42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90" name="Text Box 42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91" name="Text Box 42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92" name="Text Box 42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93" name="Text Box 42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94" name="Text Box 42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95" name="Text Box 42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96" name="Text Box 42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97" name="Text Box 42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98" name="Text Box 42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299" name="Text Box 42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00" name="Text Box 42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01" name="Text Box 42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02" name="Text Box 42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03" name="Text Box 42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04" name="Text Box 42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05" name="Text Box 42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06" name="Text Box 42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07" name="Text Box 42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08" name="Text Box 42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09" name="Text Box 42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10" name="Text Box 42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11" name="Text Box 42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12" name="Text Box 42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13" name="Text Box 42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14" name="Text Box 42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15" name="Text Box 42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16" name="Text Box 42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17" name="Text Box 42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18" name="Text Box 42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19" name="Text Box 42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20" name="Text Box 42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21" name="Text Box 42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22" name="Text Box 42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23" name="Text Box 42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24" name="Text Box 42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25" name="Text Box 42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26" name="Text Box 42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27" name="Text Box 42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28" name="Text Box 42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29" name="Text Box 42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30" name="Text Box 42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31" name="Text Box 42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32" name="Text Box 42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33" name="Text Box 42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34" name="Text Box 42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35" name="Text Box 42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36" name="Text Box 42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37" name="Text Box 42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38" name="Text Box 42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39" name="Text Box 42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40" name="Text Box 42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41" name="Text Box 42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42" name="Text Box 43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43" name="Text Box 43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44" name="Text Box 43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45" name="Text Box 43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46" name="Text Box 43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47" name="Text Box 43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48" name="Text Box 43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49" name="Text Box 43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50" name="Text Box 43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51" name="Text Box 43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52" name="Text Box 43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53" name="Text Box 43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54" name="Text Box 43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55" name="Text Box 43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56" name="Text Box 43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57" name="Text Box 43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58" name="Text Box 43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59" name="Text Box 43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60" name="Text Box 43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61" name="Text Box 43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62" name="Text Box 43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63" name="Text Box 43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64" name="Text Box 43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65" name="Text Box 43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66" name="Text Box 43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67" name="Text Box 43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68" name="Text Box 43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69" name="Text Box 43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70" name="Text Box 43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71" name="Text Box 43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72" name="Text Box 43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73" name="Text Box 43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74" name="Text Box 43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75" name="Text Box 43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76" name="Text Box 43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77" name="Text Box 43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78" name="Text Box 43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79" name="Text Box 43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80" name="Text Box 43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81" name="Text Box 43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82" name="Text Box 43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83" name="Text Box 43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84" name="Text Box 43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85" name="Text Box 43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86" name="Text Box 43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87" name="Text Box 43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88" name="Text Box 43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89" name="Text Box 43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90" name="Text Box 43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91" name="Text Box 43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92" name="Text Box 43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93" name="Text Box 43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94" name="Text Box 43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95" name="Text Box 43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96" name="Text Box 43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97" name="Text Box 43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98" name="Text Box 43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399" name="Text Box 43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00" name="Text Box 43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01" name="Text Box 43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02" name="Text Box 43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03" name="Text Box 43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04" name="Text Box 43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05" name="Text Box 43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06" name="Text Box 43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07" name="Text Box 43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08" name="Text Box 43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09" name="Text Box 43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10" name="Text Box 43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11" name="Text Box 43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12" name="Text Box 43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13" name="Text Box 43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14" name="Text Box 43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15" name="Text Box 43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16" name="Text Box 43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17" name="Text Box 43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18" name="Text Box 43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19" name="Text Box 43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20" name="Text Box 43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21" name="Text Box 43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22" name="Text Box 43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23" name="Text Box 43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24" name="Text Box 43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25" name="Text Box 43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26" name="Text Box 43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27" name="Text Box 43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28" name="Text Box 43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29" name="Text Box 43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30" name="Text Box 43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31" name="Text Box 43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32" name="Text Box 43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33" name="Text Box 43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34" name="Text Box 43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35" name="Text Box 43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36" name="Text Box 43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37" name="Text Box 43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38" name="Text Box 43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39" name="Text Box 43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40" name="Text Box 43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41" name="Text Box 43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42" name="Text Box 44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43" name="Text Box 44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44" name="Text Box 44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45" name="Text Box 44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46" name="Text Box 44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47" name="Text Box 44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48" name="Text Box 44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49" name="Text Box 44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50" name="Text Box 44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51" name="Text Box 44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52" name="Text Box 44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53" name="Text Box 44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54" name="Text Box 44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55" name="Text Box 44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56" name="Text Box 44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57" name="Text Box 44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58" name="Text Box 44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59" name="Text Box 44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60" name="Text Box 44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61" name="Text Box 44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62" name="Text Box 44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63" name="Text Box 44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64" name="Text Box 44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65" name="Text Box 44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66" name="Text Box 44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67" name="Text Box 44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68" name="Text Box 44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69" name="Text Box 44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70" name="Text Box 44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71" name="Text Box 44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72" name="Text Box 44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73" name="Text Box 44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74" name="Text Box 44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75" name="Text Box 44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76" name="Text Box 44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77" name="Text Box 44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78" name="Text Box 44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79" name="Text Box 44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80" name="Text Box 44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81" name="Text Box 44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82" name="Text Box 44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83" name="Text Box 44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84" name="Text Box 44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85" name="Text Box 44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86" name="Text Box 44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87" name="Text Box 44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88" name="Text Box 44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89" name="Text Box 44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90" name="Text Box 44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91" name="Text Box 44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92" name="Text Box 44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93" name="Text Box 44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94" name="Text Box 44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95" name="Text Box 44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96" name="Text Box 44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97" name="Text Box 44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98" name="Text Box 44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499" name="Text Box 44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00" name="Text Box 44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01" name="Text Box 44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02" name="Text Box 44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03" name="Text Box 44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04" name="Text Box 44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05" name="Text Box 44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06" name="Text Box 44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07" name="Text Box 44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08" name="Text Box 44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09" name="Text Box 44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10" name="Text Box 44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11" name="Text Box 44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12" name="Text Box 44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13" name="Text Box 44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14" name="Text Box 44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15" name="Text Box 44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16" name="Text Box 44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17" name="Text Box 44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18" name="Text Box 44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19" name="Text Box 44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20" name="Text Box 44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21" name="Text Box 44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22" name="Text Box 44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23" name="Text Box 44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24" name="Text Box 44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25" name="Text Box 44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26" name="Text Box 44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27" name="Text Box 44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28" name="Text Box 44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29" name="Text Box 44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30" name="Text Box 44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31" name="Text Box 44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32" name="Text Box 44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33" name="Text Box 44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34" name="Text Box 44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35" name="Text Box 44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36" name="Text Box 44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37" name="Text Box 44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38" name="Text Box 44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39" name="Text Box 44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40" name="Text Box 44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41" name="Text Box 44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42" name="Text Box 45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43" name="Text Box 45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44" name="Text Box 45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45" name="Text Box 45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46" name="Text Box 45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47" name="Text Box 45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48" name="Text Box 45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49" name="Text Box 45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50" name="Text Box 45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51" name="Text Box 45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52" name="Text Box 45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53" name="Text Box 45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54" name="Text Box 45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55" name="Text Box 45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56" name="Text Box 45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57" name="Text Box 45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58" name="Text Box 45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59" name="Text Box 45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60" name="Text Box 45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61" name="Text Box 45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62" name="Text Box 45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63" name="Text Box 45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64" name="Text Box 45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65" name="Text Box 45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66" name="Text Box 45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67" name="Text Box 45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68" name="Text Box 45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69" name="Text Box 45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70" name="Text Box 45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71" name="Text Box 45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72" name="Text Box 45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73" name="Text Box 45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74" name="Text Box 45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75" name="Text Box 45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76" name="Text Box 45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77" name="Text Box 45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78" name="Text Box 45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79" name="Text Box 45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80" name="Text Box 45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81" name="Text Box 45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82" name="Text Box 45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83" name="Text Box 45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84" name="Text Box 45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85" name="Text Box 45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86" name="Text Box 45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87" name="Text Box 45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88" name="Text Box 45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89" name="Text Box 45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90" name="Text Box 45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91" name="Text Box 45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92" name="Text Box 45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93" name="Text Box 45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94" name="Text Box 45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95" name="Text Box 45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96" name="Text Box 45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97" name="Text Box 45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98" name="Text Box 45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599" name="Text Box 45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00" name="Text Box 45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01" name="Text Box 45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02" name="Text Box 45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03" name="Text Box 45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04" name="Text Box 45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05" name="Text Box 45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06" name="Text Box 45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07" name="Text Box 45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08" name="Text Box 45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09" name="Text Box 45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10" name="Text Box 45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11" name="Text Box 45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12" name="Text Box 45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13" name="Text Box 45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14" name="Text Box 45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15" name="Text Box 45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16" name="Text Box 45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17" name="Text Box 45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18" name="Text Box 45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19" name="Text Box 45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20" name="Text Box 45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21" name="Text Box 45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22" name="Text Box 45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23" name="Text Box 45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24" name="Text Box 45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25" name="Text Box 45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26" name="Text Box 45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27" name="Text Box 45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28" name="Text Box 45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29" name="Text Box 45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30" name="Text Box 45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31" name="Text Box 45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32" name="Text Box 45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33" name="Text Box 45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34" name="Text Box 45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35" name="Text Box 45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36" name="Text Box 45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37" name="Text Box 45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38" name="Text Box 45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39" name="Text Box 45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40" name="Text Box 45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41" name="Text Box 45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42" name="Text Box 46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43" name="Text Box 46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44" name="Text Box 46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45" name="Text Box 46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46" name="Text Box 46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47" name="Text Box 46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48" name="Text Box 46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49" name="Text Box 46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50" name="Text Box 46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51" name="Text Box 46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52" name="Text Box 46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53" name="Text Box 46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54" name="Text Box 46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55" name="Text Box 46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56" name="Text Box 46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57" name="Text Box 46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58" name="Text Box 46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59" name="Text Box 46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60" name="Text Box 46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61" name="Text Box 46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62" name="Text Box 46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63" name="Text Box 46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64" name="Text Box 46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65" name="Text Box 46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66" name="Text Box 46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67" name="Text Box 46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68" name="Text Box 46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69" name="Text Box 46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70" name="Text Box 46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71" name="Text Box 46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72" name="Text Box 46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73" name="Text Box 46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74" name="Text Box 46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75" name="Text Box 46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76" name="Text Box 46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77" name="Text Box 46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78" name="Text Box 46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79" name="Text Box 46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80" name="Text Box 46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81" name="Text Box 46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82" name="Text Box 46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83" name="Text Box 46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84" name="Text Box 46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85" name="Text Box 46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86" name="Text Box 46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87" name="Text Box 46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88" name="Text Box 46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89" name="Text Box 46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90" name="Text Box 46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91" name="Text Box 46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92" name="Text Box 46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93" name="Text Box 46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94" name="Text Box 46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95" name="Text Box 46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96" name="Text Box 46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97" name="Text Box 46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98" name="Text Box 46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699" name="Text Box 46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00" name="Text Box 46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01" name="Text Box 46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02" name="Text Box 46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03" name="Text Box 46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04" name="Text Box 46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05" name="Text Box 46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06" name="Text Box 46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07" name="Text Box 46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08" name="Text Box 46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09" name="Text Box 46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10" name="Text Box 46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11" name="Text Box 46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12" name="Text Box 46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13" name="Text Box 46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14" name="Text Box 46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15" name="Text Box 46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16" name="Text Box 46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17" name="Text Box 46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18" name="Text Box 46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19" name="Text Box 46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20" name="Text Box 46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21" name="Text Box 46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22" name="Text Box 46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23" name="Text Box 46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24" name="Text Box 46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25" name="Text Box 46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26" name="Text Box 46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27" name="Text Box 46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28" name="Text Box 46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29" name="Text Box 46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30" name="Text Box 46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31" name="Text Box 46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32" name="Text Box 46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33" name="Text Box 46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34" name="Text Box 46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35" name="Text Box 46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36" name="Text Box 46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37" name="Text Box 46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38" name="Text Box 46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39" name="Text Box 46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40" name="Text Box 46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41" name="Text Box 46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42" name="Text Box 47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43" name="Text Box 47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44" name="Text Box 47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45" name="Text Box 47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46" name="Text Box 47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47" name="Text Box 47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48" name="Text Box 47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49" name="Text Box 47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50" name="Text Box 47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51" name="Text Box 47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52" name="Text Box 47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53" name="Text Box 47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54" name="Text Box 47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55" name="Text Box 47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56" name="Text Box 47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57" name="Text Box 47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58" name="Text Box 47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59" name="Text Box 47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60" name="Text Box 47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61" name="Text Box 47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62" name="Text Box 47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63" name="Text Box 47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64" name="Text Box 47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65" name="Text Box 47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66" name="Text Box 47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67" name="Text Box 47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68" name="Text Box 47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69" name="Text Box 47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70" name="Text Box 47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71" name="Text Box 47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72" name="Text Box 47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73" name="Text Box 47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74" name="Text Box 47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75" name="Text Box 47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76" name="Text Box 47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77" name="Text Box 47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78" name="Text Box 47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79" name="Text Box 47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80" name="Text Box 47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81" name="Text Box 47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82" name="Text Box 47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83" name="Text Box 47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84" name="Text Box 47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85" name="Text Box 47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86" name="Text Box 47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87" name="Text Box 47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88" name="Text Box 47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89" name="Text Box 47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90" name="Text Box 47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91" name="Text Box 47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92" name="Text Box 47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93" name="Text Box 47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94" name="Text Box 47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95" name="Text Box 47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96" name="Text Box 47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97" name="Text Box 47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98" name="Text Box 47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799" name="Text Box 47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00" name="Text Box 47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01" name="Text Box 47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02" name="Text Box 47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03" name="Text Box 47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04" name="Text Box 47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05" name="Text Box 47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06" name="Text Box 47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07" name="Text Box 47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08" name="Text Box 47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09" name="Text Box 47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10" name="Text Box 47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11" name="Text Box 47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12" name="Text Box 47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13" name="Text Box 47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14" name="Text Box 47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15" name="Text Box 47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16" name="Text Box 47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17" name="Text Box 47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18" name="Text Box 47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19" name="Text Box 47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20" name="Text Box 47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21" name="Text Box 47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22" name="Text Box 47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23" name="Text Box 47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24" name="Text Box 47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25" name="Text Box 47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26" name="Text Box 47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27" name="Text Box 47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28" name="Text Box 47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29" name="Text Box 47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30" name="Text Box 47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31" name="Text Box 47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32" name="Text Box 47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33" name="Text Box 47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34" name="Text Box 47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35" name="Text Box 47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36" name="Text Box 47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37" name="Text Box 47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38" name="Text Box 47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39" name="Text Box 47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40" name="Text Box 47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41" name="Text Box 47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42" name="Text Box 48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43" name="Text Box 48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44" name="Text Box 48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45" name="Text Box 48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46" name="Text Box 48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47" name="Text Box 48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48" name="Text Box 48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49" name="Text Box 48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50" name="Text Box 48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51" name="Text Box 48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52" name="Text Box 48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53" name="Text Box 48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54" name="Text Box 48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55" name="Text Box 48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56" name="Text Box 48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57" name="Text Box 48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58" name="Text Box 48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59" name="Text Box 48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60" name="Text Box 48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61" name="Text Box 48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62" name="Text Box 48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63" name="Text Box 48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64" name="Text Box 48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65" name="Text Box 48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66" name="Text Box 48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67" name="Text Box 48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68" name="Text Box 48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69" name="Text Box 48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70" name="Text Box 48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71" name="Text Box 48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72" name="Text Box 48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73" name="Text Box 48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74" name="Text Box 48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75" name="Text Box 48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76" name="Text Box 48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77" name="Text Box 48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78" name="Text Box 48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79" name="Text Box 48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80" name="Text Box 48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81" name="Text Box 48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82" name="Text Box 48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83" name="Text Box 48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84" name="Text Box 48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85" name="Text Box 48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86" name="Text Box 48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87" name="Text Box 48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88" name="Text Box 48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89" name="Text Box 48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90" name="Text Box 48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91" name="Text Box 48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92" name="Text Box 48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93" name="Text Box 48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94" name="Text Box 48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95" name="Text Box 48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96" name="Text Box 48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97" name="Text Box 48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98" name="Text Box 48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899" name="Text Box 48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00" name="Text Box 48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01" name="Text Box 48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02" name="Text Box 48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03" name="Text Box 48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04" name="Text Box 48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05" name="Text Box 48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06" name="Text Box 48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07" name="Text Box 48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08" name="Text Box 48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09" name="Text Box 48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10" name="Text Box 48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11" name="Text Box 48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12" name="Text Box 48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13" name="Text Box 48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14" name="Text Box 48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15" name="Text Box 48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16" name="Text Box 48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17" name="Text Box 48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18" name="Text Box 48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19" name="Text Box 48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20" name="Text Box 48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21" name="Text Box 48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22" name="Text Box 48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23" name="Text Box 48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24" name="Text Box 48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25" name="Text Box 48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26" name="Text Box 48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27" name="Text Box 48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28" name="Text Box 48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29" name="Text Box 48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30" name="Text Box 48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31" name="Text Box 48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32" name="Text Box 48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33" name="Text Box 48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34" name="Text Box 48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35" name="Text Box 48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36" name="Text Box 48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37" name="Text Box 48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38" name="Text Box 48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39" name="Text Box 48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40" name="Text Box 48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41" name="Text Box 48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42" name="Text Box 49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43" name="Text Box 49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44" name="Text Box 49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45" name="Text Box 49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46" name="Text Box 49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47" name="Text Box 49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48" name="Text Box 49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49" name="Text Box 49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50" name="Text Box 49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51" name="Text Box 49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52" name="Text Box 49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53" name="Text Box 49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54" name="Text Box 49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55" name="Text Box 49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56" name="Text Box 49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57" name="Text Box 49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58" name="Text Box 49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59" name="Text Box 49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60" name="Text Box 49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61" name="Text Box 49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62" name="Text Box 49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63" name="Text Box 49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64" name="Text Box 49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65" name="Text Box 49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66" name="Text Box 49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67" name="Text Box 49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68" name="Text Box 49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69" name="Text Box 49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70" name="Text Box 49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71" name="Text Box 49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72" name="Text Box 49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73" name="Text Box 49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74" name="Text Box 49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75" name="Text Box 49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76" name="Text Box 49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77" name="Text Box 49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78" name="Text Box 49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79" name="Text Box 49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80" name="Text Box 49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81" name="Text Box 49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82" name="Text Box 49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83" name="Text Box 49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84" name="Text Box 49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85" name="Text Box 49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86" name="Text Box 49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87" name="Text Box 49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88" name="Text Box 49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89" name="Text Box 49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90" name="Text Box 49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91" name="Text Box 49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92" name="Text Box 49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93" name="Text Box 49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94" name="Text Box 49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95" name="Text Box 49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96" name="Text Box 49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97" name="Text Box 49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98" name="Text Box 49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7999" name="Text Box 49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00" name="Text Box 49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01" name="Text Box 49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02" name="Text Box 49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03" name="Text Box 49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04" name="Text Box 49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05" name="Text Box 49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06" name="Text Box 49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07" name="Text Box 49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08" name="Text Box 49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09" name="Text Box 49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10" name="Text Box 49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11" name="Text Box 49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12" name="Text Box 49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13" name="Text Box 49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14" name="Text Box 49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15" name="Text Box 49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16" name="Text Box 49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17" name="Text Box 49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18" name="Text Box 49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19" name="Text Box 49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20" name="Text Box 49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21" name="Text Box 49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22" name="Text Box 49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23" name="Text Box 49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24" name="Text Box 49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25" name="Text Box 49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26" name="Text Box 49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27" name="Text Box 49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28" name="Text Box 49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29" name="Text Box 49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30" name="Text Box 49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31" name="Text Box 49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32" name="Text Box 49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33" name="Text Box 49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34" name="Text Box 49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35" name="Text Box 49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36" name="Text Box 49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37" name="Text Box 49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38" name="Text Box 49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39" name="Text Box 49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40" name="Text Box 49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41" name="Text Box 49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42" name="Text Box 50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43" name="Text Box 50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44" name="Text Box 50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45" name="Text Box 50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46" name="Text Box 50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47" name="Text Box 50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48" name="Text Box 50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49" name="Text Box 50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50" name="Text Box 50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51" name="Text Box 50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52" name="Text Box 50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53" name="Text Box 50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54" name="Text Box 50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55" name="Text Box 50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56" name="Text Box 50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57" name="Text Box 50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58" name="Text Box 50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59" name="Text Box 50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60" name="Text Box 50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61" name="Text Box 50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62" name="Text Box 50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63" name="Text Box 50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64" name="Text Box 50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65" name="Text Box 50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66" name="Text Box 50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67" name="Text Box 50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68" name="Text Box 50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69" name="Text Box 50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70" name="Text Box 50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71" name="Text Box 50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72" name="Text Box 50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73" name="Text Box 50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74" name="Text Box 50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75" name="Text Box 50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76" name="Text Box 50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77" name="Text Box 50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78" name="Text Box 50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79" name="Text Box 50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80" name="Text Box 50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81" name="Text Box 50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82" name="Text Box 50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83" name="Text Box 50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84" name="Text Box 50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85" name="Text Box 50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86" name="Text Box 50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87" name="Text Box 50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88" name="Text Box 50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89" name="Text Box 50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90" name="Text Box 50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91" name="Text Box 50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92" name="Text Box 50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93" name="Text Box 50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94" name="Text Box 50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95" name="Text Box 50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96" name="Text Box 50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97" name="Text Box 50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98" name="Text Box 50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099" name="Text Box 50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00" name="Text Box 50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01" name="Text Box 50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02" name="Text Box 50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03" name="Text Box 50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04" name="Text Box 50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05" name="Text Box 50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06" name="Text Box 50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07" name="Text Box 50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08" name="Text Box 50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09" name="Text Box 50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10" name="Text Box 50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11" name="Text Box 50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12" name="Text Box 50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13" name="Text Box 50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14" name="Text Box 50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15" name="Text Box 50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16" name="Text Box 50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17" name="Text Box 50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18" name="Text Box 50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19" name="Text Box 50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20" name="Text Box 50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21" name="Text Box 50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22" name="Text Box 50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23" name="Text Box 50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24" name="Text Box 50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25" name="Text Box 50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26" name="Text Box 50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27" name="Text Box 50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28" name="Text Box 50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29" name="Text Box 50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30" name="Text Box 50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31" name="Text Box 50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32" name="Text Box 50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33" name="Text Box 50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34" name="Text Box 50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35" name="Text Box 50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36" name="Text Box 50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37" name="Text Box 50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38" name="Text Box 50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39" name="Text Box 50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40" name="Text Box 50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41" name="Text Box 50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42" name="Text Box 51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43" name="Text Box 51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44" name="Text Box 51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45" name="Text Box 51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46" name="Text Box 51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47" name="Text Box 51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48" name="Text Box 51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49" name="Text Box 51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50" name="Text Box 51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51" name="Text Box 51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52" name="Text Box 51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53" name="Text Box 51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54" name="Text Box 51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55" name="Text Box 51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56" name="Text Box 51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57" name="Text Box 51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58" name="Text Box 51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59" name="Text Box 51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60" name="Text Box 51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61" name="Text Box 51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62" name="Text Box 51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63" name="Text Box 51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64" name="Text Box 51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65" name="Text Box 51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66" name="Text Box 51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67" name="Text Box 51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68" name="Text Box 51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69" name="Text Box 51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70" name="Text Box 51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71" name="Text Box 51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72" name="Text Box 51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73" name="Text Box 51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74" name="Text Box 51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75" name="Text Box 51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76" name="Text Box 51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77" name="Text Box 51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78" name="Text Box 51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79" name="Text Box 51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80" name="Text Box 51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81" name="Text Box 51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82" name="Text Box 51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83" name="Text Box 51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84" name="Text Box 51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85" name="Text Box 51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86" name="Text Box 51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87" name="Text Box 51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88" name="Text Box 51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89" name="Text Box 51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90" name="Text Box 51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91" name="Text Box 51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92" name="Text Box 51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93" name="Text Box 51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94" name="Text Box 51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95" name="Text Box 51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96" name="Text Box 51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97" name="Text Box 51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98" name="Text Box 51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199" name="Text Box 51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00" name="Text Box 51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01" name="Text Box 51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02" name="Text Box 51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03" name="Text Box 51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04" name="Text Box 51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05" name="Text Box 51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06" name="Text Box 51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07" name="Text Box 51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08" name="Text Box 51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09" name="Text Box 51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10" name="Text Box 51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11" name="Text Box 51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12" name="Text Box 51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13" name="Text Box 51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14" name="Text Box 51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15" name="Text Box 51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16" name="Text Box 51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17" name="Text Box 51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18" name="Text Box 51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19" name="Text Box 51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20" name="Text Box 51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21" name="Text Box 51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22" name="Text Box 51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23" name="Text Box 51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24" name="Text Box 51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25" name="Text Box 51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26" name="Text Box 51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27" name="Text Box 51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28" name="Text Box 51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29" name="Text Box 51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30" name="Text Box 51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31" name="Text Box 51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32" name="Text Box 51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33" name="Text Box 51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34" name="Text Box 51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35" name="Text Box 51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36" name="Text Box 51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37" name="Text Box 51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38" name="Text Box 51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39" name="Text Box 51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40" name="Text Box 51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41" name="Text Box 51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42" name="Text Box 52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43" name="Text Box 52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44" name="Text Box 52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45" name="Text Box 52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46" name="Text Box 52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47" name="Text Box 52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48" name="Text Box 52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49" name="Text Box 52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50" name="Text Box 52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51" name="Text Box 52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52" name="Text Box 52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53" name="Text Box 52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54" name="Text Box 52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55" name="Text Box 52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56" name="Text Box 52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57" name="Text Box 52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58" name="Text Box 52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59" name="Text Box 52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60" name="Text Box 52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61" name="Text Box 52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62" name="Text Box 52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63" name="Text Box 52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64" name="Text Box 52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65" name="Text Box 52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66" name="Text Box 52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67" name="Text Box 52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68" name="Text Box 52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69" name="Text Box 52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70" name="Text Box 52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71" name="Text Box 52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72" name="Text Box 52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73" name="Text Box 52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74" name="Text Box 52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75" name="Text Box 52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76" name="Text Box 52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77" name="Text Box 52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78" name="Text Box 52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79" name="Text Box 52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80" name="Text Box 52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81" name="Text Box 52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82" name="Text Box 52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83" name="Text Box 52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84" name="Text Box 52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85" name="Text Box 52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86" name="Text Box 52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87" name="Text Box 52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88" name="Text Box 52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89" name="Text Box 52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90" name="Text Box 52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91" name="Text Box 52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92" name="Text Box 52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93" name="Text Box 52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94" name="Text Box 52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95" name="Text Box 52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96" name="Text Box 52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97" name="Text Box 52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98" name="Text Box 52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299" name="Text Box 52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00" name="Text Box 52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01" name="Text Box 52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02" name="Text Box 52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03" name="Text Box 52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04" name="Text Box 52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05" name="Text Box 52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06" name="Text Box 52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07" name="Text Box 52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08" name="Text Box 52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09" name="Text Box 52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10" name="Text Box 52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11" name="Text Box 52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12" name="Text Box 52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13" name="Text Box 52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14" name="Text Box 52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15" name="Text Box 52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16" name="Text Box 52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17" name="Text Box 52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18" name="Text Box 52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19" name="Text Box 52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20" name="Text Box 52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21" name="Text Box 52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22" name="Text Box 52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23" name="Text Box 52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24" name="Text Box 52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25" name="Text Box 52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26" name="Text Box 52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27" name="Text Box 52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28" name="Text Box 52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29" name="Text Box 52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30" name="Text Box 52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31" name="Text Box 52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32" name="Text Box 52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33" name="Text Box 52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34" name="Text Box 52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35" name="Text Box 52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36" name="Text Box 52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37" name="Text Box 52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38" name="Text Box 52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39" name="Text Box 52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40" name="Text Box 52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41" name="Text Box 52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42" name="Text Box 53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43" name="Text Box 53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44" name="Text Box 53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45" name="Text Box 53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46" name="Text Box 53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47" name="Text Box 53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48" name="Text Box 53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49" name="Text Box 53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50" name="Text Box 530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51" name="Text Box 530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52" name="Text Box 531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53" name="Text Box 531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54" name="Text Box 531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55" name="Text Box 531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56" name="Text Box 531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57" name="Text Box 531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58" name="Text Box 531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59" name="Text Box 531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60" name="Text Box 531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61" name="Text Box 531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62" name="Text Box 532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63" name="Text Box 532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64" name="Text Box 532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65" name="Text Box 532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66" name="Text Box 532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67" name="Text Box 532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68" name="Text Box 532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69" name="Text Box 532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70" name="Text Box 532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71" name="Text Box 532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72" name="Text Box 533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73" name="Text Box 533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74" name="Text Box 533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75" name="Text Box 533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76" name="Text Box 533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77" name="Text Box 533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78" name="Text Box 533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79" name="Text Box 533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80" name="Text Box 533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81" name="Text Box 533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82" name="Text Box 534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83" name="Text Box 534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84" name="Text Box 534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85" name="Text Box 534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86" name="Text Box 534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87" name="Text Box 534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88" name="Text Box 534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89" name="Text Box 534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90" name="Text Box 534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91" name="Text Box 534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92" name="Text Box 535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93" name="Text Box 535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94" name="Text Box 535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95" name="Text Box 535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96" name="Text Box 535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97" name="Text Box 535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98" name="Text Box 535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399" name="Text Box 535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00" name="Text Box 535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01" name="Text Box 535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02" name="Text Box 536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03" name="Text Box 536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04" name="Text Box 536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05" name="Text Box 536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06" name="Text Box 536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07" name="Text Box 536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08" name="Text Box 536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09" name="Text Box 536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10" name="Text Box 536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11" name="Text Box 536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12" name="Text Box 537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13" name="Text Box 537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14" name="Text Box 537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15" name="Text Box 537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16" name="Text Box 537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17" name="Text Box 537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18" name="Text Box 537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19" name="Text Box 537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20" name="Text Box 537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21" name="Text Box 537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22" name="Text Box 538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23" name="Text Box 538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24" name="Text Box 538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25" name="Text Box 538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26" name="Text Box 538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27" name="Text Box 538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28" name="Text Box 538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29" name="Text Box 538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30" name="Text Box 538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31" name="Text Box 538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32" name="Text Box 539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33" name="Text Box 539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34" name="Text Box 539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35" name="Text Box 539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36" name="Text Box 539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37" name="Text Box 539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38" name="Text Box 539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39" name="Text Box 539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40" name="Text Box 5398"/>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41" name="Text Box 5399"/>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42" name="Text Box 5400"/>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43" name="Text Box 5401"/>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44" name="Text Box 5402"/>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45" name="Text Box 5403"/>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46" name="Text Box 5404"/>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47" name="Text Box 5405"/>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48" name="Text Box 5406"/>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641</xdr:row>
      <xdr:rowOff>0</xdr:rowOff>
    </xdr:from>
    <xdr:to>
      <xdr:col>4</xdr:col>
      <xdr:colOff>85725</xdr:colOff>
      <xdr:row>642</xdr:row>
      <xdr:rowOff>19049</xdr:rowOff>
    </xdr:to>
    <xdr:sp macro="" textlink="">
      <xdr:nvSpPr>
        <xdr:cNvPr id="8449" name="Text Box 5407"/>
        <xdr:cNvSpPr txBox="1">
          <a:spLocks noChangeArrowheads="1"/>
        </xdr:cNvSpPr>
      </xdr:nvSpPr>
      <xdr:spPr bwMode="auto">
        <a:xfrm>
          <a:off x="4686300" y="122110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50" name="Text Box 5427"/>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51" name="Text Box 5428"/>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52" name="Text Box 5429"/>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53" name="Text Box 5430"/>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54" name="Text Box 5431"/>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55" name="Text Box 5432"/>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56" name="Text Box 5433"/>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57" name="Text Box 5434"/>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58" name="Text Box 5435"/>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59" name="Text Box 5436"/>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60" name="Text Box 5437"/>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61" name="Text Box 5438"/>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62" name="Text Box 5439"/>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63" name="Text Box 5440"/>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64" name="Text Box 5441"/>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65" name="Text Box 5442"/>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66" name="Text Box 5443"/>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67" name="Text Box 5444"/>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68" name="Text Box 5445"/>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69" name="Text Box 5446"/>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70" name="Text Box 5447"/>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71" name="Text Box 5448"/>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72" name="Text Box 5449"/>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73" name="Text Box 5450"/>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74" name="Text Box 5451"/>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75" name="Text Box 5452"/>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76" name="Text Box 5453"/>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77" name="Text Box 5454"/>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78" name="Text Box 5455"/>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79" name="Text Box 5456"/>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80" name="Text Box 5457"/>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81" name="Text Box 5458"/>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82" name="Text Box 5459"/>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83" name="Text Box 5460"/>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84" name="Text Box 5461"/>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85" name="Text Box 5462"/>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86" name="Text Box 5463"/>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87" name="Text Box 5464"/>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88" name="Text Box 5465"/>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89" name="Text Box 5466"/>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90" name="Text Box 5467"/>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640</xdr:row>
      <xdr:rowOff>0</xdr:rowOff>
    </xdr:from>
    <xdr:to>
      <xdr:col>4</xdr:col>
      <xdr:colOff>85725</xdr:colOff>
      <xdr:row>641</xdr:row>
      <xdr:rowOff>19051</xdr:rowOff>
    </xdr:to>
    <xdr:sp macro="" textlink="">
      <xdr:nvSpPr>
        <xdr:cNvPr id="8491" name="Text Box 5468"/>
        <xdr:cNvSpPr txBox="1">
          <a:spLocks noChangeArrowheads="1"/>
        </xdr:cNvSpPr>
      </xdr:nvSpPr>
      <xdr:spPr bwMode="auto">
        <a:xfrm>
          <a:off x="4686300" y="1219200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330</xdr:row>
      <xdr:rowOff>0</xdr:rowOff>
    </xdr:from>
    <xdr:ext cx="85725" cy="190830"/>
    <xdr:sp macro="" textlink="">
      <xdr:nvSpPr>
        <xdr:cNvPr id="8492" name="Text Box 377"/>
        <xdr:cNvSpPr txBox="1">
          <a:spLocks noChangeArrowheads="1"/>
        </xdr:cNvSpPr>
      </xdr:nvSpPr>
      <xdr:spPr bwMode="auto">
        <a:xfrm>
          <a:off x="4686300" y="62865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330</xdr:row>
      <xdr:rowOff>0</xdr:rowOff>
    </xdr:from>
    <xdr:ext cx="85725" cy="190830"/>
    <xdr:sp macro="" textlink="">
      <xdr:nvSpPr>
        <xdr:cNvPr id="8493" name="Text Box 378"/>
        <xdr:cNvSpPr txBox="1">
          <a:spLocks noChangeArrowheads="1"/>
        </xdr:cNvSpPr>
      </xdr:nvSpPr>
      <xdr:spPr bwMode="auto">
        <a:xfrm>
          <a:off x="4686300" y="62865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330</xdr:row>
      <xdr:rowOff>0</xdr:rowOff>
    </xdr:from>
    <xdr:ext cx="85725" cy="190830"/>
    <xdr:sp macro="" textlink="">
      <xdr:nvSpPr>
        <xdr:cNvPr id="8494" name="Text Box 379"/>
        <xdr:cNvSpPr txBox="1">
          <a:spLocks noChangeArrowheads="1"/>
        </xdr:cNvSpPr>
      </xdr:nvSpPr>
      <xdr:spPr bwMode="auto">
        <a:xfrm>
          <a:off x="4686300" y="62865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330</xdr:row>
      <xdr:rowOff>0</xdr:rowOff>
    </xdr:from>
    <xdr:ext cx="85725" cy="190830"/>
    <xdr:sp macro="" textlink="">
      <xdr:nvSpPr>
        <xdr:cNvPr id="8495" name="Text Box 380"/>
        <xdr:cNvSpPr txBox="1">
          <a:spLocks noChangeArrowheads="1"/>
        </xdr:cNvSpPr>
      </xdr:nvSpPr>
      <xdr:spPr bwMode="auto">
        <a:xfrm>
          <a:off x="4686300" y="62865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330</xdr:row>
      <xdr:rowOff>0</xdr:rowOff>
    </xdr:from>
    <xdr:ext cx="85725" cy="190830"/>
    <xdr:sp macro="" textlink="">
      <xdr:nvSpPr>
        <xdr:cNvPr id="8496" name="Text Box 381"/>
        <xdr:cNvSpPr txBox="1">
          <a:spLocks noChangeArrowheads="1"/>
        </xdr:cNvSpPr>
      </xdr:nvSpPr>
      <xdr:spPr bwMode="auto">
        <a:xfrm>
          <a:off x="4686300" y="62865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330</xdr:row>
      <xdr:rowOff>0</xdr:rowOff>
    </xdr:from>
    <xdr:ext cx="85725" cy="190830"/>
    <xdr:sp macro="" textlink="">
      <xdr:nvSpPr>
        <xdr:cNvPr id="8497" name="Text Box 382"/>
        <xdr:cNvSpPr txBox="1">
          <a:spLocks noChangeArrowheads="1"/>
        </xdr:cNvSpPr>
      </xdr:nvSpPr>
      <xdr:spPr bwMode="auto">
        <a:xfrm>
          <a:off x="4686300" y="62865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330</xdr:row>
      <xdr:rowOff>0</xdr:rowOff>
    </xdr:from>
    <xdr:ext cx="85725" cy="190830"/>
    <xdr:sp macro="" textlink="">
      <xdr:nvSpPr>
        <xdr:cNvPr id="8498" name="Text Box 383"/>
        <xdr:cNvSpPr txBox="1">
          <a:spLocks noChangeArrowheads="1"/>
        </xdr:cNvSpPr>
      </xdr:nvSpPr>
      <xdr:spPr bwMode="auto">
        <a:xfrm>
          <a:off x="4686300" y="62865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330</xdr:row>
      <xdr:rowOff>0</xdr:rowOff>
    </xdr:from>
    <xdr:ext cx="85725" cy="190830"/>
    <xdr:sp macro="" textlink="">
      <xdr:nvSpPr>
        <xdr:cNvPr id="8499" name="Text Box 384"/>
        <xdr:cNvSpPr txBox="1">
          <a:spLocks noChangeArrowheads="1"/>
        </xdr:cNvSpPr>
      </xdr:nvSpPr>
      <xdr:spPr bwMode="auto">
        <a:xfrm>
          <a:off x="4686300" y="62865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330</xdr:row>
      <xdr:rowOff>0</xdr:rowOff>
    </xdr:from>
    <xdr:ext cx="85725" cy="190830"/>
    <xdr:sp macro="" textlink="">
      <xdr:nvSpPr>
        <xdr:cNvPr id="8500" name="Text Box 385"/>
        <xdr:cNvSpPr txBox="1">
          <a:spLocks noChangeArrowheads="1"/>
        </xdr:cNvSpPr>
      </xdr:nvSpPr>
      <xdr:spPr bwMode="auto">
        <a:xfrm>
          <a:off x="4686300" y="62865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330</xdr:row>
      <xdr:rowOff>0</xdr:rowOff>
    </xdr:from>
    <xdr:ext cx="85725" cy="190830"/>
    <xdr:sp macro="" textlink="">
      <xdr:nvSpPr>
        <xdr:cNvPr id="8501" name="Text Box 386"/>
        <xdr:cNvSpPr txBox="1">
          <a:spLocks noChangeArrowheads="1"/>
        </xdr:cNvSpPr>
      </xdr:nvSpPr>
      <xdr:spPr bwMode="auto">
        <a:xfrm>
          <a:off x="4686300" y="62865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330</xdr:row>
      <xdr:rowOff>0</xdr:rowOff>
    </xdr:from>
    <xdr:ext cx="85725" cy="190830"/>
    <xdr:sp macro="" textlink="">
      <xdr:nvSpPr>
        <xdr:cNvPr id="8502" name="Text Box 387"/>
        <xdr:cNvSpPr txBox="1">
          <a:spLocks noChangeArrowheads="1"/>
        </xdr:cNvSpPr>
      </xdr:nvSpPr>
      <xdr:spPr bwMode="auto">
        <a:xfrm>
          <a:off x="4686300" y="62865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330</xdr:row>
      <xdr:rowOff>0</xdr:rowOff>
    </xdr:from>
    <xdr:ext cx="85725" cy="190830"/>
    <xdr:sp macro="" textlink="">
      <xdr:nvSpPr>
        <xdr:cNvPr id="8503" name="Text Box 388"/>
        <xdr:cNvSpPr txBox="1">
          <a:spLocks noChangeArrowheads="1"/>
        </xdr:cNvSpPr>
      </xdr:nvSpPr>
      <xdr:spPr bwMode="auto">
        <a:xfrm>
          <a:off x="4686300" y="62865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190832"/>
    <xdr:sp macro="" textlink="">
      <xdr:nvSpPr>
        <xdr:cNvPr id="8504" name="Text Box 389"/>
        <xdr:cNvSpPr txBox="1">
          <a:spLocks noChangeArrowheads="1"/>
        </xdr:cNvSpPr>
      </xdr:nvSpPr>
      <xdr:spPr bwMode="auto">
        <a:xfrm>
          <a:off x="4686300" y="63055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190832"/>
    <xdr:sp macro="" textlink="">
      <xdr:nvSpPr>
        <xdr:cNvPr id="8505" name="Text Box 390"/>
        <xdr:cNvSpPr txBox="1">
          <a:spLocks noChangeArrowheads="1"/>
        </xdr:cNvSpPr>
      </xdr:nvSpPr>
      <xdr:spPr bwMode="auto">
        <a:xfrm>
          <a:off x="4686300" y="63055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190832"/>
    <xdr:sp macro="" textlink="">
      <xdr:nvSpPr>
        <xdr:cNvPr id="8506" name="Text Box 391"/>
        <xdr:cNvSpPr txBox="1">
          <a:spLocks noChangeArrowheads="1"/>
        </xdr:cNvSpPr>
      </xdr:nvSpPr>
      <xdr:spPr bwMode="auto">
        <a:xfrm>
          <a:off x="4686300" y="63055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190832"/>
    <xdr:sp macro="" textlink="">
      <xdr:nvSpPr>
        <xdr:cNvPr id="8507" name="Text Box 392"/>
        <xdr:cNvSpPr txBox="1">
          <a:spLocks noChangeArrowheads="1"/>
        </xdr:cNvSpPr>
      </xdr:nvSpPr>
      <xdr:spPr bwMode="auto">
        <a:xfrm>
          <a:off x="4686300" y="63055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190832"/>
    <xdr:sp macro="" textlink="">
      <xdr:nvSpPr>
        <xdr:cNvPr id="8508" name="Text Box 393"/>
        <xdr:cNvSpPr txBox="1">
          <a:spLocks noChangeArrowheads="1"/>
        </xdr:cNvSpPr>
      </xdr:nvSpPr>
      <xdr:spPr bwMode="auto">
        <a:xfrm>
          <a:off x="4686300" y="63055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190832"/>
    <xdr:sp macro="" textlink="">
      <xdr:nvSpPr>
        <xdr:cNvPr id="8509" name="Text Box 394"/>
        <xdr:cNvSpPr txBox="1">
          <a:spLocks noChangeArrowheads="1"/>
        </xdr:cNvSpPr>
      </xdr:nvSpPr>
      <xdr:spPr bwMode="auto">
        <a:xfrm>
          <a:off x="4686300" y="63055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190832"/>
    <xdr:sp macro="" textlink="">
      <xdr:nvSpPr>
        <xdr:cNvPr id="8510" name="Text Box 395"/>
        <xdr:cNvSpPr txBox="1">
          <a:spLocks noChangeArrowheads="1"/>
        </xdr:cNvSpPr>
      </xdr:nvSpPr>
      <xdr:spPr bwMode="auto">
        <a:xfrm>
          <a:off x="4686300" y="63055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190832"/>
    <xdr:sp macro="" textlink="">
      <xdr:nvSpPr>
        <xdr:cNvPr id="8511" name="Text Box 396"/>
        <xdr:cNvSpPr txBox="1">
          <a:spLocks noChangeArrowheads="1"/>
        </xdr:cNvSpPr>
      </xdr:nvSpPr>
      <xdr:spPr bwMode="auto">
        <a:xfrm>
          <a:off x="4686300" y="63055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190832"/>
    <xdr:sp macro="" textlink="">
      <xdr:nvSpPr>
        <xdr:cNvPr id="8512" name="Text Box 397"/>
        <xdr:cNvSpPr txBox="1">
          <a:spLocks noChangeArrowheads="1"/>
        </xdr:cNvSpPr>
      </xdr:nvSpPr>
      <xdr:spPr bwMode="auto">
        <a:xfrm>
          <a:off x="4686300" y="63055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331</xdr:row>
      <xdr:rowOff>0</xdr:rowOff>
    </xdr:from>
    <xdr:ext cx="85725" cy="190832"/>
    <xdr:sp macro="" textlink="">
      <xdr:nvSpPr>
        <xdr:cNvPr id="8513" name="Text Box 398"/>
        <xdr:cNvSpPr txBox="1">
          <a:spLocks noChangeArrowheads="1"/>
        </xdr:cNvSpPr>
      </xdr:nvSpPr>
      <xdr:spPr bwMode="auto">
        <a:xfrm>
          <a:off x="4686300" y="63055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14" name="Text Box 26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15" name="Text Box 26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16" name="Text Box 26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17" name="Text Box 26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18" name="Text Box 26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19" name="Text Box 26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20" name="Text Box 26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21" name="Text Box 26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22" name="Text Box 26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23" name="Text Box 26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24" name="Text Box 26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25" name="Text Box 26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26" name="Text Box 26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27" name="Text Box 26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28" name="Text Box 26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29" name="Text Box 26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30" name="Text Box 26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31" name="Text Box 26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32" name="Text Box 26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33" name="Text Box 26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34" name="Text Box 26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35" name="Text Box 26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36" name="Text Box 26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37" name="Text Box 26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38" name="Text Box 26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39" name="Text Box 26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40" name="Text Box 26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41" name="Text Box 26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42" name="Text Box 26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43" name="Text Box 26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44" name="Text Box 26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45" name="Text Box 26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46" name="Text Box 26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47" name="Text Box 26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48" name="Text Box 26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49" name="Text Box 26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50" name="Text Box 26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51" name="Text Box 26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52" name="Text Box 26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53" name="Text Box 26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54" name="Text Box 26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55" name="Text Box 26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56" name="Text Box 26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57" name="Text Box 26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58" name="Text Box 26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59" name="Text Box 26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60" name="Text Box 26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61" name="Text Box 26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62" name="Text Box 26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63" name="Text Box 26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64" name="Text Box 26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65" name="Text Box 26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66" name="Text Box 26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67" name="Text Box 26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68" name="Text Box 26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69" name="Text Box 26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70" name="Text Box 26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71" name="Text Box 26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72" name="Text Box 27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73" name="Text Box 27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74" name="Text Box 27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75" name="Text Box 27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76" name="Text Box 27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77" name="Text Box 27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78" name="Text Box 27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79" name="Text Box 27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80" name="Text Box 27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81" name="Text Box 27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82" name="Text Box 27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83" name="Text Box 27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84" name="Text Box 27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85" name="Text Box 27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86" name="Text Box 27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87" name="Text Box 27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88" name="Text Box 27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89" name="Text Box 27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90" name="Text Box 27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91" name="Text Box 27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92" name="Text Box 27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93" name="Text Box 27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94" name="Text Box 27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95" name="Text Box 27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96" name="Text Box 27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97" name="Text Box 27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98" name="Text Box 27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599" name="Text Box 27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00" name="Text Box 27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01" name="Text Box 27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02" name="Text Box 27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03" name="Text Box 27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04" name="Text Box 27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05" name="Text Box 27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06" name="Text Box 27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07" name="Text Box 27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08" name="Text Box 27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09" name="Text Box 27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10" name="Text Box 27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11" name="Text Box 27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12" name="Text Box 27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13" name="Text Box 27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14" name="Text Box 27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15" name="Text Box 27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16" name="Text Box 27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17" name="Text Box 27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18" name="Text Box 27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19" name="Text Box 27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20" name="Text Box 27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21" name="Text Box 27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22" name="Text Box 27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23" name="Text Box 27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24" name="Text Box 27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25" name="Text Box 27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26" name="Text Box 27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27" name="Text Box 27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28" name="Text Box 27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29" name="Text Box 27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30" name="Text Box 27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31" name="Text Box 27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32" name="Text Box 27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33" name="Text Box 27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34" name="Text Box 27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35" name="Text Box 27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36" name="Text Box 27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37" name="Text Box 27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38" name="Text Box 27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39" name="Text Box 27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40" name="Text Box 27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41" name="Text Box 27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42" name="Text Box 27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43" name="Text Box 27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44" name="Text Box 27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45" name="Text Box 27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46" name="Text Box 27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47" name="Text Box 27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48" name="Text Box 27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49" name="Text Box 27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50" name="Text Box 27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51" name="Text Box 27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52" name="Text Box 27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53" name="Text Box 27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54" name="Text Box 27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55" name="Text Box 27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56" name="Text Box 27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57" name="Text Box 27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58" name="Text Box 27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59" name="Text Box 27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60" name="Text Box 27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61" name="Text Box 27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62" name="Text Box 27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63" name="Text Box 27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64" name="Text Box 27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65" name="Text Box 27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66" name="Text Box 27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67" name="Text Box 27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68" name="Text Box 27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69" name="Text Box 27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70" name="Text Box 27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71" name="Text Box 27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72" name="Text Box 28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73" name="Text Box 28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74" name="Text Box 28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75" name="Text Box 28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76" name="Text Box 28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77" name="Text Box 28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78" name="Text Box 28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79" name="Text Box 28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80" name="Text Box 28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81" name="Text Box 28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82" name="Text Box 28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83" name="Text Box 28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84" name="Text Box 28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85" name="Text Box 28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86" name="Text Box 28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87" name="Text Box 28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88" name="Text Box 28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89" name="Text Box 28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90" name="Text Box 28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91" name="Text Box 28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92" name="Text Box 28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93" name="Text Box 28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94" name="Text Box 28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95" name="Text Box 28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96" name="Text Box 28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97" name="Text Box 28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98" name="Text Box 28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699" name="Text Box 28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00" name="Text Box 28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01" name="Text Box 28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02" name="Text Box 28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03" name="Text Box 28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04" name="Text Box 28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05" name="Text Box 28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06" name="Text Box 28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07" name="Text Box 28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08" name="Text Box 28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09" name="Text Box 28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10" name="Text Box 28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11" name="Text Box 28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12" name="Text Box 28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13" name="Text Box 28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14" name="Text Box 28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15" name="Text Box 28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16" name="Text Box 28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17" name="Text Box 28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18" name="Text Box 28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19" name="Text Box 28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20" name="Text Box 28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21" name="Text Box 28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22" name="Text Box 28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23" name="Text Box 28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24" name="Text Box 28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25" name="Text Box 28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26" name="Text Box 28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27" name="Text Box 28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28" name="Text Box 28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29" name="Text Box 28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30" name="Text Box 28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31" name="Text Box 28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32" name="Text Box 28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33" name="Text Box 28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34" name="Text Box 28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35" name="Text Box 28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36" name="Text Box 28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37" name="Text Box 28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38" name="Text Box 28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39" name="Text Box 28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40" name="Text Box 28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41" name="Text Box 28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42" name="Text Box 28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43" name="Text Box 28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44" name="Text Box 28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45" name="Text Box 28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46" name="Text Box 28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47" name="Text Box 28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48" name="Text Box 28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49" name="Text Box 28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50" name="Text Box 28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51" name="Text Box 28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52" name="Text Box 28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53" name="Text Box 28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54" name="Text Box 28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55" name="Text Box 28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56" name="Text Box 28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57" name="Text Box 28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58" name="Text Box 28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59" name="Text Box 28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60" name="Text Box 28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61" name="Text Box 28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62" name="Text Box 28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63" name="Text Box 28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64" name="Text Box 28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65" name="Text Box 28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66" name="Text Box 28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67" name="Text Box 28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68" name="Text Box 28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69" name="Text Box 28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70" name="Text Box 28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71" name="Text Box 28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72" name="Text Box 29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73" name="Text Box 29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74" name="Text Box 29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75" name="Text Box 29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76" name="Text Box 29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77" name="Text Box 29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78" name="Text Box 29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79" name="Text Box 29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80" name="Text Box 29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81" name="Text Box 29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82" name="Text Box 29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83" name="Text Box 29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84" name="Text Box 29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85" name="Text Box 29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86" name="Text Box 29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87" name="Text Box 29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88" name="Text Box 29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89" name="Text Box 29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90" name="Text Box 29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91" name="Text Box 29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92" name="Text Box 29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93" name="Text Box 29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94" name="Text Box 29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95" name="Text Box 29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96" name="Text Box 29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97" name="Text Box 29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98" name="Text Box 29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799" name="Text Box 29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00" name="Text Box 29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01" name="Text Box 29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02" name="Text Box 29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03" name="Text Box 29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04" name="Text Box 29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05" name="Text Box 29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06" name="Text Box 29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07" name="Text Box 29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08" name="Text Box 29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09" name="Text Box 29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10" name="Text Box 29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11" name="Text Box 29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12" name="Text Box 29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13" name="Text Box 29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14" name="Text Box 29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15" name="Text Box 29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16" name="Text Box 29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17" name="Text Box 29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18" name="Text Box 29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19" name="Text Box 29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20" name="Text Box 29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21" name="Text Box 29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22" name="Text Box 29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23" name="Text Box 29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24" name="Text Box 29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25" name="Text Box 29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26" name="Text Box 29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27" name="Text Box 29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28" name="Text Box 29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29" name="Text Box 29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30" name="Text Box 29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31" name="Text Box 29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32" name="Text Box 29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33" name="Text Box 29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34" name="Text Box 29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35" name="Text Box 29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36" name="Text Box 29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37" name="Text Box 29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38" name="Text Box 29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39" name="Text Box 29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40" name="Text Box 29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41" name="Text Box 29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42" name="Text Box 29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43" name="Text Box 29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44" name="Text Box 29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45" name="Text Box 29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46" name="Text Box 29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47" name="Text Box 29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48" name="Text Box 29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49" name="Text Box 29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50" name="Text Box 29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51" name="Text Box 29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52" name="Text Box 29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53" name="Text Box 29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54" name="Text Box 29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55" name="Text Box 29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56" name="Text Box 29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57" name="Text Box 29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58" name="Text Box 29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59" name="Text Box 29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60" name="Text Box 29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61" name="Text Box 29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62" name="Text Box 29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63" name="Text Box 29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64" name="Text Box 29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65" name="Text Box 29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66" name="Text Box 29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67" name="Text Box 29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68" name="Text Box 29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69" name="Text Box 29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70" name="Text Box 29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71" name="Text Box 29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72" name="Text Box 30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73" name="Text Box 30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74" name="Text Box 30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75" name="Text Box 30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76" name="Text Box 30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77" name="Text Box 30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78" name="Text Box 30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79" name="Text Box 30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80" name="Text Box 30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81" name="Text Box 30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82" name="Text Box 30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83" name="Text Box 30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84" name="Text Box 30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85" name="Text Box 30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86" name="Text Box 30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87" name="Text Box 30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88" name="Text Box 30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89" name="Text Box 30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90" name="Text Box 30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91" name="Text Box 30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92" name="Text Box 30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93" name="Text Box 30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94" name="Text Box 30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95" name="Text Box 30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96" name="Text Box 30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97" name="Text Box 30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98" name="Text Box 30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899" name="Text Box 30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00" name="Text Box 30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01" name="Text Box 30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02" name="Text Box 30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03" name="Text Box 30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04" name="Text Box 30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05" name="Text Box 30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06" name="Text Box 30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07" name="Text Box 30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08" name="Text Box 30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09" name="Text Box 30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10" name="Text Box 30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11" name="Text Box 30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12" name="Text Box 30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13" name="Text Box 30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14" name="Text Box 30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15" name="Text Box 30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16" name="Text Box 30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17" name="Text Box 30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18" name="Text Box 30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19" name="Text Box 30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20" name="Text Box 30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21" name="Text Box 30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22" name="Text Box 30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23" name="Text Box 30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24" name="Text Box 30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25" name="Text Box 30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26" name="Text Box 30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27" name="Text Box 30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28" name="Text Box 30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29" name="Text Box 30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30" name="Text Box 30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31" name="Text Box 30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32" name="Text Box 30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33" name="Text Box 30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34" name="Text Box 30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35" name="Text Box 30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36" name="Text Box 30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37" name="Text Box 30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38" name="Text Box 30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39" name="Text Box 30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40" name="Text Box 30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41" name="Text Box 30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42" name="Text Box 30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43" name="Text Box 30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44" name="Text Box 30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45" name="Text Box 30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46" name="Text Box 30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47" name="Text Box 30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48" name="Text Box 30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49" name="Text Box 30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50" name="Text Box 30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51" name="Text Box 30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52" name="Text Box 30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53" name="Text Box 30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54" name="Text Box 30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55" name="Text Box 30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56" name="Text Box 30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57" name="Text Box 30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58" name="Text Box 30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59" name="Text Box 30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60" name="Text Box 30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61" name="Text Box 30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62" name="Text Box 30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63" name="Text Box 30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64" name="Text Box 30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65" name="Text Box 30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66" name="Text Box 30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67" name="Text Box 30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68" name="Text Box 30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69" name="Text Box 30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70" name="Text Box 30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71" name="Text Box 30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72" name="Text Box 31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73" name="Text Box 31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74" name="Text Box 31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75" name="Text Box 31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76" name="Text Box 31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77" name="Text Box 31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78" name="Text Box 31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79" name="Text Box 31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80" name="Text Box 31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81" name="Text Box 31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82" name="Text Box 31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83" name="Text Box 31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84" name="Text Box 31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85" name="Text Box 31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86" name="Text Box 31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87" name="Text Box 31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88" name="Text Box 31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89" name="Text Box 31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90" name="Text Box 31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91" name="Text Box 31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92" name="Text Box 31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93" name="Text Box 31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94" name="Text Box 31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95" name="Text Box 31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96" name="Text Box 31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97" name="Text Box 31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98" name="Text Box 31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8999" name="Text Box 31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00" name="Text Box 31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01" name="Text Box 31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02" name="Text Box 31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03" name="Text Box 31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04" name="Text Box 31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05" name="Text Box 31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06" name="Text Box 31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07" name="Text Box 31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08" name="Text Box 31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09" name="Text Box 31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10" name="Text Box 31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11" name="Text Box 31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12" name="Text Box 31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13" name="Text Box 31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14" name="Text Box 31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15" name="Text Box 31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16" name="Text Box 31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17" name="Text Box 31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18" name="Text Box 31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19" name="Text Box 31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20" name="Text Box 31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21" name="Text Box 31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22" name="Text Box 31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23" name="Text Box 31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24" name="Text Box 31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25" name="Text Box 31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26" name="Text Box 31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27" name="Text Box 31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28" name="Text Box 31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29" name="Text Box 31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30" name="Text Box 31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31" name="Text Box 31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32" name="Text Box 31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33" name="Text Box 31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34" name="Text Box 31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35" name="Text Box 31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36" name="Text Box 31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37" name="Text Box 31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38" name="Text Box 31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39" name="Text Box 31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40" name="Text Box 31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41" name="Text Box 31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42" name="Text Box 31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43" name="Text Box 31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44" name="Text Box 31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45" name="Text Box 31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46" name="Text Box 31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47" name="Text Box 31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48" name="Text Box 31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49" name="Text Box 31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50" name="Text Box 31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51" name="Text Box 31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52" name="Text Box 31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53" name="Text Box 31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54" name="Text Box 31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55" name="Text Box 31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56" name="Text Box 31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57" name="Text Box 31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58" name="Text Box 31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59" name="Text Box 31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60" name="Text Box 31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61" name="Text Box 31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62" name="Text Box 31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63" name="Text Box 31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64" name="Text Box 31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65" name="Text Box 31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66" name="Text Box 31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67" name="Text Box 31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68" name="Text Box 31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69" name="Text Box 31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70" name="Text Box 31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71" name="Text Box 31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72" name="Text Box 32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73" name="Text Box 32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74" name="Text Box 32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75" name="Text Box 32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76" name="Text Box 32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77" name="Text Box 32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78" name="Text Box 32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79" name="Text Box 32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80" name="Text Box 32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81" name="Text Box 32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82" name="Text Box 32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83" name="Text Box 32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84" name="Text Box 32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85" name="Text Box 32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86" name="Text Box 32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87" name="Text Box 32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88" name="Text Box 32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89" name="Text Box 32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90" name="Text Box 32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91" name="Text Box 32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92" name="Text Box 32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93" name="Text Box 32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94" name="Text Box 32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95" name="Text Box 32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96" name="Text Box 32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97" name="Text Box 32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98" name="Text Box 32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099" name="Text Box 32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00" name="Text Box 32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01" name="Text Box 32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02" name="Text Box 32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03" name="Text Box 32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04" name="Text Box 32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05" name="Text Box 32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06" name="Text Box 32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07" name="Text Box 32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08" name="Text Box 32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09" name="Text Box 32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10" name="Text Box 32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11" name="Text Box 32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12" name="Text Box 32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13" name="Text Box 32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14" name="Text Box 32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15" name="Text Box 32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16" name="Text Box 32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17" name="Text Box 32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18" name="Text Box 32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19" name="Text Box 32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20" name="Text Box 32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21" name="Text Box 32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22" name="Text Box 32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23" name="Text Box 32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24" name="Text Box 32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25" name="Text Box 32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26" name="Text Box 32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27" name="Text Box 32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28" name="Text Box 32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29" name="Text Box 32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30" name="Text Box 32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31" name="Text Box 32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32" name="Text Box 32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33" name="Text Box 32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34" name="Text Box 32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35" name="Text Box 32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36" name="Text Box 32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37" name="Text Box 32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38" name="Text Box 32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39" name="Text Box 32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40" name="Text Box 32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41" name="Text Box 32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42" name="Text Box 32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43" name="Text Box 32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44" name="Text Box 32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45" name="Text Box 32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46" name="Text Box 32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47" name="Text Box 32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48" name="Text Box 32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49" name="Text Box 32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50" name="Text Box 32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51" name="Text Box 32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52" name="Text Box 32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53" name="Text Box 32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54" name="Text Box 32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55" name="Text Box 32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56" name="Text Box 32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57" name="Text Box 32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58" name="Text Box 32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59" name="Text Box 32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60" name="Text Box 32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61" name="Text Box 32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62" name="Text Box 32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63" name="Text Box 32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64" name="Text Box 32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65" name="Text Box 32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66" name="Text Box 32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67" name="Text Box 32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68" name="Text Box 32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69" name="Text Box 32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70" name="Text Box 32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71" name="Text Box 32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72" name="Text Box 33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73" name="Text Box 33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74" name="Text Box 33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75" name="Text Box 33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76" name="Text Box 33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77" name="Text Box 33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78" name="Text Box 33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79" name="Text Box 33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80" name="Text Box 33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81" name="Text Box 33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82" name="Text Box 33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83" name="Text Box 33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84" name="Text Box 33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85" name="Text Box 33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86" name="Text Box 33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87" name="Text Box 33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88" name="Text Box 33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89" name="Text Box 33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90" name="Text Box 33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91" name="Text Box 33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92" name="Text Box 33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93" name="Text Box 33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94" name="Text Box 33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95" name="Text Box 33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96" name="Text Box 33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97" name="Text Box 33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98" name="Text Box 33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199" name="Text Box 33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00" name="Text Box 33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01" name="Text Box 33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02" name="Text Box 33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03" name="Text Box 33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04" name="Text Box 33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05" name="Text Box 33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06" name="Text Box 33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07" name="Text Box 33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08" name="Text Box 33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09" name="Text Box 33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10" name="Text Box 33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11" name="Text Box 33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12" name="Text Box 33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13" name="Text Box 33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14" name="Text Box 33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15" name="Text Box 33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16" name="Text Box 33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17" name="Text Box 33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18" name="Text Box 33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19" name="Text Box 33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20" name="Text Box 33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21" name="Text Box 33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22" name="Text Box 33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23" name="Text Box 33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24" name="Text Box 33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25" name="Text Box 33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26" name="Text Box 33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27" name="Text Box 33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28" name="Text Box 33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29" name="Text Box 33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30" name="Text Box 33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31" name="Text Box 33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32" name="Text Box 33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33" name="Text Box 33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34" name="Text Box 33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35" name="Text Box 33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36" name="Text Box 33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37" name="Text Box 33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38" name="Text Box 33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39" name="Text Box 33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40" name="Text Box 33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41" name="Text Box 33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42" name="Text Box 33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43" name="Text Box 33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44" name="Text Box 33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45" name="Text Box 33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46" name="Text Box 33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47" name="Text Box 33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48" name="Text Box 33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49" name="Text Box 33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50" name="Text Box 33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51" name="Text Box 33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52" name="Text Box 33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53" name="Text Box 33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54" name="Text Box 33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55" name="Text Box 33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56" name="Text Box 33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57" name="Text Box 33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58" name="Text Box 33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59" name="Text Box 33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60" name="Text Box 33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61" name="Text Box 33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62" name="Text Box 33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63" name="Text Box 33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64" name="Text Box 33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65" name="Text Box 33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66" name="Text Box 33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67" name="Text Box 33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68" name="Text Box 33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69" name="Text Box 33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70" name="Text Box 33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71" name="Text Box 33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72" name="Text Box 34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73" name="Text Box 34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74" name="Text Box 34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75" name="Text Box 34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76" name="Text Box 34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77" name="Text Box 34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78" name="Text Box 34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79" name="Text Box 34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80" name="Text Box 34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81" name="Text Box 34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82" name="Text Box 34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83" name="Text Box 34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84" name="Text Box 34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85" name="Text Box 34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86" name="Text Box 34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87" name="Text Box 34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88" name="Text Box 34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89" name="Text Box 34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90" name="Text Box 34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91" name="Text Box 34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92" name="Text Box 34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93" name="Text Box 34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94" name="Text Box 34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95" name="Text Box 34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96" name="Text Box 34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97" name="Text Box 34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98" name="Text Box 34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299" name="Text Box 34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00" name="Text Box 34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01" name="Text Box 34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02" name="Text Box 34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03" name="Text Box 34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04" name="Text Box 34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05" name="Text Box 34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06" name="Text Box 34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07" name="Text Box 34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08" name="Text Box 34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09" name="Text Box 34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10" name="Text Box 34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11" name="Text Box 34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12" name="Text Box 34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13" name="Text Box 34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14" name="Text Box 34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15" name="Text Box 34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16" name="Text Box 34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17" name="Text Box 34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18" name="Text Box 34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19" name="Text Box 34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20" name="Text Box 34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21" name="Text Box 34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22" name="Text Box 34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23" name="Text Box 34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24" name="Text Box 34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25" name="Text Box 34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26" name="Text Box 34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27" name="Text Box 34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28" name="Text Box 34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29" name="Text Box 34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30" name="Text Box 34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31" name="Text Box 34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32" name="Text Box 34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33" name="Text Box 34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34" name="Text Box 34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35" name="Text Box 34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36" name="Text Box 34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37" name="Text Box 34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38" name="Text Box 34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39" name="Text Box 34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40" name="Text Box 34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41" name="Text Box 34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42" name="Text Box 34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43" name="Text Box 34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44" name="Text Box 34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45" name="Text Box 34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46" name="Text Box 34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47" name="Text Box 34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48" name="Text Box 34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49" name="Text Box 34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50" name="Text Box 34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51" name="Text Box 34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52" name="Text Box 34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53" name="Text Box 34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54" name="Text Box 34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55" name="Text Box 34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56" name="Text Box 34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57" name="Text Box 34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58" name="Text Box 34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59" name="Text Box 34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60" name="Text Box 34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61" name="Text Box 34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62" name="Text Box 34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63" name="Text Box 34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64" name="Text Box 34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65" name="Text Box 34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66" name="Text Box 34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67" name="Text Box 34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68" name="Text Box 34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69" name="Text Box 34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70" name="Text Box 34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71" name="Text Box 34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72" name="Text Box 35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73" name="Text Box 35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74" name="Text Box 35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75" name="Text Box 35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76" name="Text Box 35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77" name="Text Box 35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78" name="Text Box 35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79" name="Text Box 35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80" name="Text Box 35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81" name="Text Box 35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82" name="Text Box 35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83" name="Text Box 35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84" name="Text Box 35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85" name="Text Box 35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86" name="Text Box 35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87" name="Text Box 35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88" name="Text Box 35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89" name="Text Box 35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90" name="Text Box 35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91" name="Text Box 35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92" name="Text Box 35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93" name="Text Box 35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94" name="Text Box 35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95" name="Text Box 35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96" name="Text Box 35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97" name="Text Box 35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98" name="Text Box 35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399" name="Text Box 35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00" name="Text Box 35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01" name="Text Box 35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02" name="Text Box 35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03" name="Text Box 35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04" name="Text Box 35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05" name="Text Box 35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06" name="Text Box 35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07" name="Text Box 35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08" name="Text Box 35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09" name="Text Box 35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10" name="Text Box 35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11" name="Text Box 35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12" name="Text Box 35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13" name="Text Box 35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14" name="Text Box 35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15" name="Text Box 35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16" name="Text Box 35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17" name="Text Box 35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18" name="Text Box 35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19" name="Text Box 35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20" name="Text Box 35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21" name="Text Box 35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22" name="Text Box 35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23" name="Text Box 35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24" name="Text Box 35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25" name="Text Box 35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26" name="Text Box 35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27" name="Text Box 35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28" name="Text Box 35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29" name="Text Box 35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30" name="Text Box 35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31" name="Text Box 35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32" name="Text Box 35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33" name="Text Box 35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34" name="Text Box 35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35" name="Text Box 35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36" name="Text Box 35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37" name="Text Box 35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38" name="Text Box 35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39" name="Text Box 35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40" name="Text Box 35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41" name="Text Box 35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42" name="Text Box 35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43" name="Text Box 35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44" name="Text Box 35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45" name="Text Box 35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46" name="Text Box 35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47" name="Text Box 35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48" name="Text Box 35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49" name="Text Box 35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50" name="Text Box 35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51" name="Text Box 35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52" name="Text Box 35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53" name="Text Box 35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54" name="Text Box 35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55" name="Text Box 35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56" name="Text Box 35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57" name="Text Box 35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58" name="Text Box 35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59" name="Text Box 35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60" name="Text Box 35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61" name="Text Box 35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62" name="Text Box 35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63" name="Text Box 35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64" name="Text Box 35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65" name="Text Box 35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66" name="Text Box 35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67" name="Text Box 35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68" name="Text Box 35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69" name="Text Box 35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70" name="Text Box 35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71" name="Text Box 35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72" name="Text Box 36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73" name="Text Box 36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74" name="Text Box 36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75" name="Text Box 36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76" name="Text Box 36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77" name="Text Box 36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78" name="Text Box 36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79" name="Text Box 36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80" name="Text Box 36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81" name="Text Box 36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82" name="Text Box 36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83" name="Text Box 36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84" name="Text Box 36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85" name="Text Box 36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86" name="Text Box 36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87" name="Text Box 36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88" name="Text Box 36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89" name="Text Box 36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90" name="Text Box 36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91" name="Text Box 36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92" name="Text Box 36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93" name="Text Box 36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94" name="Text Box 36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95" name="Text Box 36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96" name="Text Box 36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97" name="Text Box 36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98" name="Text Box 36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499" name="Text Box 36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00" name="Text Box 36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01" name="Text Box 36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02" name="Text Box 36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03" name="Text Box 36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04" name="Text Box 36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05" name="Text Box 36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06" name="Text Box 36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07" name="Text Box 36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08" name="Text Box 36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09" name="Text Box 36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10" name="Text Box 36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11" name="Text Box 36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12" name="Text Box 36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13" name="Text Box 36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14" name="Text Box 36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15" name="Text Box 36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16" name="Text Box 36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17" name="Text Box 36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18" name="Text Box 36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19" name="Text Box 36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20" name="Text Box 36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21" name="Text Box 36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22" name="Text Box 36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23" name="Text Box 36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24" name="Text Box 36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25" name="Text Box 36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26" name="Text Box 36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27" name="Text Box 36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28" name="Text Box 36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29" name="Text Box 36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30" name="Text Box 36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31" name="Text Box 36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32" name="Text Box 36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33" name="Text Box 36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34" name="Text Box 36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35" name="Text Box 36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36" name="Text Box 36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37" name="Text Box 36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38" name="Text Box 36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39" name="Text Box 36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40" name="Text Box 36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41" name="Text Box 36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42" name="Text Box 36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43" name="Text Box 36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44" name="Text Box 36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45" name="Text Box 36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46" name="Text Box 36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47" name="Text Box 36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48" name="Text Box 36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49" name="Text Box 36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50" name="Text Box 36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51" name="Text Box 36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52" name="Text Box 36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53" name="Text Box 36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54" name="Text Box 36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55" name="Text Box 36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56" name="Text Box 36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57" name="Text Box 36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58" name="Text Box 36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59" name="Text Box 36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60" name="Text Box 36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61" name="Text Box 36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62" name="Text Box 36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63" name="Text Box 36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64" name="Text Box 36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65" name="Text Box 36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66" name="Text Box 36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67" name="Text Box 36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68" name="Text Box 36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69" name="Text Box 36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70" name="Text Box 36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71" name="Text Box 36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72" name="Text Box 37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73" name="Text Box 37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74" name="Text Box 37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75" name="Text Box 37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76" name="Text Box 37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77" name="Text Box 37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78" name="Text Box 37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79" name="Text Box 37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80" name="Text Box 37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81" name="Text Box 37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82" name="Text Box 37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83" name="Text Box 37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84" name="Text Box 37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85" name="Text Box 37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86" name="Text Box 37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87" name="Text Box 37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88" name="Text Box 37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89" name="Text Box 37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90" name="Text Box 37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91" name="Text Box 37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92" name="Text Box 37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93" name="Text Box 37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94" name="Text Box 37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95" name="Text Box 37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96" name="Text Box 37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97" name="Text Box 37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98" name="Text Box 37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599" name="Text Box 37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00" name="Text Box 37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01" name="Text Box 37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02" name="Text Box 37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03" name="Text Box 37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04" name="Text Box 37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05" name="Text Box 37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06" name="Text Box 37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07" name="Text Box 37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08" name="Text Box 37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09" name="Text Box 37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10" name="Text Box 37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11" name="Text Box 37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12" name="Text Box 37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13" name="Text Box 37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14" name="Text Box 37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15" name="Text Box 37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16" name="Text Box 37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17" name="Text Box 37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18" name="Text Box 37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19" name="Text Box 37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20" name="Text Box 37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21" name="Text Box 37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22" name="Text Box 37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23" name="Text Box 37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24" name="Text Box 37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25" name="Text Box 37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26" name="Text Box 37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27" name="Text Box 37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28" name="Text Box 37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29" name="Text Box 37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30" name="Text Box 37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31" name="Text Box 37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32" name="Text Box 37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33" name="Text Box 37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34" name="Text Box 37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35" name="Text Box 37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36" name="Text Box 37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37" name="Text Box 37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38" name="Text Box 37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39" name="Text Box 37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40" name="Text Box 37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41" name="Text Box 37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42" name="Text Box 37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43" name="Text Box 37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44" name="Text Box 37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45" name="Text Box 37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46" name="Text Box 37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47" name="Text Box 37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48" name="Text Box 37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49" name="Text Box 37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50" name="Text Box 37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51" name="Text Box 37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52" name="Text Box 37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53" name="Text Box 37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54" name="Text Box 37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55" name="Text Box 37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56" name="Text Box 37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57" name="Text Box 37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58" name="Text Box 37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59" name="Text Box 37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60" name="Text Box 37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61" name="Text Box 37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62" name="Text Box 37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63" name="Text Box 37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64" name="Text Box 37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65" name="Text Box 37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66" name="Text Box 37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67" name="Text Box 37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68" name="Text Box 37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69" name="Text Box 37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70" name="Text Box 37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71" name="Text Box 37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72" name="Text Box 38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73" name="Text Box 38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74" name="Text Box 38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75" name="Text Box 38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76" name="Text Box 38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77" name="Text Box 38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78" name="Text Box 38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79" name="Text Box 38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80" name="Text Box 38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81" name="Text Box 38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82" name="Text Box 38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83" name="Text Box 38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84" name="Text Box 38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85" name="Text Box 38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86" name="Text Box 38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87" name="Text Box 38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88" name="Text Box 38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89" name="Text Box 38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90" name="Text Box 38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91" name="Text Box 38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92" name="Text Box 38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93" name="Text Box 38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94" name="Text Box 38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95" name="Text Box 38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96" name="Text Box 38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97" name="Text Box 38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98" name="Text Box 38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699" name="Text Box 38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00" name="Text Box 38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01" name="Text Box 38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02" name="Text Box 38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03" name="Text Box 38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04" name="Text Box 38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05" name="Text Box 38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06" name="Text Box 38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07" name="Text Box 38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08" name="Text Box 38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09" name="Text Box 38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10" name="Text Box 38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11" name="Text Box 38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12" name="Text Box 38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13" name="Text Box 38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14" name="Text Box 38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15" name="Text Box 38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16" name="Text Box 38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17" name="Text Box 38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18" name="Text Box 38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19" name="Text Box 38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20" name="Text Box 38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21" name="Text Box 38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22" name="Text Box 38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23" name="Text Box 38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24" name="Text Box 38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25" name="Text Box 38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26" name="Text Box 38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27" name="Text Box 38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28" name="Text Box 38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29" name="Text Box 38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30" name="Text Box 38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31" name="Text Box 38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32" name="Text Box 38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33" name="Text Box 38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34" name="Text Box 38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35" name="Text Box 38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36" name="Text Box 38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37" name="Text Box 38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38" name="Text Box 38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39" name="Text Box 38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40" name="Text Box 38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41" name="Text Box 38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42" name="Text Box 38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43" name="Text Box 38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44" name="Text Box 38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45" name="Text Box 38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46" name="Text Box 38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47" name="Text Box 38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48" name="Text Box 38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49" name="Text Box 38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50" name="Text Box 38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51" name="Text Box 38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52" name="Text Box 38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53" name="Text Box 38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54" name="Text Box 38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55" name="Text Box 38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56" name="Text Box 38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57" name="Text Box 38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58" name="Text Box 38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59" name="Text Box 38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60" name="Text Box 38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61" name="Text Box 38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62" name="Text Box 38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63" name="Text Box 38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64" name="Text Box 38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65" name="Text Box 38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66" name="Text Box 38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67" name="Text Box 38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68" name="Text Box 38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69" name="Text Box 38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70" name="Text Box 38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71" name="Text Box 38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72" name="Text Box 39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73" name="Text Box 39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74" name="Text Box 39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75" name="Text Box 39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76" name="Text Box 39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77" name="Text Box 39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78" name="Text Box 39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79" name="Text Box 39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80" name="Text Box 39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81" name="Text Box 39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82" name="Text Box 39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83" name="Text Box 39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84" name="Text Box 39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85" name="Text Box 39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86" name="Text Box 39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87" name="Text Box 39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88" name="Text Box 39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89" name="Text Box 39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90" name="Text Box 39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91" name="Text Box 39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92" name="Text Box 39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93" name="Text Box 39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94" name="Text Box 39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95" name="Text Box 39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96" name="Text Box 39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97" name="Text Box 39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98" name="Text Box 39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799" name="Text Box 39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00" name="Text Box 39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01" name="Text Box 39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02" name="Text Box 39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03" name="Text Box 39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04" name="Text Box 39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05" name="Text Box 39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06" name="Text Box 39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07" name="Text Box 39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08" name="Text Box 39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09" name="Text Box 39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10" name="Text Box 39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11" name="Text Box 39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12" name="Text Box 39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13" name="Text Box 39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14" name="Text Box 39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15" name="Text Box 39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16" name="Text Box 39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17" name="Text Box 39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18" name="Text Box 39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19" name="Text Box 39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20" name="Text Box 39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21" name="Text Box 39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22" name="Text Box 39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23" name="Text Box 39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24" name="Text Box 39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25" name="Text Box 39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26" name="Text Box 39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27" name="Text Box 39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28" name="Text Box 39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29" name="Text Box 39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30" name="Text Box 39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31" name="Text Box 39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32" name="Text Box 39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33" name="Text Box 39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34" name="Text Box 39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35" name="Text Box 39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36" name="Text Box 39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37" name="Text Box 39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38" name="Text Box 39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39" name="Text Box 39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40" name="Text Box 39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41" name="Text Box 39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42" name="Text Box 39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43" name="Text Box 39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44" name="Text Box 39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45" name="Text Box 39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46" name="Text Box 39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47" name="Text Box 39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48" name="Text Box 39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49" name="Text Box 39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50" name="Text Box 39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51" name="Text Box 39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52" name="Text Box 39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53" name="Text Box 39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54" name="Text Box 39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55" name="Text Box 39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56" name="Text Box 39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57" name="Text Box 39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58" name="Text Box 39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59" name="Text Box 39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60" name="Text Box 39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61" name="Text Box 39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62" name="Text Box 39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63" name="Text Box 39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64" name="Text Box 39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65" name="Text Box 39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66" name="Text Box 39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67" name="Text Box 39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68" name="Text Box 39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69" name="Text Box 39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70" name="Text Box 39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71" name="Text Box 39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72" name="Text Box 40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73" name="Text Box 40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74" name="Text Box 40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75" name="Text Box 40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76" name="Text Box 40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77" name="Text Box 40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78" name="Text Box 40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79" name="Text Box 40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80" name="Text Box 40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81" name="Text Box 40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82" name="Text Box 40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83" name="Text Box 40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84" name="Text Box 40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85" name="Text Box 40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86" name="Text Box 40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87" name="Text Box 40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88" name="Text Box 40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89" name="Text Box 40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90" name="Text Box 40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91" name="Text Box 40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92" name="Text Box 40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93" name="Text Box 40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94" name="Text Box 40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95" name="Text Box 40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96" name="Text Box 40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97" name="Text Box 40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98" name="Text Box 40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899" name="Text Box 40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00" name="Text Box 40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01" name="Text Box 40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02" name="Text Box 40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03" name="Text Box 40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04" name="Text Box 40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05" name="Text Box 40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06" name="Text Box 40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07" name="Text Box 40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08" name="Text Box 40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09" name="Text Box 40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10" name="Text Box 40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11" name="Text Box 40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12" name="Text Box 40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13" name="Text Box 40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14" name="Text Box 40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15" name="Text Box 40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16" name="Text Box 40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17" name="Text Box 40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18" name="Text Box 40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19" name="Text Box 40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20" name="Text Box 40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21" name="Text Box 40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22" name="Text Box 40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23" name="Text Box 40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24" name="Text Box 40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25" name="Text Box 40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26" name="Text Box 40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27" name="Text Box 40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28" name="Text Box 40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29" name="Text Box 40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30" name="Text Box 40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31" name="Text Box 40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32" name="Text Box 40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33" name="Text Box 40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34" name="Text Box 40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35" name="Text Box 40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36" name="Text Box 40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37" name="Text Box 40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38" name="Text Box 40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39" name="Text Box 40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40" name="Text Box 40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41" name="Text Box 40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42" name="Text Box 40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43" name="Text Box 40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44" name="Text Box 40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45" name="Text Box 40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46" name="Text Box 40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47" name="Text Box 40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48" name="Text Box 40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49" name="Text Box 40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50" name="Text Box 40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51" name="Text Box 40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52" name="Text Box 40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53" name="Text Box 40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54" name="Text Box 40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55" name="Text Box 40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56" name="Text Box 40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57" name="Text Box 40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58" name="Text Box 40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59" name="Text Box 40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60" name="Text Box 40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61" name="Text Box 40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62" name="Text Box 40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63" name="Text Box 40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64" name="Text Box 40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65" name="Text Box 40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66" name="Text Box 40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67" name="Text Box 40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68" name="Text Box 40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69" name="Text Box 40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70" name="Text Box 40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71" name="Text Box 40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72" name="Text Box 41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73" name="Text Box 41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74" name="Text Box 41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75" name="Text Box 41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76" name="Text Box 41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77" name="Text Box 41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78" name="Text Box 41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79" name="Text Box 41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80" name="Text Box 41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81" name="Text Box 41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82" name="Text Box 41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83" name="Text Box 41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84" name="Text Box 41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85" name="Text Box 41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86" name="Text Box 41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87" name="Text Box 41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88" name="Text Box 41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89" name="Text Box 41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90" name="Text Box 41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91" name="Text Box 41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92" name="Text Box 41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93" name="Text Box 41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94" name="Text Box 41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95" name="Text Box 41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96" name="Text Box 41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97" name="Text Box 41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98" name="Text Box 41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9999" name="Text Box 41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00" name="Text Box 41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01" name="Text Box 41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02" name="Text Box 41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03" name="Text Box 41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04" name="Text Box 41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05" name="Text Box 41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06" name="Text Box 41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07" name="Text Box 41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08" name="Text Box 41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09" name="Text Box 41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10" name="Text Box 41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11" name="Text Box 41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12" name="Text Box 41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13" name="Text Box 41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14" name="Text Box 41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15" name="Text Box 41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16" name="Text Box 41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17" name="Text Box 41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18" name="Text Box 41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19" name="Text Box 41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20" name="Text Box 41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21" name="Text Box 41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22" name="Text Box 41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23" name="Text Box 41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24" name="Text Box 41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25" name="Text Box 41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26" name="Text Box 41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27" name="Text Box 41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28" name="Text Box 41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29" name="Text Box 41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30" name="Text Box 41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31" name="Text Box 41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32" name="Text Box 41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33" name="Text Box 41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34" name="Text Box 41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35" name="Text Box 41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36" name="Text Box 41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37" name="Text Box 41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38" name="Text Box 41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39" name="Text Box 41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40" name="Text Box 41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41" name="Text Box 41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42" name="Text Box 41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43" name="Text Box 41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44" name="Text Box 41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45" name="Text Box 41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46" name="Text Box 41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47" name="Text Box 41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48" name="Text Box 41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49" name="Text Box 41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50" name="Text Box 41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51" name="Text Box 41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52" name="Text Box 41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53" name="Text Box 41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54" name="Text Box 41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55" name="Text Box 41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56" name="Text Box 41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57" name="Text Box 41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58" name="Text Box 41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59" name="Text Box 41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60" name="Text Box 41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61" name="Text Box 41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62" name="Text Box 41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63" name="Text Box 41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64" name="Text Box 41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65" name="Text Box 41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66" name="Text Box 41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67" name="Text Box 41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68" name="Text Box 41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69" name="Text Box 41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70" name="Text Box 41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71" name="Text Box 41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72" name="Text Box 42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73" name="Text Box 42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74" name="Text Box 42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75" name="Text Box 42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76" name="Text Box 42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77" name="Text Box 42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78" name="Text Box 42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79" name="Text Box 42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80" name="Text Box 42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81" name="Text Box 42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82" name="Text Box 42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83" name="Text Box 42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84" name="Text Box 42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85" name="Text Box 42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86" name="Text Box 42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87" name="Text Box 42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88" name="Text Box 42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89" name="Text Box 42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90" name="Text Box 42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91" name="Text Box 42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92" name="Text Box 42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93" name="Text Box 42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94" name="Text Box 42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95" name="Text Box 42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96" name="Text Box 42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97" name="Text Box 42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98" name="Text Box 42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099" name="Text Box 42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00" name="Text Box 42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01" name="Text Box 42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02" name="Text Box 42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03" name="Text Box 42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04" name="Text Box 42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05" name="Text Box 42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06" name="Text Box 42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07" name="Text Box 42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08" name="Text Box 42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09" name="Text Box 42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10" name="Text Box 42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11" name="Text Box 42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12" name="Text Box 42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13" name="Text Box 42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14" name="Text Box 42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15" name="Text Box 42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16" name="Text Box 42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17" name="Text Box 42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18" name="Text Box 42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19" name="Text Box 42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20" name="Text Box 42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21" name="Text Box 42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22" name="Text Box 42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23" name="Text Box 42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24" name="Text Box 42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25" name="Text Box 42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26" name="Text Box 42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27" name="Text Box 42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28" name="Text Box 42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29" name="Text Box 42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30" name="Text Box 42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31" name="Text Box 42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32" name="Text Box 42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33" name="Text Box 42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34" name="Text Box 42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35" name="Text Box 42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36" name="Text Box 42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37" name="Text Box 42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38" name="Text Box 42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39" name="Text Box 42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40" name="Text Box 42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41" name="Text Box 42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42" name="Text Box 42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43" name="Text Box 42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44" name="Text Box 42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45" name="Text Box 42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46" name="Text Box 42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47" name="Text Box 42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48" name="Text Box 42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49" name="Text Box 42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50" name="Text Box 42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51" name="Text Box 42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52" name="Text Box 42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53" name="Text Box 42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54" name="Text Box 42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55" name="Text Box 42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56" name="Text Box 42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57" name="Text Box 42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58" name="Text Box 42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59" name="Text Box 42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60" name="Text Box 42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61" name="Text Box 42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62" name="Text Box 42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63" name="Text Box 42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64" name="Text Box 42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65" name="Text Box 42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66" name="Text Box 42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67" name="Text Box 42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68" name="Text Box 42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69" name="Text Box 42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70" name="Text Box 42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71" name="Text Box 42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72" name="Text Box 43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73" name="Text Box 43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74" name="Text Box 43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75" name="Text Box 43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76" name="Text Box 43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77" name="Text Box 43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78" name="Text Box 43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79" name="Text Box 43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80" name="Text Box 43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81" name="Text Box 43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82" name="Text Box 43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83" name="Text Box 43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84" name="Text Box 43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85" name="Text Box 43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86" name="Text Box 43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87" name="Text Box 43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88" name="Text Box 43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89" name="Text Box 43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90" name="Text Box 43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91" name="Text Box 43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92" name="Text Box 43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93" name="Text Box 43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94" name="Text Box 43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95" name="Text Box 43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96" name="Text Box 43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97" name="Text Box 43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98" name="Text Box 43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199" name="Text Box 43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00" name="Text Box 43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01" name="Text Box 43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02" name="Text Box 43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03" name="Text Box 43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04" name="Text Box 43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05" name="Text Box 43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06" name="Text Box 43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07" name="Text Box 43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08" name="Text Box 43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09" name="Text Box 43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10" name="Text Box 43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11" name="Text Box 43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12" name="Text Box 43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13" name="Text Box 43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14" name="Text Box 43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15" name="Text Box 43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16" name="Text Box 43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17" name="Text Box 43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18" name="Text Box 43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19" name="Text Box 43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20" name="Text Box 43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21" name="Text Box 43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22" name="Text Box 43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23" name="Text Box 43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24" name="Text Box 43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25" name="Text Box 43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26" name="Text Box 43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27" name="Text Box 43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28" name="Text Box 43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29" name="Text Box 43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30" name="Text Box 43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31" name="Text Box 43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32" name="Text Box 43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33" name="Text Box 43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34" name="Text Box 43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35" name="Text Box 43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36" name="Text Box 43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37" name="Text Box 43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38" name="Text Box 43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39" name="Text Box 43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40" name="Text Box 43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41" name="Text Box 43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42" name="Text Box 43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43" name="Text Box 43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44" name="Text Box 43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45" name="Text Box 43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46" name="Text Box 43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47" name="Text Box 43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48" name="Text Box 43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49" name="Text Box 43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50" name="Text Box 43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51" name="Text Box 43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52" name="Text Box 43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53" name="Text Box 43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54" name="Text Box 43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55" name="Text Box 43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56" name="Text Box 43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57" name="Text Box 43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58" name="Text Box 43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59" name="Text Box 43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60" name="Text Box 43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61" name="Text Box 43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62" name="Text Box 43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63" name="Text Box 43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64" name="Text Box 43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65" name="Text Box 43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66" name="Text Box 43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67" name="Text Box 43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68" name="Text Box 43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69" name="Text Box 43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70" name="Text Box 43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71" name="Text Box 43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72" name="Text Box 44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73" name="Text Box 44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74" name="Text Box 44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75" name="Text Box 44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76" name="Text Box 44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77" name="Text Box 44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78" name="Text Box 44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79" name="Text Box 44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80" name="Text Box 44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81" name="Text Box 44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82" name="Text Box 44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83" name="Text Box 44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84" name="Text Box 44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85" name="Text Box 44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86" name="Text Box 44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87" name="Text Box 44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88" name="Text Box 44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89" name="Text Box 44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90" name="Text Box 44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91" name="Text Box 44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92" name="Text Box 44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93" name="Text Box 44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94" name="Text Box 44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95" name="Text Box 44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96" name="Text Box 44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97" name="Text Box 44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98" name="Text Box 44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299" name="Text Box 44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00" name="Text Box 44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01" name="Text Box 44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02" name="Text Box 44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03" name="Text Box 44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04" name="Text Box 44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05" name="Text Box 44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06" name="Text Box 44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07" name="Text Box 44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08" name="Text Box 44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09" name="Text Box 44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10" name="Text Box 44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11" name="Text Box 44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12" name="Text Box 44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13" name="Text Box 44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14" name="Text Box 44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15" name="Text Box 44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16" name="Text Box 44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17" name="Text Box 44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18" name="Text Box 44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19" name="Text Box 44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20" name="Text Box 44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21" name="Text Box 44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22" name="Text Box 44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23" name="Text Box 44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24" name="Text Box 44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25" name="Text Box 44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26" name="Text Box 44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27" name="Text Box 44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28" name="Text Box 44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29" name="Text Box 44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30" name="Text Box 44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31" name="Text Box 44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32" name="Text Box 44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33" name="Text Box 44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34" name="Text Box 44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35" name="Text Box 44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36" name="Text Box 44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37" name="Text Box 44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38" name="Text Box 44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39" name="Text Box 44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40" name="Text Box 44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41" name="Text Box 44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42" name="Text Box 44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43" name="Text Box 44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44" name="Text Box 44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45" name="Text Box 44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46" name="Text Box 44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47" name="Text Box 44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48" name="Text Box 44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49" name="Text Box 44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50" name="Text Box 44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51" name="Text Box 44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52" name="Text Box 44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53" name="Text Box 44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54" name="Text Box 44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55" name="Text Box 44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56" name="Text Box 44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57" name="Text Box 44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58" name="Text Box 44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59" name="Text Box 44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60" name="Text Box 44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61" name="Text Box 44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62" name="Text Box 44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63" name="Text Box 44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64" name="Text Box 44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65" name="Text Box 44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66" name="Text Box 44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67" name="Text Box 44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68" name="Text Box 44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69" name="Text Box 44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70" name="Text Box 44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71" name="Text Box 44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72" name="Text Box 45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73" name="Text Box 45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74" name="Text Box 45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75" name="Text Box 45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76" name="Text Box 45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77" name="Text Box 45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78" name="Text Box 45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79" name="Text Box 45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80" name="Text Box 45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81" name="Text Box 45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82" name="Text Box 45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83" name="Text Box 45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84" name="Text Box 45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85" name="Text Box 45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86" name="Text Box 45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87" name="Text Box 45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88" name="Text Box 45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89" name="Text Box 45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90" name="Text Box 45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91" name="Text Box 45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92" name="Text Box 45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93" name="Text Box 45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94" name="Text Box 45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95" name="Text Box 45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96" name="Text Box 45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97" name="Text Box 45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98" name="Text Box 45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399" name="Text Box 45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00" name="Text Box 45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01" name="Text Box 45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02" name="Text Box 45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03" name="Text Box 45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04" name="Text Box 45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05" name="Text Box 45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06" name="Text Box 45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07" name="Text Box 45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08" name="Text Box 45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09" name="Text Box 45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10" name="Text Box 45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11" name="Text Box 45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12" name="Text Box 45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13" name="Text Box 45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14" name="Text Box 45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15" name="Text Box 45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16" name="Text Box 45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17" name="Text Box 45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18" name="Text Box 45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19" name="Text Box 45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20" name="Text Box 45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21" name="Text Box 45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22" name="Text Box 45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23" name="Text Box 45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24" name="Text Box 45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25" name="Text Box 45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26" name="Text Box 45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27" name="Text Box 45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28" name="Text Box 45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29" name="Text Box 45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30" name="Text Box 45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31" name="Text Box 45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32" name="Text Box 45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33" name="Text Box 45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34" name="Text Box 45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35" name="Text Box 45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36" name="Text Box 45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37" name="Text Box 45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38" name="Text Box 45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39" name="Text Box 45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40" name="Text Box 45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41" name="Text Box 45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42" name="Text Box 45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43" name="Text Box 45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44" name="Text Box 45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45" name="Text Box 45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46" name="Text Box 45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47" name="Text Box 45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48" name="Text Box 45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49" name="Text Box 45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50" name="Text Box 45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51" name="Text Box 45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52" name="Text Box 45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53" name="Text Box 45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54" name="Text Box 45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55" name="Text Box 45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56" name="Text Box 45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57" name="Text Box 45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58" name="Text Box 45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59" name="Text Box 45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60" name="Text Box 45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61" name="Text Box 45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62" name="Text Box 45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63" name="Text Box 45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64" name="Text Box 45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65" name="Text Box 45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66" name="Text Box 45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67" name="Text Box 45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68" name="Text Box 45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69" name="Text Box 45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70" name="Text Box 45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71" name="Text Box 45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72" name="Text Box 46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73" name="Text Box 46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74" name="Text Box 46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75" name="Text Box 46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76" name="Text Box 46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77" name="Text Box 46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78" name="Text Box 46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79" name="Text Box 46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80" name="Text Box 46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81" name="Text Box 46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82" name="Text Box 46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83" name="Text Box 46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84" name="Text Box 46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85" name="Text Box 46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86" name="Text Box 46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87" name="Text Box 46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88" name="Text Box 46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89" name="Text Box 46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90" name="Text Box 46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91" name="Text Box 46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92" name="Text Box 46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93" name="Text Box 46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94" name="Text Box 46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95" name="Text Box 46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96" name="Text Box 46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97" name="Text Box 46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98" name="Text Box 46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499" name="Text Box 46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00" name="Text Box 46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01" name="Text Box 46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02" name="Text Box 46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03" name="Text Box 46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04" name="Text Box 46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05" name="Text Box 46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06" name="Text Box 46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07" name="Text Box 46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08" name="Text Box 46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09" name="Text Box 46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10" name="Text Box 46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11" name="Text Box 46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12" name="Text Box 46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13" name="Text Box 46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14" name="Text Box 46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15" name="Text Box 46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16" name="Text Box 46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17" name="Text Box 46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18" name="Text Box 46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19" name="Text Box 46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20" name="Text Box 46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21" name="Text Box 46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22" name="Text Box 46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23" name="Text Box 46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24" name="Text Box 46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25" name="Text Box 46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26" name="Text Box 46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27" name="Text Box 46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28" name="Text Box 46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29" name="Text Box 46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30" name="Text Box 46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31" name="Text Box 46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32" name="Text Box 46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33" name="Text Box 46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34" name="Text Box 46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35" name="Text Box 46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36" name="Text Box 46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37" name="Text Box 46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38" name="Text Box 46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39" name="Text Box 46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40" name="Text Box 46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41" name="Text Box 46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42" name="Text Box 46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43" name="Text Box 46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44" name="Text Box 46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45" name="Text Box 46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46" name="Text Box 46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47" name="Text Box 46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48" name="Text Box 46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49" name="Text Box 46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50" name="Text Box 46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51" name="Text Box 46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52" name="Text Box 46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53" name="Text Box 46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54" name="Text Box 46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55" name="Text Box 46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56" name="Text Box 46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57" name="Text Box 46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58" name="Text Box 46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59" name="Text Box 46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60" name="Text Box 46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61" name="Text Box 46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62" name="Text Box 46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63" name="Text Box 46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64" name="Text Box 46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65" name="Text Box 46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66" name="Text Box 46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67" name="Text Box 46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68" name="Text Box 46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69" name="Text Box 46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70" name="Text Box 46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71" name="Text Box 46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72" name="Text Box 47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73" name="Text Box 47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74" name="Text Box 47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75" name="Text Box 47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76" name="Text Box 47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77" name="Text Box 47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78" name="Text Box 47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79" name="Text Box 47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80" name="Text Box 47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81" name="Text Box 47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82" name="Text Box 47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83" name="Text Box 47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84" name="Text Box 47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85" name="Text Box 47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86" name="Text Box 47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87" name="Text Box 47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88" name="Text Box 47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89" name="Text Box 47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90" name="Text Box 47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91" name="Text Box 47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92" name="Text Box 47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93" name="Text Box 47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94" name="Text Box 47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95" name="Text Box 47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96" name="Text Box 47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97" name="Text Box 47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98" name="Text Box 47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599" name="Text Box 47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00" name="Text Box 47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01" name="Text Box 47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02" name="Text Box 47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03" name="Text Box 47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04" name="Text Box 47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05" name="Text Box 47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06" name="Text Box 47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07" name="Text Box 47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08" name="Text Box 47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09" name="Text Box 47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10" name="Text Box 47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11" name="Text Box 47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12" name="Text Box 47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13" name="Text Box 47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14" name="Text Box 47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15" name="Text Box 47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16" name="Text Box 47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17" name="Text Box 47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18" name="Text Box 47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19" name="Text Box 47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20" name="Text Box 47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21" name="Text Box 47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22" name="Text Box 47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23" name="Text Box 47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24" name="Text Box 47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25" name="Text Box 47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26" name="Text Box 47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27" name="Text Box 47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28" name="Text Box 47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29" name="Text Box 47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30" name="Text Box 47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31" name="Text Box 47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32" name="Text Box 47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33" name="Text Box 47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34" name="Text Box 47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35" name="Text Box 47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36" name="Text Box 47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37" name="Text Box 47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38" name="Text Box 47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39" name="Text Box 47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40" name="Text Box 47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41" name="Text Box 47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42" name="Text Box 47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43" name="Text Box 47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44" name="Text Box 47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45" name="Text Box 47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46" name="Text Box 47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47" name="Text Box 47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48" name="Text Box 47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49" name="Text Box 47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50" name="Text Box 47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51" name="Text Box 47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52" name="Text Box 47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53" name="Text Box 47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54" name="Text Box 47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55" name="Text Box 47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56" name="Text Box 47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57" name="Text Box 47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58" name="Text Box 47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59" name="Text Box 47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60" name="Text Box 47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61" name="Text Box 47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62" name="Text Box 47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63" name="Text Box 47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64" name="Text Box 47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65" name="Text Box 47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66" name="Text Box 47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67" name="Text Box 47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68" name="Text Box 47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69" name="Text Box 47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70" name="Text Box 47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71" name="Text Box 47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72" name="Text Box 48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73" name="Text Box 48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74" name="Text Box 48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75" name="Text Box 48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76" name="Text Box 48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77" name="Text Box 48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78" name="Text Box 48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79" name="Text Box 48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80" name="Text Box 48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81" name="Text Box 48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82" name="Text Box 48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83" name="Text Box 48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84" name="Text Box 48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85" name="Text Box 48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86" name="Text Box 48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87" name="Text Box 48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88" name="Text Box 48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89" name="Text Box 48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90" name="Text Box 48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91" name="Text Box 48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92" name="Text Box 48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93" name="Text Box 48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94" name="Text Box 48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95" name="Text Box 48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96" name="Text Box 48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97" name="Text Box 48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98" name="Text Box 48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699" name="Text Box 48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00" name="Text Box 48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01" name="Text Box 48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02" name="Text Box 48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03" name="Text Box 48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04" name="Text Box 48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05" name="Text Box 48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06" name="Text Box 48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07" name="Text Box 48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08" name="Text Box 48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09" name="Text Box 48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10" name="Text Box 48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11" name="Text Box 48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12" name="Text Box 48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13" name="Text Box 48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14" name="Text Box 48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15" name="Text Box 48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16" name="Text Box 48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17" name="Text Box 48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18" name="Text Box 48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19" name="Text Box 48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20" name="Text Box 48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21" name="Text Box 48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22" name="Text Box 48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23" name="Text Box 48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24" name="Text Box 48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25" name="Text Box 48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26" name="Text Box 48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27" name="Text Box 48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28" name="Text Box 48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29" name="Text Box 48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30" name="Text Box 48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31" name="Text Box 48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32" name="Text Box 48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33" name="Text Box 48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34" name="Text Box 48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35" name="Text Box 48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36" name="Text Box 48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37" name="Text Box 48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38" name="Text Box 48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39" name="Text Box 48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40" name="Text Box 48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41" name="Text Box 48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42" name="Text Box 48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43" name="Text Box 48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44" name="Text Box 48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45" name="Text Box 48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46" name="Text Box 48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47" name="Text Box 48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48" name="Text Box 48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49" name="Text Box 48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50" name="Text Box 48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51" name="Text Box 48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52" name="Text Box 48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53" name="Text Box 48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54" name="Text Box 48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55" name="Text Box 48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56" name="Text Box 48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57" name="Text Box 48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58" name="Text Box 48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59" name="Text Box 48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60" name="Text Box 48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61" name="Text Box 48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62" name="Text Box 48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63" name="Text Box 48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64" name="Text Box 48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65" name="Text Box 48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66" name="Text Box 48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67" name="Text Box 48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68" name="Text Box 48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69" name="Text Box 48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70" name="Text Box 48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71" name="Text Box 48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72" name="Text Box 49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73" name="Text Box 49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74" name="Text Box 49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75" name="Text Box 49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76" name="Text Box 49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77" name="Text Box 49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78" name="Text Box 49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79" name="Text Box 49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80" name="Text Box 49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81" name="Text Box 49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82" name="Text Box 49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83" name="Text Box 49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84" name="Text Box 49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85" name="Text Box 49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86" name="Text Box 49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87" name="Text Box 49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88" name="Text Box 49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89" name="Text Box 49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90" name="Text Box 49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91" name="Text Box 49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92" name="Text Box 49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93" name="Text Box 49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94" name="Text Box 49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95" name="Text Box 49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96" name="Text Box 49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97" name="Text Box 49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98" name="Text Box 49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799" name="Text Box 49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00" name="Text Box 49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01" name="Text Box 49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02" name="Text Box 49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03" name="Text Box 49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04" name="Text Box 49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05" name="Text Box 49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06" name="Text Box 49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07" name="Text Box 49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08" name="Text Box 49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09" name="Text Box 49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10" name="Text Box 49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11" name="Text Box 49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12" name="Text Box 49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13" name="Text Box 49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14" name="Text Box 49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15" name="Text Box 49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16" name="Text Box 49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17" name="Text Box 49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18" name="Text Box 49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19" name="Text Box 49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20" name="Text Box 49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21" name="Text Box 49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22" name="Text Box 49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23" name="Text Box 49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24" name="Text Box 49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25" name="Text Box 49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26" name="Text Box 49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27" name="Text Box 49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28" name="Text Box 49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29" name="Text Box 49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30" name="Text Box 49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31" name="Text Box 49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32" name="Text Box 49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33" name="Text Box 49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34" name="Text Box 49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35" name="Text Box 49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36" name="Text Box 49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37" name="Text Box 49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38" name="Text Box 49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39" name="Text Box 49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40" name="Text Box 49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41" name="Text Box 49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42" name="Text Box 49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43" name="Text Box 49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44" name="Text Box 49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45" name="Text Box 49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46" name="Text Box 49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47" name="Text Box 49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48" name="Text Box 49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49" name="Text Box 49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50" name="Text Box 49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51" name="Text Box 49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52" name="Text Box 49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53" name="Text Box 49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54" name="Text Box 49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55" name="Text Box 49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56" name="Text Box 49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57" name="Text Box 49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58" name="Text Box 49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59" name="Text Box 49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60" name="Text Box 49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61" name="Text Box 49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62" name="Text Box 49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63" name="Text Box 49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64" name="Text Box 49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65" name="Text Box 49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66" name="Text Box 49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67" name="Text Box 49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68" name="Text Box 49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69" name="Text Box 49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70" name="Text Box 49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71" name="Text Box 49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72" name="Text Box 50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73" name="Text Box 50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74" name="Text Box 50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75" name="Text Box 50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76" name="Text Box 50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77" name="Text Box 50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78" name="Text Box 50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79" name="Text Box 50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80" name="Text Box 50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81" name="Text Box 50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82" name="Text Box 50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83" name="Text Box 50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84" name="Text Box 50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85" name="Text Box 50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86" name="Text Box 50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87" name="Text Box 50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88" name="Text Box 50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89" name="Text Box 50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90" name="Text Box 50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91" name="Text Box 50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92" name="Text Box 50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93" name="Text Box 50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94" name="Text Box 50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95" name="Text Box 50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96" name="Text Box 50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97" name="Text Box 50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98" name="Text Box 50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899" name="Text Box 50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00" name="Text Box 50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01" name="Text Box 50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02" name="Text Box 50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03" name="Text Box 50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04" name="Text Box 50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05" name="Text Box 50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06" name="Text Box 50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07" name="Text Box 50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08" name="Text Box 50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09" name="Text Box 50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10" name="Text Box 50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11" name="Text Box 50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12" name="Text Box 50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13" name="Text Box 50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14" name="Text Box 50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15" name="Text Box 50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16" name="Text Box 50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17" name="Text Box 50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18" name="Text Box 50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19" name="Text Box 50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20" name="Text Box 50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21" name="Text Box 50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22" name="Text Box 50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23" name="Text Box 50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24" name="Text Box 50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25" name="Text Box 50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26" name="Text Box 50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27" name="Text Box 50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28" name="Text Box 50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29" name="Text Box 50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30" name="Text Box 50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31" name="Text Box 50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32" name="Text Box 50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33" name="Text Box 50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34" name="Text Box 50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35" name="Text Box 50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36" name="Text Box 50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37" name="Text Box 50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38" name="Text Box 50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39" name="Text Box 50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40" name="Text Box 50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41" name="Text Box 50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42" name="Text Box 50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43" name="Text Box 50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44" name="Text Box 50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45" name="Text Box 50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46" name="Text Box 50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47" name="Text Box 50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48" name="Text Box 50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49" name="Text Box 50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50" name="Text Box 50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51" name="Text Box 50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52" name="Text Box 50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53" name="Text Box 50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54" name="Text Box 50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55" name="Text Box 50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56" name="Text Box 50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57" name="Text Box 50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58" name="Text Box 50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59" name="Text Box 50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60" name="Text Box 50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61" name="Text Box 50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62" name="Text Box 50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63" name="Text Box 50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64" name="Text Box 50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65" name="Text Box 50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66" name="Text Box 50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67" name="Text Box 50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68" name="Text Box 50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69" name="Text Box 50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70" name="Text Box 50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71" name="Text Box 50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72" name="Text Box 51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73" name="Text Box 51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74" name="Text Box 51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75" name="Text Box 51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76" name="Text Box 51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77" name="Text Box 51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78" name="Text Box 51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79" name="Text Box 51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80" name="Text Box 51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81" name="Text Box 51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82" name="Text Box 51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83" name="Text Box 51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84" name="Text Box 51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85" name="Text Box 51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86" name="Text Box 51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87" name="Text Box 51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88" name="Text Box 51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89" name="Text Box 51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90" name="Text Box 51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91" name="Text Box 51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92" name="Text Box 51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93" name="Text Box 51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94" name="Text Box 51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95" name="Text Box 51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96" name="Text Box 51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97" name="Text Box 51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98" name="Text Box 51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0999" name="Text Box 51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00" name="Text Box 51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01" name="Text Box 51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02" name="Text Box 51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03" name="Text Box 51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04" name="Text Box 51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05" name="Text Box 51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06" name="Text Box 51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07" name="Text Box 51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08" name="Text Box 51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09" name="Text Box 51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10" name="Text Box 51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11" name="Text Box 51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12" name="Text Box 51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13" name="Text Box 51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14" name="Text Box 51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15" name="Text Box 51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16" name="Text Box 51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17" name="Text Box 51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18" name="Text Box 51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19" name="Text Box 51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20" name="Text Box 51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21" name="Text Box 51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22" name="Text Box 51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23" name="Text Box 51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24" name="Text Box 51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25" name="Text Box 51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26" name="Text Box 51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27" name="Text Box 51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28" name="Text Box 51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29" name="Text Box 51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30" name="Text Box 51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31" name="Text Box 51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32" name="Text Box 51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33" name="Text Box 51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34" name="Text Box 516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35" name="Text Box 516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36" name="Text Box 516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37" name="Text Box 516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38" name="Text Box 516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39" name="Text Box 516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40" name="Text Box 516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41" name="Text Box 516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42" name="Text Box 517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43" name="Text Box 517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44" name="Text Box 517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45" name="Text Box 517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46" name="Text Box 517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47" name="Text Box 517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48" name="Text Box 517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49" name="Text Box 517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50" name="Text Box 517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51" name="Text Box 517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52" name="Text Box 518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53" name="Text Box 518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54" name="Text Box 518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55" name="Text Box 518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56" name="Text Box 518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57" name="Text Box 518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58" name="Text Box 518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59" name="Text Box 518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60" name="Text Box 518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61" name="Text Box 518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62" name="Text Box 519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63" name="Text Box 519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64" name="Text Box 519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65" name="Text Box 519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66" name="Text Box 519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67" name="Text Box 519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68" name="Text Box 519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69" name="Text Box 519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70" name="Text Box 519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71" name="Text Box 519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72" name="Text Box 520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73" name="Text Box 520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74" name="Text Box 520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75" name="Text Box 520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76" name="Text Box 520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77" name="Text Box 520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78" name="Text Box 520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79" name="Text Box 520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80" name="Text Box 520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81" name="Text Box 520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82" name="Text Box 521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83" name="Text Box 521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84" name="Text Box 521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85" name="Text Box 521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86" name="Text Box 521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87" name="Text Box 521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88" name="Text Box 521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89" name="Text Box 521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90" name="Text Box 521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91" name="Text Box 521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92" name="Text Box 522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93" name="Text Box 522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94" name="Text Box 522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95" name="Text Box 522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96" name="Text Box 522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97" name="Text Box 522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98" name="Text Box 522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099" name="Text Box 522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00" name="Text Box 522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01" name="Text Box 522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02" name="Text Box 523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03" name="Text Box 523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04" name="Text Box 523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05" name="Text Box 523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06" name="Text Box 523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07" name="Text Box 523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08" name="Text Box 523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09" name="Text Box 523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10" name="Text Box 523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11" name="Text Box 523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12" name="Text Box 524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13" name="Text Box 524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14" name="Text Box 524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15" name="Text Box 524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16" name="Text Box 524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17" name="Text Box 524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18" name="Text Box 524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19" name="Text Box 524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20" name="Text Box 524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21" name="Text Box 524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22" name="Text Box 525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23" name="Text Box 525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24" name="Text Box 5252"/>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25" name="Text Box 5253"/>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26" name="Text Box 5254"/>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27" name="Text Box 5255"/>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28" name="Text Box 5256"/>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29" name="Text Box 5257"/>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30" name="Text Box 5258"/>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31" name="Text Box 5259"/>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32" name="Text Box 5260"/>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938</xdr:row>
      <xdr:rowOff>0</xdr:rowOff>
    </xdr:from>
    <xdr:ext cx="85725" cy="205410"/>
    <xdr:sp macro="" textlink="">
      <xdr:nvSpPr>
        <xdr:cNvPr id="11133" name="Text Box 5261"/>
        <xdr:cNvSpPr txBox="1">
          <a:spLocks noChangeArrowheads="1"/>
        </xdr:cNvSpPr>
      </xdr:nvSpPr>
      <xdr:spPr bwMode="auto">
        <a:xfrm>
          <a:off x="4686300" y="17866995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24" name="Text Box 25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25" name="Text Box 25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26" name="Text Box 25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27" name="Text Box 25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28" name="Text Box 25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29" name="Text Box 25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30" name="Text Box 25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31" name="Text Box 25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32" name="Text Box 25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33" name="Text Box 25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34" name="Text Box 25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35" name="Text Box 25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36" name="Text Box 25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37" name="Text Box 25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38" name="Text Box 26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39" name="Text Box 26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40" name="Text Box 26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41" name="Text Box 26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42" name="Text Box 26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43" name="Text Box 26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44" name="Text Box 26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45" name="Text Box 26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46" name="Text Box 26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47" name="Text Box 26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48" name="Text Box 26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49" name="Text Box 26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50" name="Text Box 26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51" name="Text Box 26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52" name="Text Box 26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53" name="Text Box 26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54" name="Text Box 26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55" name="Text Box 26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56" name="Text Box 26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57" name="Text Box 26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58" name="Text Box 26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59" name="Text Box 26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60" name="Text Box 26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61" name="Text Box 26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62" name="Text Box 26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63" name="Text Box 26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64" name="Text Box 26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65" name="Text Box 26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66" name="Text Box 26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67" name="Text Box 26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68" name="Text Box 26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69" name="Text Box 26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70" name="Text Box 26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71" name="Text Box 26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72" name="Text Box 26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73" name="Text Box 26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74" name="Text Box 26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75" name="Text Box 26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76" name="Text Box 26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77" name="Text Box 26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78" name="Text Box 26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79" name="Text Box 26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80" name="Text Box 26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81" name="Text Box 26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82" name="Text Box 26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83" name="Text Box 26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84" name="Text Box 26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85" name="Text Box 26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86" name="Text Box 26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87" name="Text Box 26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88" name="Text Box 26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89" name="Text Box 26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90" name="Text Box 26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91" name="Text Box 26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92" name="Text Box 26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93" name="Text Box 26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94" name="Text Box 26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95" name="Text Box 26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96" name="Text Box 27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97" name="Text Box 27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98" name="Text Box 27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899" name="Text Box 27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00" name="Text Box 27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01" name="Text Box 27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02" name="Text Box 27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03" name="Text Box 27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04" name="Text Box 27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05" name="Text Box 27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06" name="Text Box 27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07" name="Text Box 27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08" name="Text Box 27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09" name="Text Box 27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10" name="Text Box 27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11" name="Text Box 27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12" name="Text Box 27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13" name="Text Box 27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14" name="Text Box 27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15" name="Text Box 27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16" name="Text Box 27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17" name="Text Box 27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18" name="Text Box 27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19" name="Text Box 27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20" name="Text Box 27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21" name="Text Box 27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22" name="Text Box 27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23" name="Text Box 27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24" name="Text Box 27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25" name="Text Box 27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26" name="Text Box 27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27" name="Text Box 27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28" name="Text Box 27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29" name="Text Box 27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30" name="Text Box 27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31" name="Text Box 27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32" name="Text Box 27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33" name="Text Box 27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34" name="Text Box 27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35" name="Text Box 27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36" name="Text Box 27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37" name="Text Box 27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38" name="Text Box 27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39" name="Text Box 27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40" name="Text Box 27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41" name="Text Box 27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42" name="Text Box 27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43" name="Text Box 27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44" name="Text Box 27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45" name="Text Box 27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46" name="Text Box 27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47" name="Text Box 27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48" name="Text Box 27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49" name="Text Box 27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50" name="Text Box 27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51" name="Text Box 27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52" name="Text Box 27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53" name="Text Box 27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54" name="Text Box 27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55" name="Text Box 27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56" name="Text Box 27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57" name="Text Box 27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58" name="Text Box 27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59" name="Text Box 27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60" name="Text Box 27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61" name="Text Box 27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62" name="Text Box 27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63" name="Text Box 27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64" name="Text Box 27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65" name="Text Box 27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66" name="Text Box 27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67" name="Text Box 27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68" name="Text Box 27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69" name="Text Box 27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70" name="Text Box 27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71" name="Text Box 27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72" name="Text Box 27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73" name="Text Box 27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74" name="Text Box 27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75" name="Text Box 27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76" name="Text Box 27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77" name="Text Box 27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78" name="Text Box 27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79" name="Text Box 27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80" name="Text Box 27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81" name="Text Box 27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82" name="Text Box 27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83" name="Text Box 27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84" name="Text Box 27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85" name="Text Box 27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86" name="Text Box 27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87" name="Text Box 27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88" name="Text Box 27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89" name="Text Box 27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90" name="Text Box 27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91" name="Text Box 27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92" name="Text Box 27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93" name="Text Box 27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94" name="Text Box 27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95" name="Text Box 27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96" name="Text Box 28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97" name="Text Box 28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98" name="Text Box 28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2999" name="Text Box 28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00" name="Text Box 28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01" name="Text Box 28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02" name="Text Box 28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03" name="Text Box 28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04" name="Text Box 28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05" name="Text Box 28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06" name="Text Box 28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07" name="Text Box 28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08" name="Text Box 28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09" name="Text Box 28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10" name="Text Box 28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11" name="Text Box 28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12" name="Text Box 28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13" name="Text Box 28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14" name="Text Box 28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15" name="Text Box 28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16" name="Text Box 28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17" name="Text Box 28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18" name="Text Box 28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19" name="Text Box 28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20" name="Text Box 28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21" name="Text Box 28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22" name="Text Box 28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23" name="Text Box 28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24" name="Text Box 28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25" name="Text Box 28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26" name="Text Box 28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27" name="Text Box 28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28" name="Text Box 28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29" name="Text Box 28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30" name="Text Box 28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31" name="Text Box 28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32" name="Text Box 28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33" name="Text Box 28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34" name="Text Box 28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35" name="Text Box 28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36" name="Text Box 28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37" name="Text Box 28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38" name="Text Box 28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39" name="Text Box 28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40" name="Text Box 28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41" name="Text Box 28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42" name="Text Box 28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43" name="Text Box 28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44" name="Text Box 28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45" name="Text Box 28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46" name="Text Box 28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47" name="Text Box 28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48" name="Text Box 28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49" name="Text Box 28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50" name="Text Box 28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51" name="Text Box 28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52" name="Text Box 28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53" name="Text Box 28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54" name="Text Box 28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55" name="Text Box 28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56" name="Text Box 28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57" name="Text Box 28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58" name="Text Box 28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59" name="Text Box 28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60" name="Text Box 28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61" name="Text Box 28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62" name="Text Box 28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63" name="Text Box 28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64" name="Text Box 28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65" name="Text Box 28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66" name="Text Box 28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67" name="Text Box 28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68" name="Text Box 28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69" name="Text Box 28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70" name="Text Box 28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71" name="Text Box 28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72" name="Text Box 28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73" name="Text Box 28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74" name="Text Box 28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75" name="Text Box 28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76" name="Text Box 28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77" name="Text Box 28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78" name="Text Box 28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79" name="Text Box 28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80" name="Text Box 28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81" name="Text Box 28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82" name="Text Box 28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83" name="Text Box 28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84" name="Text Box 28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85" name="Text Box 28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86" name="Text Box 28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87" name="Text Box 28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88" name="Text Box 28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89" name="Text Box 28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90" name="Text Box 28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91" name="Text Box 28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92" name="Text Box 28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93" name="Text Box 28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94" name="Text Box 28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95" name="Text Box 28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96" name="Text Box 29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97" name="Text Box 29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98" name="Text Box 29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099" name="Text Box 29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00" name="Text Box 29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01" name="Text Box 29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02" name="Text Box 29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03" name="Text Box 29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04" name="Text Box 29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05" name="Text Box 29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06" name="Text Box 29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07" name="Text Box 29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08" name="Text Box 29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09" name="Text Box 29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10" name="Text Box 29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11" name="Text Box 29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12" name="Text Box 29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13" name="Text Box 29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14" name="Text Box 29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15" name="Text Box 29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16" name="Text Box 29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17" name="Text Box 29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18" name="Text Box 29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19" name="Text Box 29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20" name="Text Box 29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21" name="Text Box 29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22" name="Text Box 29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23" name="Text Box 29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24" name="Text Box 29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25" name="Text Box 29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26" name="Text Box 29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27" name="Text Box 29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28" name="Text Box 29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29" name="Text Box 29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30" name="Text Box 29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31" name="Text Box 29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32" name="Text Box 29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33" name="Text Box 29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34" name="Text Box 29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35" name="Text Box 29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36" name="Text Box 29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37" name="Text Box 29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38" name="Text Box 29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39" name="Text Box 29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40" name="Text Box 29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41" name="Text Box 29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42" name="Text Box 29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43" name="Text Box 29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44" name="Text Box 29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45" name="Text Box 29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46" name="Text Box 29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47" name="Text Box 29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48" name="Text Box 29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49" name="Text Box 29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50" name="Text Box 29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51" name="Text Box 29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52" name="Text Box 29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53" name="Text Box 29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54" name="Text Box 29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55" name="Text Box 29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56" name="Text Box 29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57" name="Text Box 29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58" name="Text Box 29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59" name="Text Box 29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60" name="Text Box 29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61" name="Text Box 29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62" name="Text Box 29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63" name="Text Box 29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64" name="Text Box 29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65" name="Text Box 29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66" name="Text Box 29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67" name="Text Box 29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68" name="Text Box 29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69" name="Text Box 29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70" name="Text Box 29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71" name="Text Box 29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72" name="Text Box 29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73" name="Text Box 29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74" name="Text Box 29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75" name="Text Box 29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76" name="Text Box 29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77" name="Text Box 29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78" name="Text Box 29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79" name="Text Box 29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80" name="Text Box 29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81" name="Text Box 29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82" name="Text Box 29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83" name="Text Box 29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84" name="Text Box 29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85" name="Text Box 29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86" name="Text Box 29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87" name="Text Box 29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88" name="Text Box 29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89" name="Text Box 29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90" name="Text Box 29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91" name="Text Box 29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92" name="Text Box 29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93" name="Text Box 29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94" name="Text Box 29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95" name="Text Box 29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96" name="Text Box 30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97" name="Text Box 30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98" name="Text Box 30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199" name="Text Box 30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00" name="Text Box 30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01" name="Text Box 30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02" name="Text Box 30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03" name="Text Box 30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04" name="Text Box 30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05" name="Text Box 30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06" name="Text Box 30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07" name="Text Box 30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08" name="Text Box 30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09" name="Text Box 30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10" name="Text Box 30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11" name="Text Box 30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12" name="Text Box 30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13" name="Text Box 30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14" name="Text Box 30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15" name="Text Box 30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16" name="Text Box 30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17" name="Text Box 30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18" name="Text Box 30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19" name="Text Box 30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20" name="Text Box 30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21" name="Text Box 30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22" name="Text Box 30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23" name="Text Box 30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24" name="Text Box 30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25" name="Text Box 30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26" name="Text Box 30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27" name="Text Box 30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28" name="Text Box 30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29" name="Text Box 30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30" name="Text Box 30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31" name="Text Box 30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32" name="Text Box 30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33" name="Text Box 30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34" name="Text Box 30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35" name="Text Box 30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36" name="Text Box 30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37" name="Text Box 30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38" name="Text Box 30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39" name="Text Box 30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40" name="Text Box 30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41" name="Text Box 30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42" name="Text Box 30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43" name="Text Box 30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44" name="Text Box 30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45" name="Text Box 30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46" name="Text Box 30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47" name="Text Box 30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48" name="Text Box 30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49" name="Text Box 30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50" name="Text Box 30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51" name="Text Box 30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52" name="Text Box 30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53" name="Text Box 30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54" name="Text Box 30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55" name="Text Box 30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56" name="Text Box 30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57" name="Text Box 30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58" name="Text Box 30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59" name="Text Box 30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60" name="Text Box 30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61" name="Text Box 30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62" name="Text Box 30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63" name="Text Box 30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64" name="Text Box 30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65" name="Text Box 30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66" name="Text Box 30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67" name="Text Box 30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68" name="Text Box 30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69" name="Text Box 30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70" name="Text Box 30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71" name="Text Box 30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72" name="Text Box 30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73" name="Text Box 30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74" name="Text Box 30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75" name="Text Box 30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76" name="Text Box 30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77" name="Text Box 30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78" name="Text Box 30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79" name="Text Box 30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80" name="Text Box 30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81" name="Text Box 30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82" name="Text Box 30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83" name="Text Box 30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84" name="Text Box 30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85" name="Text Box 30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86" name="Text Box 30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87" name="Text Box 30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88" name="Text Box 30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89" name="Text Box 30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90" name="Text Box 30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91" name="Text Box 30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92" name="Text Box 30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93" name="Text Box 30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94" name="Text Box 30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95" name="Text Box 30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96" name="Text Box 31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97" name="Text Box 31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98" name="Text Box 31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299" name="Text Box 31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00" name="Text Box 31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01" name="Text Box 31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02" name="Text Box 31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03" name="Text Box 31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04" name="Text Box 31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05" name="Text Box 31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06" name="Text Box 31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07" name="Text Box 31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08" name="Text Box 31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09" name="Text Box 31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10" name="Text Box 31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11" name="Text Box 31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12" name="Text Box 31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13" name="Text Box 31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14" name="Text Box 31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15" name="Text Box 31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16" name="Text Box 31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17" name="Text Box 31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18" name="Text Box 31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19" name="Text Box 31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20" name="Text Box 31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21" name="Text Box 31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22" name="Text Box 31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23" name="Text Box 31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24" name="Text Box 31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25" name="Text Box 31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26" name="Text Box 31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27" name="Text Box 31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28" name="Text Box 31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29" name="Text Box 31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30" name="Text Box 31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31" name="Text Box 31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32" name="Text Box 31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33" name="Text Box 31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34" name="Text Box 31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35" name="Text Box 31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36" name="Text Box 31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37" name="Text Box 31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38" name="Text Box 31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39" name="Text Box 31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40" name="Text Box 31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41" name="Text Box 31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42" name="Text Box 31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43" name="Text Box 31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44" name="Text Box 31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45" name="Text Box 31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46" name="Text Box 31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47" name="Text Box 31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48" name="Text Box 31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49" name="Text Box 31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50" name="Text Box 31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51" name="Text Box 31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52" name="Text Box 31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53" name="Text Box 31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54" name="Text Box 31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55" name="Text Box 31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56" name="Text Box 31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57" name="Text Box 31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58" name="Text Box 31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59" name="Text Box 31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60" name="Text Box 31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61" name="Text Box 31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62" name="Text Box 31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63" name="Text Box 31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64" name="Text Box 31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65" name="Text Box 31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66" name="Text Box 31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67" name="Text Box 31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68" name="Text Box 31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69" name="Text Box 31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70" name="Text Box 31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71" name="Text Box 31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72" name="Text Box 31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73" name="Text Box 31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74" name="Text Box 31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75" name="Text Box 31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76" name="Text Box 31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77" name="Text Box 31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78" name="Text Box 31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79" name="Text Box 31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80" name="Text Box 31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81" name="Text Box 31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82" name="Text Box 31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83" name="Text Box 31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84" name="Text Box 31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85" name="Text Box 31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86" name="Text Box 31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87" name="Text Box 31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88" name="Text Box 31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89" name="Text Box 31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90" name="Text Box 31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91" name="Text Box 31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92" name="Text Box 31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93" name="Text Box 31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94" name="Text Box 31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95" name="Text Box 31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96" name="Text Box 32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97" name="Text Box 32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98" name="Text Box 32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399" name="Text Box 32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00" name="Text Box 32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01" name="Text Box 32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02" name="Text Box 32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03" name="Text Box 32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04" name="Text Box 32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05" name="Text Box 32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06" name="Text Box 32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07" name="Text Box 32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08" name="Text Box 32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09" name="Text Box 32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10" name="Text Box 32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11" name="Text Box 32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12" name="Text Box 32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13" name="Text Box 32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14" name="Text Box 32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15" name="Text Box 32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16" name="Text Box 32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17" name="Text Box 32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18" name="Text Box 32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19" name="Text Box 32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20" name="Text Box 32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21" name="Text Box 32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22" name="Text Box 32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23" name="Text Box 32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24" name="Text Box 32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25" name="Text Box 32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26" name="Text Box 32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27" name="Text Box 32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28" name="Text Box 32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29" name="Text Box 32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30" name="Text Box 32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31" name="Text Box 32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32" name="Text Box 32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33" name="Text Box 32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34" name="Text Box 32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35" name="Text Box 32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36" name="Text Box 32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37" name="Text Box 32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38" name="Text Box 32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39" name="Text Box 32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40" name="Text Box 32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41" name="Text Box 32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42" name="Text Box 32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43" name="Text Box 32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44" name="Text Box 32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45" name="Text Box 32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46" name="Text Box 32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47" name="Text Box 32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48" name="Text Box 32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49" name="Text Box 32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50" name="Text Box 32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51" name="Text Box 32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52" name="Text Box 32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53" name="Text Box 32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54" name="Text Box 32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55" name="Text Box 32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56" name="Text Box 32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57" name="Text Box 32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58" name="Text Box 32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59" name="Text Box 32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60" name="Text Box 32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61" name="Text Box 32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62" name="Text Box 32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63" name="Text Box 32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64" name="Text Box 32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65" name="Text Box 32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66" name="Text Box 32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67" name="Text Box 32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68" name="Text Box 32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69" name="Text Box 32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70" name="Text Box 32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71" name="Text Box 32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72" name="Text Box 32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73" name="Text Box 32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74" name="Text Box 32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75" name="Text Box 32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76" name="Text Box 32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77" name="Text Box 32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78" name="Text Box 32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79" name="Text Box 32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80" name="Text Box 32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81" name="Text Box 32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82" name="Text Box 32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83" name="Text Box 32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84" name="Text Box 32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85" name="Text Box 32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86" name="Text Box 32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87" name="Text Box 32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88" name="Text Box 32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89" name="Text Box 32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90" name="Text Box 32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91" name="Text Box 32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92" name="Text Box 32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93" name="Text Box 32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94" name="Text Box 32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95" name="Text Box 32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96" name="Text Box 33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97" name="Text Box 33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98" name="Text Box 33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499" name="Text Box 33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00" name="Text Box 33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01" name="Text Box 33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02" name="Text Box 33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03" name="Text Box 33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04" name="Text Box 33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05" name="Text Box 33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06" name="Text Box 33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07" name="Text Box 33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08" name="Text Box 33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09" name="Text Box 33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10" name="Text Box 33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11" name="Text Box 33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12" name="Text Box 33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13" name="Text Box 33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14" name="Text Box 33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15" name="Text Box 33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16" name="Text Box 33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17" name="Text Box 33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18" name="Text Box 33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19" name="Text Box 33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20" name="Text Box 33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21" name="Text Box 33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22" name="Text Box 33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23" name="Text Box 33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24" name="Text Box 33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25" name="Text Box 33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26" name="Text Box 33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27" name="Text Box 33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28" name="Text Box 33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29" name="Text Box 33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30" name="Text Box 33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31" name="Text Box 33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32" name="Text Box 33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33" name="Text Box 33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34" name="Text Box 33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35" name="Text Box 33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36" name="Text Box 33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37" name="Text Box 33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38" name="Text Box 33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39" name="Text Box 33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40" name="Text Box 33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41" name="Text Box 33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42" name="Text Box 33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43" name="Text Box 33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44" name="Text Box 33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45" name="Text Box 33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46" name="Text Box 33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47" name="Text Box 33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48" name="Text Box 33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49" name="Text Box 33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50" name="Text Box 33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51" name="Text Box 33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52" name="Text Box 33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53" name="Text Box 33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54" name="Text Box 33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55" name="Text Box 33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56" name="Text Box 33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57" name="Text Box 33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58" name="Text Box 33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59" name="Text Box 33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60" name="Text Box 33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61" name="Text Box 33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62" name="Text Box 33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63" name="Text Box 33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64" name="Text Box 33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65" name="Text Box 33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66" name="Text Box 33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67" name="Text Box 33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68" name="Text Box 33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69" name="Text Box 33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70" name="Text Box 33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71" name="Text Box 33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72" name="Text Box 33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73" name="Text Box 33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74" name="Text Box 33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75" name="Text Box 33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76" name="Text Box 33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77" name="Text Box 33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78" name="Text Box 33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79" name="Text Box 33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80" name="Text Box 33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81" name="Text Box 33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82" name="Text Box 33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83" name="Text Box 33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84" name="Text Box 33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85" name="Text Box 33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86" name="Text Box 33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87" name="Text Box 33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88" name="Text Box 33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89" name="Text Box 33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90" name="Text Box 33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91" name="Text Box 33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92" name="Text Box 33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93" name="Text Box 33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94" name="Text Box 33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95" name="Text Box 33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96" name="Text Box 34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97" name="Text Box 34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98" name="Text Box 34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599" name="Text Box 34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00" name="Text Box 34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01" name="Text Box 34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02" name="Text Box 34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03" name="Text Box 34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04" name="Text Box 34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05" name="Text Box 34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06" name="Text Box 34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07" name="Text Box 34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08" name="Text Box 34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09" name="Text Box 34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10" name="Text Box 34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11" name="Text Box 34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12" name="Text Box 34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13" name="Text Box 34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14" name="Text Box 34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15" name="Text Box 34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16" name="Text Box 34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17" name="Text Box 34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18" name="Text Box 34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19" name="Text Box 34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20" name="Text Box 34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21" name="Text Box 34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22" name="Text Box 34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23" name="Text Box 34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24" name="Text Box 34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25" name="Text Box 34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26" name="Text Box 34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27" name="Text Box 34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28" name="Text Box 34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29" name="Text Box 34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30" name="Text Box 34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31" name="Text Box 34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32" name="Text Box 34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33" name="Text Box 34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34" name="Text Box 34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35" name="Text Box 34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36" name="Text Box 34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37" name="Text Box 34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38" name="Text Box 34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39" name="Text Box 34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40" name="Text Box 34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41" name="Text Box 34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42" name="Text Box 34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43" name="Text Box 34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44" name="Text Box 34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45" name="Text Box 34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46" name="Text Box 34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47" name="Text Box 34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48" name="Text Box 34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49" name="Text Box 34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50" name="Text Box 34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51" name="Text Box 34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52" name="Text Box 34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53" name="Text Box 34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54" name="Text Box 34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55" name="Text Box 34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56" name="Text Box 34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57" name="Text Box 34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58" name="Text Box 34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59" name="Text Box 34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60" name="Text Box 34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61" name="Text Box 34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62" name="Text Box 34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63" name="Text Box 34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64" name="Text Box 34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65" name="Text Box 34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66" name="Text Box 34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67" name="Text Box 34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68" name="Text Box 34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69" name="Text Box 34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70" name="Text Box 34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71" name="Text Box 34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72" name="Text Box 34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73" name="Text Box 34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74" name="Text Box 34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75" name="Text Box 34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76" name="Text Box 34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77" name="Text Box 34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78" name="Text Box 34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79" name="Text Box 34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80" name="Text Box 34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81" name="Text Box 34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82" name="Text Box 34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83" name="Text Box 34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84" name="Text Box 34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85" name="Text Box 34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86" name="Text Box 34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87" name="Text Box 34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88" name="Text Box 34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89" name="Text Box 34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90" name="Text Box 34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91" name="Text Box 34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92" name="Text Box 34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93" name="Text Box 34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94" name="Text Box 34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95" name="Text Box 34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96" name="Text Box 35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97" name="Text Box 35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98" name="Text Box 35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699" name="Text Box 35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00" name="Text Box 35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01" name="Text Box 35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02" name="Text Box 35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03" name="Text Box 35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04" name="Text Box 35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05" name="Text Box 35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06" name="Text Box 35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07" name="Text Box 35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08" name="Text Box 35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09" name="Text Box 35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10" name="Text Box 35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11" name="Text Box 35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12" name="Text Box 35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13" name="Text Box 35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14" name="Text Box 35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15" name="Text Box 35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16" name="Text Box 35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17" name="Text Box 35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18" name="Text Box 35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19" name="Text Box 35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20" name="Text Box 35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21" name="Text Box 35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22" name="Text Box 35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23" name="Text Box 35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24" name="Text Box 35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25" name="Text Box 35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26" name="Text Box 35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27" name="Text Box 35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28" name="Text Box 35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29" name="Text Box 35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30" name="Text Box 35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31" name="Text Box 35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32" name="Text Box 35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33" name="Text Box 35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34" name="Text Box 35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35" name="Text Box 35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36" name="Text Box 35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37" name="Text Box 35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38" name="Text Box 35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39" name="Text Box 35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40" name="Text Box 35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41" name="Text Box 35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42" name="Text Box 35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43" name="Text Box 35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44" name="Text Box 35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45" name="Text Box 35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46" name="Text Box 35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47" name="Text Box 35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48" name="Text Box 35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49" name="Text Box 35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50" name="Text Box 35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51" name="Text Box 35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52" name="Text Box 35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53" name="Text Box 35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54" name="Text Box 35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55" name="Text Box 35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56" name="Text Box 35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57" name="Text Box 35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58" name="Text Box 35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59" name="Text Box 35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60" name="Text Box 35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61" name="Text Box 35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62" name="Text Box 35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63" name="Text Box 35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64" name="Text Box 35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65" name="Text Box 35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66" name="Text Box 35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67" name="Text Box 35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68" name="Text Box 35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69" name="Text Box 35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70" name="Text Box 35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71" name="Text Box 35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72" name="Text Box 35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73" name="Text Box 35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74" name="Text Box 35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75" name="Text Box 35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76" name="Text Box 35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77" name="Text Box 35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78" name="Text Box 35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79" name="Text Box 35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80" name="Text Box 35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81" name="Text Box 35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82" name="Text Box 35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83" name="Text Box 35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84" name="Text Box 35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85" name="Text Box 35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86" name="Text Box 35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87" name="Text Box 35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88" name="Text Box 35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89" name="Text Box 35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90" name="Text Box 35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91" name="Text Box 35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92" name="Text Box 35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93" name="Text Box 35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94" name="Text Box 35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95" name="Text Box 35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96" name="Text Box 36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97" name="Text Box 36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98" name="Text Box 36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799" name="Text Box 36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00" name="Text Box 36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01" name="Text Box 36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02" name="Text Box 36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03" name="Text Box 36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04" name="Text Box 36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05" name="Text Box 36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06" name="Text Box 36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07" name="Text Box 36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08" name="Text Box 36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09" name="Text Box 36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10" name="Text Box 36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11" name="Text Box 36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12" name="Text Box 36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13" name="Text Box 36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14" name="Text Box 36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15" name="Text Box 36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16" name="Text Box 36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17" name="Text Box 36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18" name="Text Box 36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19" name="Text Box 36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20" name="Text Box 36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21" name="Text Box 36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22" name="Text Box 36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23" name="Text Box 36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24" name="Text Box 36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25" name="Text Box 36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26" name="Text Box 36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27" name="Text Box 36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28" name="Text Box 36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29" name="Text Box 36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30" name="Text Box 36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31" name="Text Box 36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32" name="Text Box 36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33" name="Text Box 36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34" name="Text Box 36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35" name="Text Box 36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36" name="Text Box 36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37" name="Text Box 36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38" name="Text Box 36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39" name="Text Box 36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40" name="Text Box 36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41" name="Text Box 36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42" name="Text Box 36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43" name="Text Box 36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44" name="Text Box 36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45" name="Text Box 36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46" name="Text Box 36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47" name="Text Box 36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48" name="Text Box 36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49" name="Text Box 36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50" name="Text Box 36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51" name="Text Box 36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52" name="Text Box 36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53" name="Text Box 36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54" name="Text Box 36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55" name="Text Box 36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56" name="Text Box 36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57" name="Text Box 36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58" name="Text Box 36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59" name="Text Box 36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60" name="Text Box 36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61" name="Text Box 36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62" name="Text Box 36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63" name="Text Box 36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64" name="Text Box 36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65" name="Text Box 36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66" name="Text Box 36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67" name="Text Box 36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68" name="Text Box 36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69" name="Text Box 36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70" name="Text Box 36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71" name="Text Box 36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72" name="Text Box 36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73" name="Text Box 36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74" name="Text Box 36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75" name="Text Box 36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76" name="Text Box 36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77" name="Text Box 36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78" name="Text Box 36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79" name="Text Box 36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80" name="Text Box 36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81" name="Text Box 36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82" name="Text Box 36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83" name="Text Box 36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84" name="Text Box 36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85" name="Text Box 36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86" name="Text Box 36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87" name="Text Box 36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88" name="Text Box 36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89" name="Text Box 36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90" name="Text Box 36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91" name="Text Box 36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92" name="Text Box 36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93" name="Text Box 36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94" name="Text Box 36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95" name="Text Box 36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96" name="Text Box 37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97" name="Text Box 37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98" name="Text Box 37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899" name="Text Box 37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00" name="Text Box 37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01" name="Text Box 37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02" name="Text Box 37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03" name="Text Box 37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04" name="Text Box 37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05" name="Text Box 37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06" name="Text Box 37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07" name="Text Box 37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08" name="Text Box 37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09" name="Text Box 37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10" name="Text Box 37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11" name="Text Box 37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12" name="Text Box 37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13" name="Text Box 37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14" name="Text Box 37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15" name="Text Box 37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16" name="Text Box 37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17" name="Text Box 37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18" name="Text Box 37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19" name="Text Box 37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20" name="Text Box 37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21" name="Text Box 37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22" name="Text Box 37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23" name="Text Box 37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24" name="Text Box 37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25" name="Text Box 37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26" name="Text Box 37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27" name="Text Box 37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28" name="Text Box 37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29" name="Text Box 37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30" name="Text Box 37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31" name="Text Box 37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32" name="Text Box 37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33" name="Text Box 37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34" name="Text Box 37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35" name="Text Box 37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36" name="Text Box 37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37" name="Text Box 37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38" name="Text Box 37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39" name="Text Box 37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40" name="Text Box 37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41" name="Text Box 37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42" name="Text Box 37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43" name="Text Box 37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44" name="Text Box 37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45" name="Text Box 37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46" name="Text Box 37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47" name="Text Box 37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48" name="Text Box 37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49" name="Text Box 37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50" name="Text Box 37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51" name="Text Box 37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52" name="Text Box 37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53" name="Text Box 37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54" name="Text Box 37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55" name="Text Box 37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56" name="Text Box 37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57" name="Text Box 37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58" name="Text Box 37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59" name="Text Box 37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60" name="Text Box 37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61" name="Text Box 37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62" name="Text Box 37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63" name="Text Box 37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64" name="Text Box 37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65" name="Text Box 37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66" name="Text Box 37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67" name="Text Box 37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68" name="Text Box 37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69" name="Text Box 37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70" name="Text Box 37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71" name="Text Box 37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72" name="Text Box 37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73" name="Text Box 37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74" name="Text Box 37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75" name="Text Box 37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76" name="Text Box 37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77" name="Text Box 37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78" name="Text Box 37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79" name="Text Box 37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80" name="Text Box 37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81" name="Text Box 37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82" name="Text Box 37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83" name="Text Box 37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84" name="Text Box 37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85" name="Text Box 37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86" name="Text Box 37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87" name="Text Box 37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88" name="Text Box 37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89" name="Text Box 37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90" name="Text Box 37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91" name="Text Box 37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92" name="Text Box 37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93" name="Text Box 37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94" name="Text Box 37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95" name="Text Box 37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96" name="Text Box 38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97" name="Text Box 38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98" name="Text Box 38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3999" name="Text Box 38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00" name="Text Box 38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01" name="Text Box 38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02" name="Text Box 38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03" name="Text Box 38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04" name="Text Box 38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05" name="Text Box 38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06" name="Text Box 38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07" name="Text Box 38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08" name="Text Box 38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09" name="Text Box 38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10" name="Text Box 38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11" name="Text Box 38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12" name="Text Box 38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13" name="Text Box 38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14" name="Text Box 38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15" name="Text Box 38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16" name="Text Box 38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17" name="Text Box 38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18" name="Text Box 38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19" name="Text Box 38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20" name="Text Box 38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21" name="Text Box 38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22" name="Text Box 38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23" name="Text Box 38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24" name="Text Box 38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25" name="Text Box 38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26" name="Text Box 38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27" name="Text Box 38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28" name="Text Box 38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29" name="Text Box 38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30" name="Text Box 38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31" name="Text Box 38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32" name="Text Box 38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33" name="Text Box 38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34" name="Text Box 38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35" name="Text Box 38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36" name="Text Box 38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37" name="Text Box 38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38" name="Text Box 38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39" name="Text Box 38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40" name="Text Box 38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41" name="Text Box 38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42" name="Text Box 38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43" name="Text Box 38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44" name="Text Box 38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45" name="Text Box 38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46" name="Text Box 38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47" name="Text Box 38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48" name="Text Box 38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49" name="Text Box 38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50" name="Text Box 38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51" name="Text Box 38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52" name="Text Box 38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53" name="Text Box 38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54" name="Text Box 38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55" name="Text Box 38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56" name="Text Box 38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57" name="Text Box 38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58" name="Text Box 38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59" name="Text Box 38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60" name="Text Box 38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61" name="Text Box 38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62" name="Text Box 38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63" name="Text Box 38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64" name="Text Box 38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65" name="Text Box 38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66" name="Text Box 38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67" name="Text Box 38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68" name="Text Box 38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69" name="Text Box 38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70" name="Text Box 38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71" name="Text Box 38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72" name="Text Box 38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73" name="Text Box 38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74" name="Text Box 38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75" name="Text Box 38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76" name="Text Box 38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77" name="Text Box 38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78" name="Text Box 38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79" name="Text Box 38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80" name="Text Box 38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81" name="Text Box 38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82" name="Text Box 38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83" name="Text Box 38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84" name="Text Box 38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85" name="Text Box 38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86" name="Text Box 38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87" name="Text Box 38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88" name="Text Box 38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89" name="Text Box 38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90" name="Text Box 38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91" name="Text Box 38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92" name="Text Box 38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93" name="Text Box 38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94" name="Text Box 38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95" name="Text Box 38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96" name="Text Box 39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97" name="Text Box 39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98" name="Text Box 39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099" name="Text Box 39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00" name="Text Box 39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01" name="Text Box 39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02" name="Text Box 39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03" name="Text Box 39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04" name="Text Box 39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05" name="Text Box 39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06" name="Text Box 39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07" name="Text Box 39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08" name="Text Box 39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09" name="Text Box 39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10" name="Text Box 39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11" name="Text Box 39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12" name="Text Box 39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13" name="Text Box 39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14" name="Text Box 39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15" name="Text Box 39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16" name="Text Box 39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17" name="Text Box 39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18" name="Text Box 39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19" name="Text Box 39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20" name="Text Box 39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21" name="Text Box 39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22" name="Text Box 39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23" name="Text Box 39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24" name="Text Box 39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25" name="Text Box 39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26" name="Text Box 39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27" name="Text Box 39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28" name="Text Box 39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29" name="Text Box 39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30" name="Text Box 39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31" name="Text Box 39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32" name="Text Box 39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33" name="Text Box 39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34" name="Text Box 39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35" name="Text Box 39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36" name="Text Box 39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37" name="Text Box 39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38" name="Text Box 39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39" name="Text Box 39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40" name="Text Box 39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41" name="Text Box 39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42" name="Text Box 39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43" name="Text Box 39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44" name="Text Box 39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45" name="Text Box 39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46" name="Text Box 39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47" name="Text Box 39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48" name="Text Box 39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49" name="Text Box 39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50" name="Text Box 39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51" name="Text Box 39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52" name="Text Box 39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53" name="Text Box 39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54" name="Text Box 39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55" name="Text Box 39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56" name="Text Box 39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57" name="Text Box 39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58" name="Text Box 39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59" name="Text Box 39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60" name="Text Box 39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61" name="Text Box 39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62" name="Text Box 39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63" name="Text Box 39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64" name="Text Box 39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65" name="Text Box 39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66" name="Text Box 39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67" name="Text Box 39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68" name="Text Box 39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69" name="Text Box 39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70" name="Text Box 39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71" name="Text Box 39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72" name="Text Box 39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73" name="Text Box 39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74" name="Text Box 39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75" name="Text Box 39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76" name="Text Box 39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77" name="Text Box 39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78" name="Text Box 39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79" name="Text Box 39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80" name="Text Box 39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81" name="Text Box 39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82" name="Text Box 39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83" name="Text Box 39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84" name="Text Box 39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85" name="Text Box 39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86" name="Text Box 39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87" name="Text Box 39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88" name="Text Box 39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89" name="Text Box 39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90" name="Text Box 39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91" name="Text Box 39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92" name="Text Box 39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93" name="Text Box 39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94" name="Text Box 39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95" name="Text Box 39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96" name="Text Box 40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97" name="Text Box 40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98" name="Text Box 40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199" name="Text Box 40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00" name="Text Box 40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01" name="Text Box 40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02" name="Text Box 40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03" name="Text Box 40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04" name="Text Box 40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05" name="Text Box 40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06" name="Text Box 40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07" name="Text Box 40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08" name="Text Box 40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09" name="Text Box 40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10" name="Text Box 40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11" name="Text Box 40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12" name="Text Box 40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13" name="Text Box 40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14" name="Text Box 40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15" name="Text Box 40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16" name="Text Box 40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17" name="Text Box 40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18" name="Text Box 40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19" name="Text Box 40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20" name="Text Box 40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21" name="Text Box 40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22" name="Text Box 40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23" name="Text Box 40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24" name="Text Box 40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25" name="Text Box 40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26" name="Text Box 40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27" name="Text Box 40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28" name="Text Box 40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29" name="Text Box 40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30" name="Text Box 40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31" name="Text Box 40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32" name="Text Box 40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33" name="Text Box 40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34" name="Text Box 40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35" name="Text Box 40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36" name="Text Box 40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37" name="Text Box 40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38" name="Text Box 40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39" name="Text Box 40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40" name="Text Box 40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41" name="Text Box 40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42" name="Text Box 40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43" name="Text Box 40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44" name="Text Box 40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45" name="Text Box 40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46" name="Text Box 40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47" name="Text Box 40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48" name="Text Box 40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49" name="Text Box 40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50" name="Text Box 40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51" name="Text Box 40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52" name="Text Box 40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53" name="Text Box 40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54" name="Text Box 40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55" name="Text Box 40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56" name="Text Box 40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57" name="Text Box 40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58" name="Text Box 40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59" name="Text Box 40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60" name="Text Box 40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61" name="Text Box 40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62" name="Text Box 40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63" name="Text Box 40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64" name="Text Box 40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65" name="Text Box 40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66" name="Text Box 40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67" name="Text Box 40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68" name="Text Box 40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69" name="Text Box 40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70" name="Text Box 40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71" name="Text Box 40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72" name="Text Box 40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73" name="Text Box 40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74" name="Text Box 40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75" name="Text Box 40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76" name="Text Box 40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77" name="Text Box 40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78" name="Text Box 40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79" name="Text Box 40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80" name="Text Box 40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81" name="Text Box 40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82" name="Text Box 40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83" name="Text Box 40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84" name="Text Box 40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85" name="Text Box 40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86" name="Text Box 40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87" name="Text Box 40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88" name="Text Box 40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89" name="Text Box 40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90" name="Text Box 40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91" name="Text Box 40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92" name="Text Box 40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93" name="Text Box 40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94" name="Text Box 40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95" name="Text Box 40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96" name="Text Box 41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97" name="Text Box 41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98" name="Text Box 41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299" name="Text Box 41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00" name="Text Box 41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01" name="Text Box 41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02" name="Text Box 41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03" name="Text Box 41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04" name="Text Box 41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05" name="Text Box 41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06" name="Text Box 41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07" name="Text Box 41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08" name="Text Box 41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09" name="Text Box 41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10" name="Text Box 41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11" name="Text Box 41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12" name="Text Box 41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13" name="Text Box 41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14" name="Text Box 41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15" name="Text Box 41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16" name="Text Box 41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17" name="Text Box 41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18" name="Text Box 41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19" name="Text Box 41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20" name="Text Box 41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21" name="Text Box 41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22" name="Text Box 41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23" name="Text Box 41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24" name="Text Box 41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25" name="Text Box 41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26" name="Text Box 41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27" name="Text Box 41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28" name="Text Box 41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29" name="Text Box 41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30" name="Text Box 41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31" name="Text Box 41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32" name="Text Box 41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33" name="Text Box 41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34" name="Text Box 41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35" name="Text Box 41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36" name="Text Box 41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37" name="Text Box 41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38" name="Text Box 41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39" name="Text Box 41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40" name="Text Box 41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41" name="Text Box 41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42" name="Text Box 41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43" name="Text Box 41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44" name="Text Box 41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45" name="Text Box 41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46" name="Text Box 41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47" name="Text Box 41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48" name="Text Box 41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49" name="Text Box 41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50" name="Text Box 41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51" name="Text Box 41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52" name="Text Box 41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53" name="Text Box 41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54" name="Text Box 41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55" name="Text Box 41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56" name="Text Box 41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57" name="Text Box 41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58" name="Text Box 41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59" name="Text Box 41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60" name="Text Box 41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61" name="Text Box 41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62" name="Text Box 41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63" name="Text Box 41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64" name="Text Box 41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65" name="Text Box 41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66" name="Text Box 41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67" name="Text Box 41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68" name="Text Box 41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69" name="Text Box 41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70" name="Text Box 41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71" name="Text Box 41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72" name="Text Box 41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73" name="Text Box 41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74" name="Text Box 41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75" name="Text Box 41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76" name="Text Box 41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77" name="Text Box 41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78" name="Text Box 41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79" name="Text Box 41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80" name="Text Box 41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81" name="Text Box 41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82" name="Text Box 41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83" name="Text Box 41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84" name="Text Box 41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85" name="Text Box 41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86" name="Text Box 41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87" name="Text Box 41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88" name="Text Box 41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89" name="Text Box 41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90" name="Text Box 41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91" name="Text Box 41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92" name="Text Box 41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93" name="Text Box 41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94" name="Text Box 41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95" name="Text Box 41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96" name="Text Box 42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97" name="Text Box 42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98" name="Text Box 42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399" name="Text Box 42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00" name="Text Box 42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01" name="Text Box 42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02" name="Text Box 42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03" name="Text Box 42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04" name="Text Box 42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05" name="Text Box 42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06" name="Text Box 42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07" name="Text Box 42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08" name="Text Box 42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09" name="Text Box 42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10" name="Text Box 42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11" name="Text Box 42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12" name="Text Box 42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13" name="Text Box 42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14" name="Text Box 42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15" name="Text Box 42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16" name="Text Box 42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17" name="Text Box 42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18" name="Text Box 42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19" name="Text Box 42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20" name="Text Box 42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21" name="Text Box 42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22" name="Text Box 42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23" name="Text Box 42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24" name="Text Box 42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25" name="Text Box 42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26" name="Text Box 42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27" name="Text Box 42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28" name="Text Box 42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29" name="Text Box 42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30" name="Text Box 42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31" name="Text Box 42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32" name="Text Box 42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33" name="Text Box 42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34" name="Text Box 42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35" name="Text Box 42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36" name="Text Box 42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37" name="Text Box 42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38" name="Text Box 42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39" name="Text Box 42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40" name="Text Box 42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41" name="Text Box 42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42" name="Text Box 42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43" name="Text Box 42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44" name="Text Box 42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45" name="Text Box 42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46" name="Text Box 42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47" name="Text Box 42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48" name="Text Box 42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49" name="Text Box 42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50" name="Text Box 42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51" name="Text Box 42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52" name="Text Box 42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53" name="Text Box 42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54" name="Text Box 42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55" name="Text Box 42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56" name="Text Box 42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57" name="Text Box 42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58" name="Text Box 42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59" name="Text Box 42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60" name="Text Box 42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61" name="Text Box 42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62" name="Text Box 42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63" name="Text Box 42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64" name="Text Box 42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65" name="Text Box 42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66" name="Text Box 42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67" name="Text Box 42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68" name="Text Box 42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69" name="Text Box 42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70" name="Text Box 42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71" name="Text Box 42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72" name="Text Box 42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73" name="Text Box 42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74" name="Text Box 42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75" name="Text Box 42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76" name="Text Box 42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77" name="Text Box 42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78" name="Text Box 42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79" name="Text Box 42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80" name="Text Box 42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81" name="Text Box 42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82" name="Text Box 42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83" name="Text Box 42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84" name="Text Box 42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85" name="Text Box 42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86" name="Text Box 42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87" name="Text Box 42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88" name="Text Box 42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89" name="Text Box 42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90" name="Text Box 42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91" name="Text Box 42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92" name="Text Box 42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93" name="Text Box 42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94" name="Text Box 42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95" name="Text Box 42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96" name="Text Box 43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97" name="Text Box 43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98" name="Text Box 43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499" name="Text Box 43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00" name="Text Box 43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01" name="Text Box 43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02" name="Text Box 43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03" name="Text Box 43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04" name="Text Box 43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05" name="Text Box 43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06" name="Text Box 43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07" name="Text Box 43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08" name="Text Box 43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09" name="Text Box 43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10" name="Text Box 43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11" name="Text Box 43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12" name="Text Box 43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13" name="Text Box 43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14" name="Text Box 43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15" name="Text Box 43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16" name="Text Box 43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17" name="Text Box 43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18" name="Text Box 43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19" name="Text Box 43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20" name="Text Box 43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21" name="Text Box 43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22" name="Text Box 43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23" name="Text Box 43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24" name="Text Box 43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25" name="Text Box 43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26" name="Text Box 43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27" name="Text Box 43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28" name="Text Box 43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29" name="Text Box 43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30" name="Text Box 43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31" name="Text Box 43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32" name="Text Box 43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33" name="Text Box 43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34" name="Text Box 43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35" name="Text Box 43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36" name="Text Box 43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37" name="Text Box 43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38" name="Text Box 43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39" name="Text Box 43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40" name="Text Box 43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41" name="Text Box 43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42" name="Text Box 43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43" name="Text Box 43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44" name="Text Box 43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45" name="Text Box 43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46" name="Text Box 43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47" name="Text Box 43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48" name="Text Box 43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49" name="Text Box 43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50" name="Text Box 43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51" name="Text Box 43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52" name="Text Box 43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53" name="Text Box 43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54" name="Text Box 43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55" name="Text Box 43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56" name="Text Box 43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57" name="Text Box 43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58" name="Text Box 43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59" name="Text Box 43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60" name="Text Box 43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61" name="Text Box 43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62" name="Text Box 43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63" name="Text Box 43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64" name="Text Box 43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65" name="Text Box 43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66" name="Text Box 43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67" name="Text Box 43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68" name="Text Box 43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69" name="Text Box 43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70" name="Text Box 43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71" name="Text Box 43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72" name="Text Box 43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73" name="Text Box 43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74" name="Text Box 43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75" name="Text Box 43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76" name="Text Box 43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77" name="Text Box 43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78" name="Text Box 43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79" name="Text Box 43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80" name="Text Box 43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81" name="Text Box 43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82" name="Text Box 43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83" name="Text Box 43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84" name="Text Box 43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85" name="Text Box 43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86" name="Text Box 43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87" name="Text Box 43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88" name="Text Box 43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89" name="Text Box 43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90" name="Text Box 43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91" name="Text Box 43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92" name="Text Box 43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93" name="Text Box 43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94" name="Text Box 43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95" name="Text Box 43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96" name="Text Box 44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97" name="Text Box 44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98" name="Text Box 44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599" name="Text Box 44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00" name="Text Box 44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01" name="Text Box 44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02" name="Text Box 44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03" name="Text Box 44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04" name="Text Box 44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05" name="Text Box 44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06" name="Text Box 44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07" name="Text Box 44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08" name="Text Box 44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09" name="Text Box 44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10" name="Text Box 44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11" name="Text Box 44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12" name="Text Box 44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13" name="Text Box 44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14" name="Text Box 44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15" name="Text Box 44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16" name="Text Box 44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17" name="Text Box 44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18" name="Text Box 44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19" name="Text Box 44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20" name="Text Box 44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21" name="Text Box 44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22" name="Text Box 44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23" name="Text Box 44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24" name="Text Box 44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25" name="Text Box 44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26" name="Text Box 44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27" name="Text Box 44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28" name="Text Box 44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29" name="Text Box 44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30" name="Text Box 44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31" name="Text Box 44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32" name="Text Box 44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33" name="Text Box 44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34" name="Text Box 44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35" name="Text Box 44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36" name="Text Box 44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37" name="Text Box 44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38" name="Text Box 44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39" name="Text Box 44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40" name="Text Box 44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41" name="Text Box 44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42" name="Text Box 44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43" name="Text Box 44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44" name="Text Box 44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45" name="Text Box 44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46" name="Text Box 44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47" name="Text Box 44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48" name="Text Box 44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49" name="Text Box 44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50" name="Text Box 44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51" name="Text Box 44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52" name="Text Box 44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53" name="Text Box 44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54" name="Text Box 44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55" name="Text Box 44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56" name="Text Box 44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57" name="Text Box 44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58" name="Text Box 44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59" name="Text Box 44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60" name="Text Box 44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61" name="Text Box 44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62" name="Text Box 44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63" name="Text Box 44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64" name="Text Box 44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65" name="Text Box 44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66" name="Text Box 44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67" name="Text Box 44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68" name="Text Box 44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69" name="Text Box 44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70" name="Text Box 44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71" name="Text Box 44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72" name="Text Box 44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73" name="Text Box 44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74" name="Text Box 44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75" name="Text Box 44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76" name="Text Box 44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77" name="Text Box 44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78" name="Text Box 44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79" name="Text Box 44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80" name="Text Box 44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81" name="Text Box 44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82" name="Text Box 44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83" name="Text Box 44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84" name="Text Box 44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85" name="Text Box 44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86" name="Text Box 44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87" name="Text Box 44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88" name="Text Box 44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89" name="Text Box 44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90" name="Text Box 44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91" name="Text Box 44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92" name="Text Box 44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93" name="Text Box 44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94" name="Text Box 44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95" name="Text Box 44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96" name="Text Box 45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97" name="Text Box 45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98" name="Text Box 45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699" name="Text Box 45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00" name="Text Box 45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01" name="Text Box 45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02" name="Text Box 45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03" name="Text Box 45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04" name="Text Box 45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05" name="Text Box 45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06" name="Text Box 45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07" name="Text Box 45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08" name="Text Box 45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09" name="Text Box 45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10" name="Text Box 45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11" name="Text Box 45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12" name="Text Box 45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13" name="Text Box 45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14" name="Text Box 45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15" name="Text Box 45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16" name="Text Box 45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17" name="Text Box 45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18" name="Text Box 45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19" name="Text Box 45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20" name="Text Box 45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21" name="Text Box 45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22" name="Text Box 45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23" name="Text Box 45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24" name="Text Box 45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25" name="Text Box 45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26" name="Text Box 45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27" name="Text Box 45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28" name="Text Box 45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29" name="Text Box 45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30" name="Text Box 45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31" name="Text Box 45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32" name="Text Box 45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33" name="Text Box 45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34" name="Text Box 45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35" name="Text Box 45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36" name="Text Box 45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37" name="Text Box 45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38" name="Text Box 45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39" name="Text Box 45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40" name="Text Box 45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41" name="Text Box 45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42" name="Text Box 45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43" name="Text Box 45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44" name="Text Box 45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45" name="Text Box 45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46" name="Text Box 45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47" name="Text Box 45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48" name="Text Box 45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49" name="Text Box 45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50" name="Text Box 45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51" name="Text Box 45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52" name="Text Box 45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53" name="Text Box 45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54" name="Text Box 45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55" name="Text Box 45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56" name="Text Box 45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57" name="Text Box 45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58" name="Text Box 45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59" name="Text Box 45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60" name="Text Box 45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61" name="Text Box 45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62" name="Text Box 45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63" name="Text Box 45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64" name="Text Box 45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65" name="Text Box 45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66" name="Text Box 45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67" name="Text Box 45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68" name="Text Box 45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69" name="Text Box 45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70" name="Text Box 45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71" name="Text Box 45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72" name="Text Box 45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73" name="Text Box 45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74" name="Text Box 45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75" name="Text Box 45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76" name="Text Box 45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77" name="Text Box 45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78" name="Text Box 45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79" name="Text Box 45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80" name="Text Box 45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81" name="Text Box 45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82" name="Text Box 45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83" name="Text Box 45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84" name="Text Box 45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85" name="Text Box 45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86" name="Text Box 45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87" name="Text Box 45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88" name="Text Box 45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89" name="Text Box 45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90" name="Text Box 45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91" name="Text Box 45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92" name="Text Box 45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93" name="Text Box 45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94" name="Text Box 45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95" name="Text Box 45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96" name="Text Box 46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97" name="Text Box 46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98" name="Text Box 46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799" name="Text Box 46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00" name="Text Box 46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01" name="Text Box 46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02" name="Text Box 46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03" name="Text Box 46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04" name="Text Box 46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05" name="Text Box 46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06" name="Text Box 46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07" name="Text Box 46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08" name="Text Box 46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09" name="Text Box 46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10" name="Text Box 46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11" name="Text Box 46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12" name="Text Box 46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13" name="Text Box 46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14" name="Text Box 46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15" name="Text Box 46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16" name="Text Box 46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17" name="Text Box 46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18" name="Text Box 46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19" name="Text Box 46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20" name="Text Box 46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21" name="Text Box 46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22" name="Text Box 46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23" name="Text Box 46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24" name="Text Box 46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25" name="Text Box 46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26" name="Text Box 46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27" name="Text Box 46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28" name="Text Box 46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29" name="Text Box 46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30" name="Text Box 46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31" name="Text Box 46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32" name="Text Box 46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33" name="Text Box 46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34" name="Text Box 46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35" name="Text Box 46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36" name="Text Box 46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37" name="Text Box 46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38" name="Text Box 46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39" name="Text Box 46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40" name="Text Box 46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41" name="Text Box 46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42" name="Text Box 46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43" name="Text Box 46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44" name="Text Box 46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45" name="Text Box 46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46" name="Text Box 46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47" name="Text Box 46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48" name="Text Box 46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49" name="Text Box 46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50" name="Text Box 46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51" name="Text Box 46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52" name="Text Box 46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53" name="Text Box 46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54" name="Text Box 46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55" name="Text Box 46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56" name="Text Box 46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57" name="Text Box 46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58" name="Text Box 46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59" name="Text Box 46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60" name="Text Box 46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61" name="Text Box 46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62" name="Text Box 46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63" name="Text Box 46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64" name="Text Box 46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65" name="Text Box 46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66" name="Text Box 46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67" name="Text Box 46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68" name="Text Box 46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69" name="Text Box 46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70" name="Text Box 46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71" name="Text Box 46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72" name="Text Box 46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73" name="Text Box 46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74" name="Text Box 46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75" name="Text Box 46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76" name="Text Box 46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77" name="Text Box 46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78" name="Text Box 46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79" name="Text Box 46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80" name="Text Box 46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81" name="Text Box 46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82" name="Text Box 46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83" name="Text Box 46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84" name="Text Box 46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85" name="Text Box 46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86" name="Text Box 46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87" name="Text Box 46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88" name="Text Box 46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89" name="Text Box 46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90" name="Text Box 46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91" name="Text Box 46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92" name="Text Box 46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93" name="Text Box 46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94" name="Text Box 46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95" name="Text Box 46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96" name="Text Box 47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97" name="Text Box 47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98" name="Text Box 47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899" name="Text Box 47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00" name="Text Box 47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01" name="Text Box 47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02" name="Text Box 47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03" name="Text Box 47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04" name="Text Box 47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05" name="Text Box 47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06" name="Text Box 47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07" name="Text Box 47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08" name="Text Box 47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09" name="Text Box 47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10" name="Text Box 47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11" name="Text Box 47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12" name="Text Box 47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13" name="Text Box 47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14" name="Text Box 47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15" name="Text Box 47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16" name="Text Box 47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17" name="Text Box 47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18" name="Text Box 47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19" name="Text Box 47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20" name="Text Box 47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21" name="Text Box 47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22" name="Text Box 47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23" name="Text Box 47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24" name="Text Box 47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25" name="Text Box 47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26" name="Text Box 47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27" name="Text Box 47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28" name="Text Box 47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29" name="Text Box 47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30" name="Text Box 47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31" name="Text Box 47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32" name="Text Box 47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33" name="Text Box 47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34" name="Text Box 47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35" name="Text Box 47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36" name="Text Box 47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37" name="Text Box 47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38" name="Text Box 47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39" name="Text Box 47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40" name="Text Box 47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41" name="Text Box 47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42" name="Text Box 47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43" name="Text Box 47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44" name="Text Box 47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45" name="Text Box 47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46" name="Text Box 47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47" name="Text Box 47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48" name="Text Box 47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49" name="Text Box 47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50" name="Text Box 47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51" name="Text Box 47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52" name="Text Box 47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53" name="Text Box 47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54" name="Text Box 47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55" name="Text Box 47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56" name="Text Box 47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57" name="Text Box 47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58" name="Text Box 47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59" name="Text Box 47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60" name="Text Box 47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61" name="Text Box 47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62" name="Text Box 47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63" name="Text Box 47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64" name="Text Box 47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65" name="Text Box 47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66" name="Text Box 47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67" name="Text Box 47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68" name="Text Box 47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69" name="Text Box 47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70" name="Text Box 47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71" name="Text Box 47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72" name="Text Box 47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73" name="Text Box 47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74" name="Text Box 47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75" name="Text Box 47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76" name="Text Box 47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77" name="Text Box 47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78" name="Text Box 47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79" name="Text Box 47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80" name="Text Box 47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81" name="Text Box 47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82" name="Text Box 47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83" name="Text Box 47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84" name="Text Box 47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85" name="Text Box 47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86" name="Text Box 47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87" name="Text Box 47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88" name="Text Box 47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89" name="Text Box 47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90" name="Text Box 47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91" name="Text Box 47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92" name="Text Box 47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93" name="Text Box 47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94" name="Text Box 47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95" name="Text Box 47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96" name="Text Box 48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97" name="Text Box 48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98" name="Text Box 48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4999" name="Text Box 48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00" name="Text Box 48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01" name="Text Box 48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02" name="Text Box 48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03" name="Text Box 48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04" name="Text Box 48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05" name="Text Box 48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06" name="Text Box 48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07" name="Text Box 48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08" name="Text Box 48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09" name="Text Box 48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10" name="Text Box 48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11" name="Text Box 48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12" name="Text Box 48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13" name="Text Box 48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14" name="Text Box 48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15" name="Text Box 48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16" name="Text Box 48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17" name="Text Box 48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18" name="Text Box 48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19" name="Text Box 48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20" name="Text Box 48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21" name="Text Box 48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22" name="Text Box 48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23" name="Text Box 48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24" name="Text Box 48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25" name="Text Box 48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26" name="Text Box 48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27" name="Text Box 48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28" name="Text Box 48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29" name="Text Box 48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30" name="Text Box 48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31" name="Text Box 48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32" name="Text Box 48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33" name="Text Box 48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34" name="Text Box 48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35" name="Text Box 48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36" name="Text Box 48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37" name="Text Box 48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38" name="Text Box 48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39" name="Text Box 48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40" name="Text Box 48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41" name="Text Box 48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42" name="Text Box 48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43" name="Text Box 48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44" name="Text Box 48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45" name="Text Box 48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46" name="Text Box 48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47" name="Text Box 48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48" name="Text Box 48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49" name="Text Box 48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50" name="Text Box 48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51" name="Text Box 48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52" name="Text Box 48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53" name="Text Box 48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54" name="Text Box 48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55" name="Text Box 48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56" name="Text Box 48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57" name="Text Box 48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58" name="Text Box 48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59" name="Text Box 48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60" name="Text Box 48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61" name="Text Box 48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62" name="Text Box 48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63" name="Text Box 48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64" name="Text Box 48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65" name="Text Box 48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66" name="Text Box 48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67" name="Text Box 48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68" name="Text Box 48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69" name="Text Box 48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70" name="Text Box 48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71" name="Text Box 48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72" name="Text Box 48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73" name="Text Box 48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74" name="Text Box 48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75" name="Text Box 48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76" name="Text Box 48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77" name="Text Box 48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78" name="Text Box 48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79" name="Text Box 48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80" name="Text Box 48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81" name="Text Box 48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82" name="Text Box 48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83" name="Text Box 48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84" name="Text Box 48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85" name="Text Box 48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86" name="Text Box 48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87" name="Text Box 48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88" name="Text Box 48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89" name="Text Box 48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90" name="Text Box 48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91" name="Text Box 48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92" name="Text Box 48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93" name="Text Box 48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94" name="Text Box 48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95" name="Text Box 48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96" name="Text Box 49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97" name="Text Box 49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98" name="Text Box 49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099" name="Text Box 49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00" name="Text Box 49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01" name="Text Box 49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02" name="Text Box 49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03" name="Text Box 49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04" name="Text Box 49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05" name="Text Box 49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06" name="Text Box 49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07" name="Text Box 49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08" name="Text Box 49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09" name="Text Box 49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10" name="Text Box 49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11" name="Text Box 49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12" name="Text Box 49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13" name="Text Box 49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14" name="Text Box 49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15" name="Text Box 49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16" name="Text Box 49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17" name="Text Box 49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18" name="Text Box 49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19" name="Text Box 49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20" name="Text Box 49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21" name="Text Box 49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22" name="Text Box 49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23" name="Text Box 49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24" name="Text Box 49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25" name="Text Box 49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26" name="Text Box 49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27" name="Text Box 49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28" name="Text Box 49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29" name="Text Box 49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30" name="Text Box 49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31" name="Text Box 49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32" name="Text Box 49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33" name="Text Box 49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34" name="Text Box 49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35" name="Text Box 49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36" name="Text Box 49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37" name="Text Box 49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38" name="Text Box 49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39" name="Text Box 49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40" name="Text Box 49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41" name="Text Box 49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42" name="Text Box 49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43" name="Text Box 49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44" name="Text Box 49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45" name="Text Box 49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46" name="Text Box 49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47" name="Text Box 49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48" name="Text Box 49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49" name="Text Box 49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50" name="Text Box 49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51" name="Text Box 49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52" name="Text Box 49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53" name="Text Box 49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54" name="Text Box 49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55" name="Text Box 49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56" name="Text Box 49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57" name="Text Box 49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58" name="Text Box 49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59" name="Text Box 49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60" name="Text Box 49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61" name="Text Box 49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62" name="Text Box 49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63" name="Text Box 49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64" name="Text Box 49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65" name="Text Box 49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66" name="Text Box 49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67" name="Text Box 49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68" name="Text Box 49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69" name="Text Box 49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70" name="Text Box 49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71" name="Text Box 49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72" name="Text Box 49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73" name="Text Box 49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74" name="Text Box 49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75" name="Text Box 49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76" name="Text Box 49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77" name="Text Box 49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78" name="Text Box 49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79" name="Text Box 49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80" name="Text Box 49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81" name="Text Box 49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82" name="Text Box 49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83" name="Text Box 49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84" name="Text Box 49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85" name="Text Box 49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86" name="Text Box 49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87" name="Text Box 49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88" name="Text Box 49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89" name="Text Box 49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90" name="Text Box 49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91" name="Text Box 49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92" name="Text Box 49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93" name="Text Box 49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94" name="Text Box 49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95" name="Text Box 49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96" name="Text Box 50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97" name="Text Box 50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98" name="Text Box 50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199" name="Text Box 50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00" name="Text Box 50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01" name="Text Box 50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02" name="Text Box 50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03" name="Text Box 50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04" name="Text Box 50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05" name="Text Box 50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06" name="Text Box 50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07" name="Text Box 50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08" name="Text Box 50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09" name="Text Box 50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10" name="Text Box 50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11" name="Text Box 50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12" name="Text Box 50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13" name="Text Box 50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14" name="Text Box 50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15" name="Text Box 50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16" name="Text Box 50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17" name="Text Box 50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18" name="Text Box 50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19" name="Text Box 50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20" name="Text Box 50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21" name="Text Box 50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22" name="Text Box 50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23" name="Text Box 50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24" name="Text Box 50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25" name="Text Box 50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26" name="Text Box 50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27" name="Text Box 50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28" name="Text Box 50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29" name="Text Box 50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30" name="Text Box 50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31" name="Text Box 50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32" name="Text Box 50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33" name="Text Box 50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34" name="Text Box 50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35" name="Text Box 50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36" name="Text Box 50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37" name="Text Box 50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38" name="Text Box 50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39" name="Text Box 50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40" name="Text Box 50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41" name="Text Box 50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42" name="Text Box 50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43" name="Text Box 50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44" name="Text Box 50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45" name="Text Box 50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46" name="Text Box 50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47" name="Text Box 50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48" name="Text Box 50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49" name="Text Box 50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50" name="Text Box 50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51" name="Text Box 50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52" name="Text Box 50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53" name="Text Box 50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54" name="Text Box 50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55" name="Text Box 50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56" name="Text Box 50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57" name="Text Box 50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58" name="Text Box 50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59" name="Text Box 50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60" name="Text Box 50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61" name="Text Box 50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62" name="Text Box 50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63" name="Text Box 50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64" name="Text Box 50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65" name="Text Box 50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66" name="Text Box 50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67" name="Text Box 50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68" name="Text Box 50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69" name="Text Box 50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70" name="Text Box 50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71" name="Text Box 50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72" name="Text Box 50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73" name="Text Box 50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74" name="Text Box 50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75" name="Text Box 50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76" name="Text Box 50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77" name="Text Box 50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78" name="Text Box 50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79" name="Text Box 50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80" name="Text Box 50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81" name="Text Box 50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82" name="Text Box 50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83" name="Text Box 50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84" name="Text Box 50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85" name="Text Box 50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86" name="Text Box 50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87" name="Text Box 50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88" name="Text Box 50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89" name="Text Box 50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90" name="Text Box 50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91" name="Text Box 50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92" name="Text Box 50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93" name="Text Box 50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94" name="Text Box 50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95" name="Text Box 50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96" name="Text Box 51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97" name="Text Box 51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98" name="Text Box 51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299" name="Text Box 51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00" name="Text Box 51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01" name="Text Box 51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02" name="Text Box 51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03" name="Text Box 51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04" name="Text Box 51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05" name="Text Box 51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06" name="Text Box 51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07" name="Text Box 51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08" name="Text Box 51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09" name="Text Box 51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10" name="Text Box 51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11" name="Text Box 51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12" name="Text Box 51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13" name="Text Box 51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14" name="Text Box 51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15" name="Text Box 51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16" name="Text Box 51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17" name="Text Box 51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18" name="Text Box 51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19" name="Text Box 51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20" name="Text Box 51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21" name="Text Box 51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22" name="Text Box 51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23" name="Text Box 51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24" name="Text Box 51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25" name="Text Box 51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26" name="Text Box 51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27" name="Text Box 51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28" name="Text Box 51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29" name="Text Box 51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30" name="Text Box 51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31" name="Text Box 51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32" name="Text Box 51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33" name="Text Box 51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34" name="Text Box 51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35" name="Text Box 51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36" name="Text Box 51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37" name="Text Box 51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38" name="Text Box 51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39" name="Text Box 51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40" name="Text Box 51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41" name="Text Box 51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42" name="Text Box 51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43" name="Text Box 51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44" name="Text Box 51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45" name="Text Box 51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46" name="Text Box 51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47" name="Text Box 51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48" name="Text Box 51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49" name="Text Box 51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50" name="Text Box 51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51" name="Text Box 51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52" name="Text Box 51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53" name="Text Box 51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54" name="Text Box 51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55" name="Text Box 51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56" name="Text Box 51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57" name="Text Box 51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58" name="Text Box 51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59" name="Text Box 51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60" name="Text Box 51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61" name="Text Box 51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62" name="Text Box 51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63" name="Text Box 51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64" name="Text Box 51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65" name="Text Box 51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66" name="Text Box 51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67" name="Text Box 51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68" name="Text Box 51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69" name="Text Box 51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70" name="Text Box 51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71" name="Text Box 51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72" name="Text Box 51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73" name="Text Box 51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74" name="Text Box 51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75" name="Text Box 51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76" name="Text Box 51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77" name="Text Box 51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78" name="Text Box 51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79" name="Text Box 51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80" name="Text Box 51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81" name="Text Box 51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82" name="Text Box 51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83" name="Text Box 51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84" name="Text Box 51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85" name="Text Box 51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86" name="Text Box 51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87" name="Text Box 51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88" name="Text Box 51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89" name="Text Box 51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90" name="Text Box 51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91" name="Text Box 51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92" name="Text Box 51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93" name="Text Box 51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94" name="Text Box 51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95" name="Text Box 51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96" name="Text Box 52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97" name="Text Box 52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98" name="Text Box 52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399" name="Text Box 52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00" name="Text Box 52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01" name="Text Box 52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02" name="Text Box 52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03" name="Text Box 52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04" name="Text Box 52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05" name="Text Box 52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06" name="Text Box 52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07" name="Text Box 52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08" name="Text Box 52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09" name="Text Box 52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10" name="Text Box 52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11" name="Text Box 52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12" name="Text Box 52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13" name="Text Box 52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14" name="Text Box 52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15" name="Text Box 52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16" name="Text Box 52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17" name="Text Box 52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18" name="Text Box 52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19" name="Text Box 52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20" name="Text Box 52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21" name="Text Box 52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22" name="Text Box 52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23" name="Text Box 52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24" name="Text Box 52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25" name="Text Box 52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26" name="Text Box 52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27" name="Text Box 52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28" name="Text Box 52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29" name="Text Box 52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30" name="Text Box 52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31" name="Text Box 52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32" name="Text Box 52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33" name="Text Box 52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34" name="Text Box 52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35" name="Text Box 52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36" name="Text Box 52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37" name="Text Box 52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38" name="Text Box 52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39" name="Text Box 52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40" name="Text Box 52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41" name="Text Box 52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42" name="Text Box 52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43" name="Text Box 52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44" name="Text Box 52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45" name="Text Box 52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46" name="Text Box 52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47" name="Text Box 52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48" name="Text Box 52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49" name="Text Box 52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50" name="Text Box 52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51" name="Text Box 52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52" name="Text Box 52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53" name="Text Box 52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54" name="Text Box 52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55" name="Text Box 52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56" name="Text Box 52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57" name="Text Box 52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58" name="Text Box 52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59" name="Text Box 52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60" name="Text Box 52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61" name="Text Box 52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62" name="Text Box 52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63" name="Text Box 52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64" name="Text Box 52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65" name="Text Box 52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66" name="Text Box 52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67" name="Text Box 52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68" name="Text Box 52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69" name="Text Box 52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70" name="Text Box 52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71" name="Text Box 52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72" name="Text Box 52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73" name="Text Box 52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74" name="Text Box 52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75" name="Text Box 52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76" name="Text Box 52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77" name="Text Box 52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78" name="Text Box 52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79" name="Text Box 52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80" name="Text Box 52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81" name="Text Box 52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82" name="Text Box 52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83" name="Text Box 52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84" name="Text Box 52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85" name="Text Box 52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86" name="Text Box 52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87" name="Text Box 52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88" name="Text Box 52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89" name="Text Box 52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90" name="Text Box 52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91" name="Text Box 52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92" name="Text Box 52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93" name="Text Box 52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94" name="Text Box 52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95" name="Text Box 52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96" name="Text Box 53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97" name="Text Box 53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98" name="Text Box 53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499" name="Text Box 53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00" name="Text Box 53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01" name="Text Box 53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02" name="Text Box 53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03" name="Text Box 53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04" name="Text Box 530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05" name="Text Box 530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06" name="Text Box 531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07" name="Text Box 531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08" name="Text Box 531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09" name="Text Box 531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10" name="Text Box 531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11" name="Text Box 531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12" name="Text Box 531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13" name="Text Box 531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14" name="Text Box 531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15" name="Text Box 531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16" name="Text Box 532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17" name="Text Box 532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18" name="Text Box 532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19" name="Text Box 532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20" name="Text Box 532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21" name="Text Box 532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22" name="Text Box 532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23" name="Text Box 532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24" name="Text Box 532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25" name="Text Box 532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26" name="Text Box 533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27" name="Text Box 533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28" name="Text Box 533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29" name="Text Box 533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30" name="Text Box 533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31" name="Text Box 533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32" name="Text Box 533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33" name="Text Box 533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34" name="Text Box 533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35" name="Text Box 533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36" name="Text Box 534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37" name="Text Box 534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38" name="Text Box 534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39" name="Text Box 534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40" name="Text Box 534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41" name="Text Box 534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42" name="Text Box 534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43" name="Text Box 534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44" name="Text Box 534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45" name="Text Box 534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46" name="Text Box 535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47" name="Text Box 535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48" name="Text Box 535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49" name="Text Box 535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50" name="Text Box 535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51" name="Text Box 535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52" name="Text Box 535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53" name="Text Box 535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54" name="Text Box 535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55" name="Text Box 535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56" name="Text Box 536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57" name="Text Box 536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58" name="Text Box 536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59" name="Text Box 536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60" name="Text Box 536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61" name="Text Box 536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62" name="Text Box 536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63" name="Text Box 536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64" name="Text Box 536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65" name="Text Box 536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66" name="Text Box 537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67" name="Text Box 537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68" name="Text Box 537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69" name="Text Box 537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70" name="Text Box 537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71" name="Text Box 537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72" name="Text Box 537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73" name="Text Box 537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74" name="Text Box 537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75" name="Text Box 537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76" name="Text Box 538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77" name="Text Box 538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78" name="Text Box 538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79" name="Text Box 538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80" name="Text Box 538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81" name="Text Box 538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82" name="Text Box 538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83" name="Text Box 538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84" name="Text Box 538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85" name="Text Box 538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86" name="Text Box 539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87" name="Text Box 539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88" name="Text Box 539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89" name="Text Box 539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90" name="Text Box 539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91" name="Text Box 539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92" name="Text Box 539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93" name="Text Box 539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94" name="Text Box 5398"/>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95" name="Text Box 5399"/>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96" name="Text Box 5400"/>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97" name="Text Box 5401"/>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98" name="Text Box 5402"/>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599" name="Text Box 5403"/>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600" name="Text Box 5404"/>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601" name="Text Box 5405"/>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602" name="Text Box 5406"/>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470</xdr:row>
      <xdr:rowOff>0</xdr:rowOff>
    </xdr:from>
    <xdr:to>
      <xdr:col>4</xdr:col>
      <xdr:colOff>85725</xdr:colOff>
      <xdr:row>471</xdr:row>
      <xdr:rowOff>19050</xdr:rowOff>
    </xdr:to>
    <xdr:sp macro="" textlink="">
      <xdr:nvSpPr>
        <xdr:cNvPr id="5603" name="Text Box 5407"/>
        <xdr:cNvSpPr txBox="1">
          <a:spLocks noChangeArrowheads="1"/>
        </xdr:cNvSpPr>
      </xdr:nvSpPr>
      <xdr:spPr bwMode="auto">
        <a:xfrm>
          <a:off x="4686300" y="89535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04" name="Text Box 5427"/>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05" name="Text Box 5428"/>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06" name="Text Box 5429"/>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07" name="Text Box 5430"/>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08" name="Text Box 5431"/>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09" name="Text Box 5432"/>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10" name="Text Box 5433"/>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11" name="Text Box 5434"/>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12" name="Text Box 5435"/>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13" name="Text Box 5436"/>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14" name="Text Box 5437"/>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15" name="Text Box 5438"/>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16" name="Text Box 5439"/>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17" name="Text Box 5440"/>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18" name="Text Box 5441"/>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19" name="Text Box 5442"/>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20" name="Text Box 5443"/>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21" name="Text Box 5444"/>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22" name="Text Box 5445"/>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23" name="Text Box 5446"/>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24" name="Text Box 5447"/>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25" name="Text Box 5448"/>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26" name="Text Box 5449"/>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27" name="Text Box 5450"/>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28" name="Text Box 5451"/>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29" name="Text Box 5452"/>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30" name="Text Box 5453"/>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31" name="Text Box 5454"/>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32" name="Text Box 5455"/>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33" name="Text Box 5456"/>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34" name="Text Box 5457"/>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35" name="Text Box 5458"/>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36" name="Text Box 5459"/>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37" name="Text Box 5460"/>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38" name="Text Box 5461"/>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39" name="Text Box 5462"/>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40" name="Text Box 5463"/>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41" name="Text Box 5464"/>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42" name="Text Box 5465"/>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43" name="Text Box 5466"/>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44" name="Text Box 5467"/>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469</xdr:row>
      <xdr:rowOff>0</xdr:rowOff>
    </xdr:from>
    <xdr:to>
      <xdr:col>4</xdr:col>
      <xdr:colOff>85725</xdr:colOff>
      <xdr:row>470</xdr:row>
      <xdr:rowOff>19050</xdr:rowOff>
    </xdr:to>
    <xdr:sp macro="" textlink="">
      <xdr:nvSpPr>
        <xdr:cNvPr id="5645" name="Text Box 5468"/>
        <xdr:cNvSpPr txBox="1">
          <a:spLocks noChangeArrowheads="1"/>
        </xdr:cNvSpPr>
      </xdr:nvSpPr>
      <xdr:spPr bwMode="auto">
        <a:xfrm>
          <a:off x="4686300" y="89344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329</xdr:rowOff>
    </xdr:to>
    <xdr:sp macro="" textlink="">
      <xdr:nvSpPr>
        <xdr:cNvPr id="2824" name="Text Box 377"/>
        <xdr:cNvSpPr txBox="1">
          <a:spLocks noChangeArrowheads="1"/>
        </xdr:cNvSpPr>
      </xdr:nvSpPr>
      <xdr:spPr bwMode="auto">
        <a:xfrm>
          <a:off x="4686300" y="15240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329</xdr:rowOff>
    </xdr:to>
    <xdr:sp macro="" textlink="">
      <xdr:nvSpPr>
        <xdr:cNvPr id="2825" name="Text Box 378"/>
        <xdr:cNvSpPr txBox="1">
          <a:spLocks noChangeArrowheads="1"/>
        </xdr:cNvSpPr>
      </xdr:nvSpPr>
      <xdr:spPr bwMode="auto">
        <a:xfrm>
          <a:off x="4686300" y="15240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329</xdr:rowOff>
    </xdr:to>
    <xdr:sp macro="" textlink="">
      <xdr:nvSpPr>
        <xdr:cNvPr id="2826" name="Text Box 379"/>
        <xdr:cNvSpPr txBox="1">
          <a:spLocks noChangeArrowheads="1"/>
        </xdr:cNvSpPr>
      </xdr:nvSpPr>
      <xdr:spPr bwMode="auto">
        <a:xfrm>
          <a:off x="4686300" y="15240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329</xdr:rowOff>
    </xdr:to>
    <xdr:sp macro="" textlink="">
      <xdr:nvSpPr>
        <xdr:cNvPr id="2827" name="Text Box 380"/>
        <xdr:cNvSpPr txBox="1">
          <a:spLocks noChangeArrowheads="1"/>
        </xdr:cNvSpPr>
      </xdr:nvSpPr>
      <xdr:spPr bwMode="auto">
        <a:xfrm>
          <a:off x="4686300" y="15240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329</xdr:rowOff>
    </xdr:to>
    <xdr:sp macro="" textlink="">
      <xdr:nvSpPr>
        <xdr:cNvPr id="2828" name="Text Box 381"/>
        <xdr:cNvSpPr txBox="1">
          <a:spLocks noChangeArrowheads="1"/>
        </xdr:cNvSpPr>
      </xdr:nvSpPr>
      <xdr:spPr bwMode="auto">
        <a:xfrm>
          <a:off x="4686300" y="15240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329</xdr:rowOff>
    </xdr:to>
    <xdr:sp macro="" textlink="">
      <xdr:nvSpPr>
        <xdr:cNvPr id="2829" name="Text Box 382"/>
        <xdr:cNvSpPr txBox="1">
          <a:spLocks noChangeArrowheads="1"/>
        </xdr:cNvSpPr>
      </xdr:nvSpPr>
      <xdr:spPr bwMode="auto">
        <a:xfrm>
          <a:off x="4686300" y="15240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329</xdr:rowOff>
    </xdr:to>
    <xdr:sp macro="" textlink="">
      <xdr:nvSpPr>
        <xdr:cNvPr id="2830" name="Text Box 383"/>
        <xdr:cNvSpPr txBox="1">
          <a:spLocks noChangeArrowheads="1"/>
        </xdr:cNvSpPr>
      </xdr:nvSpPr>
      <xdr:spPr bwMode="auto">
        <a:xfrm>
          <a:off x="4686300" y="15240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329</xdr:rowOff>
    </xdr:to>
    <xdr:sp macro="" textlink="">
      <xdr:nvSpPr>
        <xdr:cNvPr id="2831" name="Text Box 384"/>
        <xdr:cNvSpPr txBox="1">
          <a:spLocks noChangeArrowheads="1"/>
        </xdr:cNvSpPr>
      </xdr:nvSpPr>
      <xdr:spPr bwMode="auto">
        <a:xfrm>
          <a:off x="4686300" y="15240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329</xdr:rowOff>
    </xdr:to>
    <xdr:sp macro="" textlink="">
      <xdr:nvSpPr>
        <xdr:cNvPr id="2832" name="Text Box 385"/>
        <xdr:cNvSpPr txBox="1">
          <a:spLocks noChangeArrowheads="1"/>
        </xdr:cNvSpPr>
      </xdr:nvSpPr>
      <xdr:spPr bwMode="auto">
        <a:xfrm>
          <a:off x="4686300" y="15240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329</xdr:rowOff>
    </xdr:to>
    <xdr:sp macro="" textlink="">
      <xdr:nvSpPr>
        <xdr:cNvPr id="2833" name="Text Box 386"/>
        <xdr:cNvSpPr txBox="1">
          <a:spLocks noChangeArrowheads="1"/>
        </xdr:cNvSpPr>
      </xdr:nvSpPr>
      <xdr:spPr bwMode="auto">
        <a:xfrm>
          <a:off x="4686300" y="15240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329</xdr:rowOff>
    </xdr:to>
    <xdr:sp macro="" textlink="">
      <xdr:nvSpPr>
        <xdr:cNvPr id="2834" name="Text Box 387"/>
        <xdr:cNvSpPr txBox="1">
          <a:spLocks noChangeArrowheads="1"/>
        </xdr:cNvSpPr>
      </xdr:nvSpPr>
      <xdr:spPr bwMode="auto">
        <a:xfrm>
          <a:off x="4686300" y="15240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329</xdr:rowOff>
    </xdr:to>
    <xdr:sp macro="" textlink="">
      <xdr:nvSpPr>
        <xdr:cNvPr id="2835" name="Text Box 388"/>
        <xdr:cNvSpPr txBox="1">
          <a:spLocks noChangeArrowheads="1"/>
        </xdr:cNvSpPr>
      </xdr:nvSpPr>
      <xdr:spPr bwMode="auto">
        <a:xfrm>
          <a:off x="4686300" y="15240000"/>
          <a:ext cx="85725" cy="19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xdr:row>
      <xdr:rowOff>0</xdr:rowOff>
    </xdr:from>
    <xdr:to>
      <xdr:col>4</xdr:col>
      <xdr:colOff>85725</xdr:colOff>
      <xdr:row>82</xdr:row>
      <xdr:rowOff>332</xdr:rowOff>
    </xdr:to>
    <xdr:sp macro="" textlink="">
      <xdr:nvSpPr>
        <xdr:cNvPr id="2836" name="Text Box 389"/>
        <xdr:cNvSpPr txBox="1">
          <a:spLocks noChangeArrowheads="1"/>
        </xdr:cNvSpPr>
      </xdr:nvSpPr>
      <xdr:spPr bwMode="auto">
        <a:xfrm>
          <a:off x="4686300" y="15430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xdr:row>
      <xdr:rowOff>0</xdr:rowOff>
    </xdr:from>
    <xdr:to>
      <xdr:col>4</xdr:col>
      <xdr:colOff>85725</xdr:colOff>
      <xdr:row>82</xdr:row>
      <xdr:rowOff>332</xdr:rowOff>
    </xdr:to>
    <xdr:sp macro="" textlink="">
      <xdr:nvSpPr>
        <xdr:cNvPr id="2837" name="Text Box 390"/>
        <xdr:cNvSpPr txBox="1">
          <a:spLocks noChangeArrowheads="1"/>
        </xdr:cNvSpPr>
      </xdr:nvSpPr>
      <xdr:spPr bwMode="auto">
        <a:xfrm>
          <a:off x="4686300" y="15430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xdr:row>
      <xdr:rowOff>0</xdr:rowOff>
    </xdr:from>
    <xdr:to>
      <xdr:col>4</xdr:col>
      <xdr:colOff>85725</xdr:colOff>
      <xdr:row>82</xdr:row>
      <xdr:rowOff>332</xdr:rowOff>
    </xdr:to>
    <xdr:sp macro="" textlink="">
      <xdr:nvSpPr>
        <xdr:cNvPr id="2838" name="Text Box 391"/>
        <xdr:cNvSpPr txBox="1">
          <a:spLocks noChangeArrowheads="1"/>
        </xdr:cNvSpPr>
      </xdr:nvSpPr>
      <xdr:spPr bwMode="auto">
        <a:xfrm>
          <a:off x="4686300" y="15430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xdr:row>
      <xdr:rowOff>0</xdr:rowOff>
    </xdr:from>
    <xdr:to>
      <xdr:col>4</xdr:col>
      <xdr:colOff>85725</xdr:colOff>
      <xdr:row>82</xdr:row>
      <xdr:rowOff>332</xdr:rowOff>
    </xdr:to>
    <xdr:sp macro="" textlink="">
      <xdr:nvSpPr>
        <xdr:cNvPr id="2839" name="Text Box 392"/>
        <xdr:cNvSpPr txBox="1">
          <a:spLocks noChangeArrowheads="1"/>
        </xdr:cNvSpPr>
      </xdr:nvSpPr>
      <xdr:spPr bwMode="auto">
        <a:xfrm>
          <a:off x="4686300" y="15430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xdr:row>
      <xdr:rowOff>0</xdr:rowOff>
    </xdr:from>
    <xdr:to>
      <xdr:col>4</xdr:col>
      <xdr:colOff>85725</xdr:colOff>
      <xdr:row>82</xdr:row>
      <xdr:rowOff>332</xdr:rowOff>
    </xdr:to>
    <xdr:sp macro="" textlink="">
      <xdr:nvSpPr>
        <xdr:cNvPr id="2840" name="Text Box 393"/>
        <xdr:cNvSpPr txBox="1">
          <a:spLocks noChangeArrowheads="1"/>
        </xdr:cNvSpPr>
      </xdr:nvSpPr>
      <xdr:spPr bwMode="auto">
        <a:xfrm>
          <a:off x="4686300" y="15430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xdr:row>
      <xdr:rowOff>0</xdr:rowOff>
    </xdr:from>
    <xdr:to>
      <xdr:col>4</xdr:col>
      <xdr:colOff>85725</xdr:colOff>
      <xdr:row>82</xdr:row>
      <xdr:rowOff>332</xdr:rowOff>
    </xdr:to>
    <xdr:sp macro="" textlink="">
      <xdr:nvSpPr>
        <xdr:cNvPr id="2841" name="Text Box 394"/>
        <xdr:cNvSpPr txBox="1">
          <a:spLocks noChangeArrowheads="1"/>
        </xdr:cNvSpPr>
      </xdr:nvSpPr>
      <xdr:spPr bwMode="auto">
        <a:xfrm>
          <a:off x="4686300" y="15430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xdr:row>
      <xdr:rowOff>0</xdr:rowOff>
    </xdr:from>
    <xdr:to>
      <xdr:col>4</xdr:col>
      <xdr:colOff>85725</xdr:colOff>
      <xdr:row>82</xdr:row>
      <xdr:rowOff>332</xdr:rowOff>
    </xdr:to>
    <xdr:sp macro="" textlink="">
      <xdr:nvSpPr>
        <xdr:cNvPr id="2842" name="Text Box 395"/>
        <xdr:cNvSpPr txBox="1">
          <a:spLocks noChangeArrowheads="1"/>
        </xdr:cNvSpPr>
      </xdr:nvSpPr>
      <xdr:spPr bwMode="auto">
        <a:xfrm>
          <a:off x="4686300" y="15430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xdr:row>
      <xdr:rowOff>0</xdr:rowOff>
    </xdr:from>
    <xdr:to>
      <xdr:col>4</xdr:col>
      <xdr:colOff>85725</xdr:colOff>
      <xdr:row>82</xdr:row>
      <xdr:rowOff>332</xdr:rowOff>
    </xdr:to>
    <xdr:sp macro="" textlink="">
      <xdr:nvSpPr>
        <xdr:cNvPr id="2843" name="Text Box 396"/>
        <xdr:cNvSpPr txBox="1">
          <a:spLocks noChangeArrowheads="1"/>
        </xdr:cNvSpPr>
      </xdr:nvSpPr>
      <xdr:spPr bwMode="auto">
        <a:xfrm>
          <a:off x="4686300" y="15430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xdr:row>
      <xdr:rowOff>0</xdr:rowOff>
    </xdr:from>
    <xdr:to>
      <xdr:col>4</xdr:col>
      <xdr:colOff>85725</xdr:colOff>
      <xdr:row>82</xdr:row>
      <xdr:rowOff>332</xdr:rowOff>
    </xdr:to>
    <xdr:sp macro="" textlink="">
      <xdr:nvSpPr>
        <xdr:cNvPr id="2844" name="Text Box 397"/>
        <xdr:cNvSpPr txBox="1">
          <a:spLocks noChangeArrowheads="1"/>
        </xdr:cNvSpPr>
      </xdr:nvSpPr>
      <xdr:spPr bwMode="auto">
        <a:xfrm>
          <a:off x="4686300" y="15430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81</xdr:row>
      <xdr:rowOff>0</xdr:rowOff>
    </xdr:from>
    <xdr:to>
      <xdr:col>4</xdr:col>
      <xdr:colOff>85725</xdr:colOff>
      <xdr:row>82</xdr:row>
      <xdr:rowOff>332</xdr:rowOff>
    </xdr:to>
    <xdr:sp macro="" textlink="">
      <xdr:nvSpPr>
        <xdr:cNvPr id="2845" name="Text Box 398"/>
        <xdr:cNvSpPr txBox="1">
          <a:spLocks noChangeArrowheads="1"/>
        </xdr:cNvSpPr>
      </xdr:nvSpPr>
      <xdr:spPr bwMode="auto">
        <a:xfrm>
          <a:off x="4686300" y="15430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46" name="Text Box 5427"/>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47" name="Text Box 5428"/>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48" name="Text Box 5429"/>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49" name="Text Box 5430"/>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50" name="Text Box 5431"/>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51" name="Text Box 5432"/>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52" name="Text Box 5433"/>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53" name="Text Box 5434"/>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54" name="Text Box 5435"/>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55" name="Text Box 5436"/>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56" name="Text Box 5437"/>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57" name="Text Box 5438"/>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58" name="Text Box 5439"/>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59" name="Text Box 5440"/>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60" name="Text Box 5441"/>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61" name="Text Box 5442"/>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62" name="Text Box 5443"/>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63" name="Text Box 5444"/>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64" name="Text Box 5445"/>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65" name="Text Box 5446"/>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66" name="Text Box 5447"/>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67" name="Text Box 5448"/>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68" name="Text Box 5449"/>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69" name="Text Box 5450"/>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70" name="Text Box 5451"/>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71" name="Text Box 5452"/>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72" name="Text Box 5453"/>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73" name="Text Box 5454"/>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74" name="Text Box 5455"/>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75" name="Text Box 5456"/>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76" name="Text Box 5457"/>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77" name="Text Box 5458"/>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78" name="Text Box 5459"/>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79" name="Text Box 5460"/>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80" name="Text Box 5461"/>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81" name="Text Box 5462"/>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82" name="Text Box 5463"/>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83" name="Text Box 5464"/>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84" name="Text Box 5465"/>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85" name="Text Box 5466"/>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86" name="Text Box 5467"/>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275</xdr:row>
      <xdr:rowOff>0</xdr:rowOff>
    </xdr:from>
    <xdr:to>
      <xdr:col>4</xdr:col>
      <xdr:colOff>85725</xdr:colOff>
      <xdr:row>276</xdr:row>
      <xdr:rowOff>19050</xdr:rowOff>
    </xdr:to>
    <xdr:sp macro="" textlink="">
      <xdr:nvSpPr>
        <xdr:cNvPr id="2887" name="Text Box 5468"/>
        <xdr:cNvSpPr txBox="1">
          <a:spLocks noChangeArrowheads="1"/>
        </xdr:cNvSpPr>
      </xdr:nvSpPr>
      <xdr:spPr bwMode="auto">
        <a:xfrm>
          <a:off x="4686300" y="52387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888" name="Text Box 25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889" name="Text Box 25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890" name="Text Box 25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891" name="Text Box 25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892" name="Text Box 25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893" name="Text Box 25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894" name="Text Box 25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895" name="Text Box 25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896" name="Text Box 25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897" name="Text Box 25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898" name="Text Box 25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899" name="Text Box 25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00" name="Text Box 25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01" name="Text Box 25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02" name="Text Box 26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03" name="Text Box 26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04" name="Text Box 26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05" name="Text Box 26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06" name="Text Box 26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07" name="Text Box 26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08" name="Text Box 26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09" name="Text Box 26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10" name="Text Box 26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11" name="Text Box 26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12" name="Text Box 26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13" name="Text Box 26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14" name="Text Box 26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15" name="Text Box 26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16" name="Text Box 26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17" name="Text Box 26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18" name="Text Box 26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19" name="Text Box 26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20" name="Text Box 26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21" name="Text Box 26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22" name="Text Box 26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23" name="Text Box 26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24" name="Text Box 26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25" name="Text Box 26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26" name="Text Box 26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27" name="Text Box 26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28" name="Text Box 26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29" name="Text Box 26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30" name="Text Box 26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31" name="Text Box 26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32" name="Text Box 26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33" name="Text Box 26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34" name="Text Box 26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35" name="Text Box 26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36" name="Text Box 26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37" name="Text Box 26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38" name="Text Box 26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39" name="Text Box 26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40" name="Text Box 26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41" name="Text Box 26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42" name="Text Box 26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43" name="Text Box 26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44" name="Text Box 26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45" name="Text Box 26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46" name="Text Box 26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47" name="Text Box 26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48" name="Text Box 26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49" name="Text Box 26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50" name="Text Box 26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51" name="Text Box 26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52" name="Text Box 26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53" name="Text Box 26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54" name="Text Box 26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55" name="Text Box 26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56" name="Text Box 26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57" name="Text Box 26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58" name="Text Box 26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59" name="Text Box 26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60" name="Text Box 27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61" name="Text Box 27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62" name="Text Box 27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63" name="Text Box 27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64" name="Text Box 27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65" name="Text Box 27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66" name="Text Box 27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67" name="Text Box 27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68" name="Text Box 27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69" name="Text Box 27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70" name="Text Box 27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71" name="Text Box 27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72" name="Text Box 27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73" name="Text Box 27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74" name="Text Box 27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75" name="Text Box 27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76" name="Text Box 27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77" name="Text Box 27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78" name="Text Box 27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79" name="Text Box 27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80" name="Text Box 27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81" name="Text Box 27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82" name="Text Box 27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83" name="Text Box 27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84" name="Text Box 27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85" name="Text Box 27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86" name="Text Box 27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87" name="Text Box 27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88" name="Text Box 27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89" name="Text Box 27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90" name="Text Box 27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91" name="Text Box 27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92" name="Text Box 27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93" name="Text Box 27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94" name="Text Box 27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95" name="Text Box 27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96" name="Text Box 27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97" name="Text Box 27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98" name="Text Box 27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2999" name="Text Box 27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00" name="Text Box 27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01" name="Text Box 27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02" name="Text Box 27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03" name="Text Box 27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04" name="Text Box 27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05" name="Text Box 27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06" name="Text Box 27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07" name="Text Box 27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08" name="Text Box 27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09" name="Text Box 27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10" name="Text Box 27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11" name="Text Box 27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12" name="Text Box 27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13" name="Text Box 27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14" name="Text Box 27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15" name="Text Box 27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16" name="Text Box 27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17" name="Text Box 27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18" name="Text Box 27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19" name="Text Box 27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20" name="Text Box 27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21" name="Text Box 27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22" name="Text Box 27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23" name="Text Box 27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24" name="Text Box 27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25" name="Text Box 27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26" name="Text Box 27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27" name="Text Box 27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28" name="Text Box 27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29" name="Text Box 27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30" name="Text Box 27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31" name="Text Box 27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32" name="Text Box 27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33" name="Text Box 27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34" name="Text Box 27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35" name="Text Box 27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36" name="Text Box 27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37" name="Text Box 27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38" name="Text Box 27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39" name="Text Box 27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40" name="Text Box 27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41" name="Text Box 27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42" name="Text Box 27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43" name="Text Box 27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44" name="Text Box 27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45" name="Text Box 27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46" name="Text Box 27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47" name="Text Box 27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48" name="Text Box 27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49" name="Text Box 27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50" name="Text Box 27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51" name="Text Box 27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52" name="Text Box 27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53" name="Text Box 27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54" name="Text Box 27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55" name="Text Box 27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56" name="Text Box 27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57" name="Text Box 27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58" name="Text Box 27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59" name="Text Box 27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60" name="Text Box 28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61" name="Text Box 28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62" name="Text Box 28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63" name="Text Box 28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64" name="Text Box 28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65" name="Text Box 28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66" name="Text Box 28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67" name="Text Box 28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68" name="Text Box 28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69" name="Text Box 28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70" name="Text Box 28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71" name="Text Box 28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72" name="Text Box 28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73" name="Text Box 28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74" name="Text Box 28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75" name="Text Box 28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76" name="Text Box 28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77" name="Text Box 28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78" name="Text Box 28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79" name="Text Box 28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80" name="Text Box 28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81" name="Text Box 28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82" name="Text Box 28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83" name="Text Box 28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84" name="Text Box 28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85" name="Text Box 28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86" name="Text Box 28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87" name="Text Box 28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88" name="Text Box 28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89" name="Text Box 28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90" name="Text Box 28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91" name="Text Box 28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92" name="Text Box 28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93" name="Text Box 28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94" name="Text Box 28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95" name="Text Box 28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96" name="Text Box 28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97" name="Text Box 28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98" name="Text Box 28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099" name="Text Box 28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00" name="Text Box 28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01" name="Text Box 28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02" name="Text Box 28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03" name="Text Box 28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04" name="Text Box 28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05" name="Text Box 28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06" name="Text Box 28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07" name="Text Box 28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08" name="Text Box 28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09" name="Text Box 28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10" name="Text Box 28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11" name="Text Box 28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12" name="Text Box 28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13" name="Text Box 28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14" name="Text Box 28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15" name="Text Box 28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16" name="Text Box 28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17" name="Text Box 28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18" name="Text Box 28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19" name="Text Box 28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20" name="Text Box 28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21" name="Text Box 28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22" name="Text Box 28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23" name="Text Box 28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24" name="Text Box 28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25" name="Text Box 28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26" name="Text Box 28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27" name="Text Box 28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28" name="Text Box 28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29" name="Text Box 28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30" name="Text Box 28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31" name="Text Box 28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32" name="Text Box 28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33" name="Text Box 28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34" name="Text Box 28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35" name="Text Box 28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36" name="Text Box 28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37" name="Text Box 28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38" name="Text Box 28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39" name="Text Box 28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40" name="Text Box 28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41" name="Text Box 28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42" name="Text Box 28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43" name="Text Box 28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44" name="Text Box 28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45" name="Text Box 28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46" name="Text Box 28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47" name="Text Box 28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48" name="Text Box 28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49" name="Text Box 28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50" name="Text Box 28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51" name="Text Box 28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52" name="Text Box 28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53" name="Text Box 28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54" name="Text Box 28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55" name="Text Box 28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56" name="Text Box 28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57" name="Text Box 28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58" name="Text Box 28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59" name="Text Box 28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60" name="Text Box 29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61" name="Text Box 29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62" name="Text Box 29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63" name="Text Box 29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64" name="Text Box 29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65" name="Text Box 29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66" name="Text Box 29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67" name="Text Box 29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68" name="Text Box 29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69" name="Text Box 29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70" name="Text Box 29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71" name="Text Box 29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72" name="Text Box 29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73" name="Text Box 29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74" name="Text Box 29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75" name="Text Box 29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76" name="Text Box 29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77" name="Text Box 29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78" name="Text Box 29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79" name="Text Box 29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80" name="Text Box 29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81" name="Text Box 29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82" name="Text Box 29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83" name="Text Box 29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84" name="Text Box 29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85" name="Text Box 29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86" name="Text Box 29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87" name="Text Box 29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88" name="Text Box 29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89" name="Text Box 29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90" name="Text Box 29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91" name="Text Box 29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92" name="Text Box 29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93" name="Text Box 29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94" name="Text Box 29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95" name="Text Box 29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96" name="Text Box 29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97" name="Text Box 29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98" name="Text Box 29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199" name="Text Box 29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00" name="Text Box 29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01" name="Text Box 29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02" name="Text Box 29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03" name="Text Box 29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04" name="Text Box 29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05" name="Text Box 29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06" name="Text Box 29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07" name="Text Box 29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08" name="Text Box 29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09" name="Text Box 29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10" name="Text Box 29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11" name="Text Box 29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12" name="Text Box 29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13" name="Text Box 29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14" name="Text Box 29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15" name="Text Box 29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16" name="Text Box 29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17" name="Text Box 29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18" name="Text Box 29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19" name="Text Box 29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20" name="Text Box 29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21" name="Text Box 29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22" name="Text Box 29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23" name="Text Box 29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24" name="Text Box 29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25" name="Text Box 29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26" name="Text Box 29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27" name="Text Box 29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28" name="Text Box 29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29" name="Text Box 29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30" name="Text Box 29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31" name="Text Box 29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32" name="Text Box 29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33" name="Text Box 29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34" name="Text Box 29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35" name="Text Box 29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36" name="Text Box 29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37" name="Text Box 29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38" name="Text Box 29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39" name="Text Box 29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40" name="Text Box 29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41" name="Text Box 29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42" name="Text Box 29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43" name="Text Box 29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44" name="Text Box 29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45" name="Text Box 29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46" name="Text Box 29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47" name="Text Box 29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48" name="Text Box 29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49" name="Text Box 29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50" name="Text Box 29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51" name="Text Box 29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52" name="Text Box 29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53" name="Text Box 29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54" name="Text Box 29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55" name="Text Box 29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56" name="Text Box 29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57" name="Text Box 29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58" name="Text Box 29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59" name="Text Box 29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60" name="Text Box 30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61" name="Text Box 30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62" name="Text Box 30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63" name="Text Box 30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64" name="Text Box 30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65" name="Text Box 30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66" name="Text Box 30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67" name="Text Box 30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68" name="Text Box 30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69" name="Text Box 30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70" name="Text Box 30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71" name="Text Box 30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72" name="Text Box 30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73" name="Text Box 30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74" name="Text Box 30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75" name="Text Box 30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76" name="Text Box 30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77" name="Text Box 30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78" name="Text Box 30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79" name="Text Box 30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80" name="Text Box 30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81" name="Text Box 30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82" name="Text Box 30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83" name="Text Box 30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84" name="Text Box 30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85" name="Text Box 30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86" name="Text Box 30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87" name="Text Box 30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88" name="Text Box 30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89" name="Text Box 30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90" name="Text Box 30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91" name="Text Box 30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92" name="Text Box 30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93" name="Text Box 30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94" name="Text Box 30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95" name="Text Box 30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96" name="Text Box 30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97" name="Text Box 30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98" name="Text Box 30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299" name="Text Box 30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00" name="Text Box 30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01" name="Text Box 30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02" name="Text Box 30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03" name="Text Box 30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04" name="Text Box 30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05" name="Text Box 30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06" name="Text Box 30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07" name="Text Box 30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08" name="Text Box 30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09" name="Text Box 30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10" name="Text Box 30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11" name="Text Box 30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12" name="Text Box 30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13" name="Text Box 30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14" name="Text Box 30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15" name="Text Box 30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16" name="Text Box 30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17" name="Text Box 30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18" name="Text Box 30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19" name="Text Box 30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20" name="Text Box 30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21" name="Text Box 30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22" name="Text Box 30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23" name="Text Box 30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24" name="Text Box 30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25" name="Text Box 30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26" name="Text Box 30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27" name="Text Box 30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28" name="Text Box 30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29" name="Text Box 30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30" name="Text Box 30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31" name="Text Box 30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32" name="Text Box 30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33" name="Text Box 30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34" name="Text Box 30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35" name="Text Box 30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36" name="Text Box 30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37" name="Text Box 30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38" name="Text Box 30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39" name="Text Box 30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40" name="Text Box 30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41" name="Text Box 30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42" name="Text Box 30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43" name="Text Box 30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44" name="Text Box 30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45" name="Text Box 30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46" name="Text Box 30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47" name="Text Box 30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48" name="Text Box 30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49" name="Text Box 30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50" name="Text Box 30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51" name="Text Box 30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52" name="Text Box 30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53" name="Text Box 30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54" name="Text Box 30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55" name="Text Box 30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56" name="Text Box 30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57" name="Text Box 30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58" name="Text Box 30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59" name="Text Box 30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60" name="Text Box 31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61" name="Text Box 31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62" name="Text Box 31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63" name="Text Box 31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64" name="Text Box 31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65" name="Text Box 31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66" name="Text Box 31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67" name="Text Box 31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68" name="Text Box 31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69" name="Text Box 31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70" name="Text Box 31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71" name="Text Box 31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72" name="Text Box 31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73" name="Text Box 31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74" name="Text Box 31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75" name="Text Box 31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76" name="Text Box 31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77" name="Text Box 31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78" name="Text Box 31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79" name="Text Box 31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80" name="Text Box 31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81" name="Text Box 31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82" name="Text Box 31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83" name="Text Box 31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84" name="Text Box 31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85" name="Text Box 31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86" name="Text Box 31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87" name="Text Box 31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88" name="Text Box 31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89" name="Text Box 31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90" name="Text Box 31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91" name="Text Box 31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92" name="Text Box 31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93" name="Text Box 31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94" name="Text Box 31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95" name="Text Box 31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96" name="Text Box 31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97" name="Text Box 31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98" name="Text Box 31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399" name="Text Box 31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00" name="Text Box 31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01" name="Text Box 31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02" name="Text Box 31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03" name="Text Box 31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04" name="Text Box 31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05" name="Text Box 31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06" name="Text Box 31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07" name="Text Box 31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08" name="Text Box 31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09" name="Text Box 31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10" name="Text Box 31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11" name="Text Box 31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12" name="Text Box 31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13" name="Text Box 31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14" name="Text Box 31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15" name="Text Box 31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16" name="Text Box 31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17" name="Text Box 31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18" name="Text Box 31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19" name="Text Box 31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20" name="Text Box 31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21" name="Text Box 31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22" name="Text Box 31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23" name="Text Box 31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24" name="Text Box 31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25" name="Text Box 31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26" name="Text Box 31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27" name="Text Box 31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28" name="Text Box 31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29" name="Text Box 31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30" name="Text Box 31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31" name="Text Box 31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32" name="Text Box 31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33" name="Text Box 31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34" name="Text Box 31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35" name="Text Box 31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36" name="Text Box 31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37" name="Text Box 31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38" name="Text Box 31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39" name="Text Box 31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40" name="Text Box 31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41" name="Text Box 31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42" name="Text Box 31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43" name="Text Box 31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44" name="Text Box 31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45" name="Text Box 31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46" name="Text Box 31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47" name="Text Box 31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48" name="Text Box 31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49" name="Text Box 31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50" name="Text Box 31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51" name="Text Box 31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52" name="Text Box 31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53" name="Text Box 31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54" name="Text Box 31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55" name="Text Box 31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56" name="Text Box 31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57" name="Text Box 31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58" name="Text Box 31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59" name="Text Box 31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60" name="Text Box 32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61" name="Text Box 32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62" name="Text Box 32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63" name="Text Box 32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64" name="Text Box 32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65" name="Text Box 32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66" name="Text Box 32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67" name="Text Box 32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68" name="Text Box 32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69" name="Text Box 32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70" name="Text Box 32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71" name="Text Box 32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72" name="Text Box 32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73" name="Text Box 32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74" name="Text Box 32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75" name="Text Box 32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76" name="Text Box 32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77" name="Text Box 32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78" name="Text Box 32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79" name="Text Box 32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80" name="Text Box 32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81" name="Text Box 32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82" name="Text Box 32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83" name="Text Box 32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84" name="Text Box 32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85" name="Text Box 32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86" name="Text Box 32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87" name="Text Box 32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88" name="Text Box 32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89" name="Text Box 32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90" name="Text Box 32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91" name="Text Box 32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92" name="Text Box 32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93" name="Text Box 32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94" name="Text Box 32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95" name="Text Box 32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96" name="Text Box 32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97" name="Text Box 32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98" name="Text Box 32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499" name="Text Box 32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00" name="Text Box 32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01" name="Text Box 32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02" name="Text Box 32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03" name="Text Box 32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04" name="Text Box 32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05" name="Text Box 32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06" name="Text Box 32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07" name="Text Box 32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08" name="Text Box 32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09" name="Text Box 32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10" name="Text Box 32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11" name="Text Box 32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12" name="Text Box 32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13" name="Text Box 32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14" name="Text Box 32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15" name="Text Box 32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16" name="Text Box 32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17" name="Text Box 32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18" name="Text Box 32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19" name="Text Box 32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20" name="Text Box 32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21" name="Text Box 32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22" name="Text Box 32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23" name="Text Box 32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24" name="Text Box 32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25" name="Text Box 32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26" name="Text Box 32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27" name="Text Box 32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28" name="Text Box 32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29" name="Text Box 32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30" name="Text Box 32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31" name="Text Box 32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32" name="Text Box 32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33" name="Text Box 32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34" name="Text Box 32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35" name="Text Box 32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36" name="Text Box 32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37" name="Text Box 32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38" name="Text Box 32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39" name="Text Box 32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40" name="Text Box 32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41" name="Text Box 32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42" name="Text Box 32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43" name="Text Box 32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44" name="Text Box 32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45" name="Text Box 32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46" name="Text Box 32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47" name="Text Box 32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48" name="Text Box 32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49" name="Text Box 32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50" name="Text Box 32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51" name="Text Box 32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52" name="Text Box 32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53" name="Text Box 32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54" name="Text Box 32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55" name="Text Box 32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56" name="Text Box 32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57" name="Text Box 32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58" name="Text Box 32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59" name="Text Box 32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60" name="Text Box 33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61" name="Text Box 33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62" name="Text Box 33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63" name="Text Box 33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64" name="Text Box 33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65" name="Text Box 33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66" name="Text Box 33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67" name="Text Box 33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68" name="Text Box 33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69" name="Text Box 33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70" name="Text Box 33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71" name="Text Box 33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72" name="Text Box 33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73" name="Text Box 33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74" name="Text Box 33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75" name="Text Box 33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76" name="Text Box 33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77" name="Text Box 33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78" name="Text Box 33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79" name="Text Box 33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80" name="Text Box 33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81" name="Text Box 33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82" name="Text Box 33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83" name="Text Box 33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84" name="Text Box 33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85" name="Text Box 33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86" name="Text Box 33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87" name="Text Box 33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88" name="Text Box 33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89" name="Text Box 33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90" name="Text Box 33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91" name="Text Box 33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92" name="Text Box 33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93" name="Text Box 33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94" name="Text Box 33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95" name="Text Box 33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96" name="Text Box 33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97" name="Text Box 33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98" name="Text Box 33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599" name="Text Box 33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00" name="Text Box 33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01" name="Text Box 33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02" name="Text Box 33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03" name="Text Box 33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04" name="Text Box 33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05" name="Text Box 33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06" name="Text Box 33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07" name="Text Box 33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08" name="Text Box 33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09" name="Text Box 33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10" name="Text Box 33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11" name="Text Box 33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12" name="Text Box 33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13" name="Text Box 33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14" name="Text Box 33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15" name="Text Box 33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16" name="Text Box 33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17" name="Text Box 33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18" name="Text Box 33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19" name="Text Box 33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20" name="Text Box 33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21" name="Text Box 33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22" name="Text Box 33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23" name="Text Box 33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24" name="Text Box 33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25" name="Text Box 33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26" name="Text Box 33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27" name="Text Box 33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28" name="Text Box 33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29" name="Text Box 33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30" name="Text Box 33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31" name="Text Box 33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32" name="Text Box 33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33" name="Text Box 33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34" name="Text Box 33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35" name="Text Box 33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36" name="Text Box 33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37" name="Text Box 33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38" name="Text Box 33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39" name="Text Box 33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40" name="Text Box 33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41" name="Text Box 33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42" name="Text Box 33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43" name="Text Box 33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44" name="Text Box 33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45" name="Text Box 33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46" name="Text Box 33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47" name="Text Box 33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48" name="Text Box 33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49" name="Text Box 33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50" name="Text Box 33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51" name="Text Box 33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52" name="Text Box 33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53" name="Text Box 33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54" name="Text Box 33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55" name="Text Box 33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56" name="Text Box 33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57" name="Text Box 33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58" name="Text Box 33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59" name="Text Box 33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60" name="Text Box 34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61" name="Text Box 34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62" name="Text Box 34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63" name="Text Box 34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64" name="Text Box 34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65" name="Text Box 34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66" name="Text Box 34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67" name="Text Box 34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68" name="Text Box 34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69" name="Text Box 34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70" name="Text Box 34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71" name="Text Box 34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72" name="Text Box 34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73" name="Text Box 34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74" name="Text Box 34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75" name="Text Box 34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76" name="Text Box 34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77" name="Text Box 34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78" name="Text Box 34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79" name="Text Box 34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80" name="Text Box 34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81" name="Text Box 34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82" name="Text Box 34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83" name="Text Box 34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84" name="Text Box 34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85" name="Text Box 34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86" name="Text Box 34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87" name="Text Box 34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88" name="Text Box 34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89" name="Text Box 34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90" name="Text Box 34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91" name="Text Box 34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92" name="Text Box 34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93" name="Text Box 34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94" name="Text Box 34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95" name="Text Box 34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96" name="Text Box 34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97" name="Text Box 34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98" name="Text Box 34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699" name="Text Box 34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00" name="Text Box 34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01" name="Text Box 34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02" name="Text Box 34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03" name="Text Box 34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04" name="Text Box 34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05" name="Text Box 34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06" name="Text Box 34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07" name="Text Box 34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08" name="Text Box 34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09" name="Text Box 34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10" name="Text Box 34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11" name="Text Box 34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12" name="Text Box 34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13" name="Text Box 34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14" name="Text Box 34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15" name="Text Box 34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16" name="Text Box 34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17" name="Text Box 34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18" name="Text Box 34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19" name="Text Box 34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20" name="Text Box 34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21" name="Text Box 34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22" name="Text Box 34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23" name="Text Box 34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24" name="Text Box 34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25" name="Text Box 34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26" name="Text Box 34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27" name="Text Box 34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28" name="Text Box 34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29" name="Text Box 34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30" name="Text Box 34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31" name="Text Box 34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32" name="Text Box 34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33" name="Text Box 34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34" name="Text Box 34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35" name="Text Box 34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36" name="Text Box 34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37" name="Text Box 34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38" name="Text Box 34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39" name="Text Box 34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40" name="Text Box 34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41" name="Text Box 34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42" name="Text Box 34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43" name="Text Box 34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44" name="Text Box 34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45" name="Text Box 34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46" name="Text Box 34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47" name="Text Box 34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48" name="Text Box 34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49" name="Text Box 34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50" name="Text Box 34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51" name="Text Box 34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52" name="Text Box 34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53" name="Text Box 34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54" name="Text Box 34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55" name="Text Box 34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56" name="Text Box 34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57" name="Text Box 34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58" name="Text Box 34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59" name="Text Box 34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60" name="Text Box 35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61" name="Text Box 35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62" name="Text Box 35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63" name="Text Box 35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64" name="Text Box 35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65" name="Text Box 35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66" name="Text Box 35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67" name="Text Box 35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68" name="Text Box 35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69" name="Text Box 35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70" name="Text Box 35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71" name="Text Box 35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72" name="Text Box 35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73" name="Text Box 35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74" name="Text Box 35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75" name="Text Box 35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76" name="Text Box 35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77" name="Text Box 35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78" name="Text Box 35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79" name="Text Box 35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80" name="Text Box 35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81" name="Text Box 35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82" name="Text Box 35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83" name="Text Box 35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84" name="Text Box 35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85" name="Text Box 35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86" name="Text Box 35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87" name="Text Box 35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88" name="Text Box 35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89" name="Text Box 35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90" name="Text Box 35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91" name="Text Box 35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92" name="Text Box 35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93" name="Text Box 35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94" name="Text Box 35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95" name="Text Box 35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96" name="Text Box 35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97" name="Text Box 35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98" name="Text Box 35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799" name="Text Box 35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00" name="Text Box 35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01" name="Text Box 35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02" name="Text Box 35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03" name="Text Box 35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04" name="Text Box 35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05" name="Text Box 35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06" name="Text Box 35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07" name="Text Box 35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08" name="Text Box 35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09" name="Text Box 35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10" name="Text Box 35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11" name="Text Box 35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12" name="Text Box 35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13" name="Text Box 35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14" name="Text Box 35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15" name="Text Box 35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16" name="Text Box 35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17" name="Text Box 35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18" name="Text Box 35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19" name="Text Box 35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20" name="Text Box 35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21" name="Text Box 35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22" name="Text Box 35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23" name="Text Box 35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24" name="Text Box 35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25" name="Text Box 35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26" name="Text Box 35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27" name="Text Box 35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28" name="Text Box 35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29" name="Text Box 35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30" name="Text Box 35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31" name="Text Box 35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32" name="Text Box 35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33" name="Text Box 35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34" name="Text Box 35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35" name="Text Box 35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36" name="Text Box 35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37" name="Text Box 35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38" name="Text Box 35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39" name="Text Box 35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40" name="Text Box 35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41" name="Text Box 35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42" name="Text Box 35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43" name="Text Box 35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44" name="Text Box 35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45" name="Text Box 35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46" name="Text Box 35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47" name="Text Box 35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48" name="Text Box 35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49" name="Text Box 35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50" name="Text Box 35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51" name="Text Box 35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52" name="Text Box 35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53" name="Text Box 35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54" name="Text Box 35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55" name="Text Box 35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56" name="Text Box 35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57" name="Text Box 35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58" name="Text Box 35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59" name="Text Box 35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60" name="Text Box 36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61" name="Text Box 36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62" name="Text Box 36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63" name="Text Box 36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64" name="Text Box 36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65" name="Text Box 36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66" name="Text Box 36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67" name="Text Box 36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68" name="Text Box 36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69" name="Text Box 36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70" name="Text Box 36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71" name="Text Box 36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72" name="Text Box 36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73" name="Text Box 36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74" name="Text Box 36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75" name="Text Box 36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76" name="Text Box 36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77" name="Text Box 36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78" name="Text Box 36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79" name="Text Box 36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80" name="Text Box 36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81" name="Text Box 36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82" name="Text Box 36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83" name="Text Box 36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84" name="Text Box 36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85" name="Text Box 36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86" name="Text Box 36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87" name="Text Box 36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88" name="Text Box 36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89" name="Text Box 36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90" name="Text Box 36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91" name="Text Box 36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92" name="Text Box 36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93" name="Text Box 36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94" name="Text Box 36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95" name="Text Box 36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96" name="Text Box 36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97" name="Text Box 36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98" name="Text Box 36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899" name="Text Box 36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00" name="Text Box 36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01" name="Text Box 36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02" name="Text Box 36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03" name="Text Box 36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04" name="Text Box 36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05" name="Text Box 36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06" name="Text Box 36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07" name="Text Box 36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08" name="Text Box 36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09" name="Text Box 36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10" name="Text Box 36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11" name="Text Box 36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12" name="Text Box 36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13" name="Text Box 36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14" name="Text Box 36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15" name="Text Box 36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16" name="Text Box 36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17" name="Text Box 36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18" name="Text Box 36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19" name="Text Box 36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20" name="Text Box 36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21" name="Text Box 36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22" name="Text Box 36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23" name="Text Box 36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24" name="Text Box 36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25" name="Text Box 36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26" name="Text Box 36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27" name="Text Box 36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28" name="Text Box 36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29" name="Text Box 36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30" name="Text Box 36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31" name="Text Box 36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32" name="Text Box 36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33" name="Text Box 36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34" name="Text Box 36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35" name="Text Box 36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36" name="Text Box 36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37" name="Text Box 36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38" name="Text Box 36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39" name="Text Box 36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40" name="Text Box 36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41" name="Text Box 36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42" name="Text Box 36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43" name="Text Box 36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44" name="Text Box 36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45" name="Text Box 36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46" name="Text Box 36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47" name="Text Box 36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48" name="Text Box 36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49" name="Text Box 36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50" name="Text Box 36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51" name="Text Box 36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52" name="Text Box 36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53" name="Text Box 36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54" name="Text Box 36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55" name="Text Box 36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56" name="Text Box 36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57" name="Text Box 36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58" name="Text Box 36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59" name="Text Box 36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60" name="Text Box 37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61" name="Text Box 37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62" name="Text Box 37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63" name="Text Box 37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64" name="Text Box 37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65" name="Text Box 37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66" name="Text Box 37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67" name="Text Box 37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68" name="Text Box 37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69" name="Text Box 37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70" name="Text Box 37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71" name="Text Box 37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72" name="Text Box 37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73" name="Text Box 37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74" name="Text Box 37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75" name="Text Box 37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76" name="Text Box 37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77" name="Text Box 37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78" name="Text Box 37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79" name="Text Box 37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80" name="Text Box 37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81" name="Text Box 37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82" name="Text Box 37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83" name="Text Box 37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84" name="Text Box 37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85" name="Text Box 37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86" name="Text Box 37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87" name="Text Box 37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88" name="Text Box 37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89" name="Text Box 37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90" name="Text Box 37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91" name="Text Box 37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92" name="Text Box 37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93" name="Text Box 37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94" name="Text Box 37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95" name="Text Box 37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96" name="Text Box 37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97" name="Text Box 37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98" name="Text Box 37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3999" name="Text Box 37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00" name="Text Box 37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01" name="Text Box 37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02" name="Text Box 37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03" name="Text Box 37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04" name="Text Box 37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05" name="Text Box 37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06" name="Text Box 37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07" name="Text Box 37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08" name="Text Box 37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09" name="Text Box 37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10" name="Text Box 37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11" name="Text Box 37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12" name="Text Box 37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13" name="Text Box 37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14" name="Text Box 37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15" name="Text Box 37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16" name="Text Box 37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17" name="Text Box 37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18" name="Text Box 37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19" name="Text Box 37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20" name="Text Box 37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21" name="Text Box 37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22" name="Text Box 37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23" name="Text Box 37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24" name="Text Box 37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25" name="Text Box 37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26" name="Text Box 37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27" name="Text Box 37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28" name="Text Box 37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29" name="Text Box 37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30" name="Text Box 37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31" name="Text Box 37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32" name="Text Box 37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33" name="Text Box 37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34" name="Text Box 37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35" name="Text Box 37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36" name="Text Box 37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37" name="Text Box 37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38" name="Text Box 37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39" name="Text Box 37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40" name="Text Box 37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41" name="Text Box 37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42" name="Text Box 37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43" name="Text Box 37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44" name="Text Box 37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45" name="Text Box 37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46" name="Text Box 37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47" name="Text Box 37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48" name="Text Box 37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49" name="Text Box 37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50" name="Text Box 37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51" name="Text Box 37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52" name="Text Box 37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53" name="Text Box 37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54" name="Text Box 37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55" name="Text Box 37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56" name="Text Box 37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57" name="Text Box 37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58" name="Text Box 37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59" name="Text Box 37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60" name="Text Box 38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61" name="Text Box 38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62" name="Text Box 38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63" name="Text Box 38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64" name="Text Box 38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65" name="Text Box 38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66" name="Text Box 38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67" name="Text Box 38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68" name="Text Box 38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69" name="Text Box 38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70" name="Text Box 38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71" name="Text Box 38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72" name="Text Box 38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73" name="Text Box 38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74" name="Text Box 38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75" name="Text Box 38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76" name="Text Box 38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77" name="Text Box 38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78" name="Text Box 38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79" name="Text Box 38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80" name="Text Box 38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81" name="Text Box 38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82" name="Text Box 38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83" name="Text Box 38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84" name="Text Box 38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85" name="Text Box 38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86" name="Text Box 38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87" name="Text Box 38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88" name="Text Box 38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89" name="Text Box 38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90" name="Text Box 38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91" name="Text Box 38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92" name="Text Box 38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93" name="Text Box 38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94" name="Text Box 38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95" name="Text Box 38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96" name="Text Box 38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97" name="Text Box 38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98" name="Text Box 38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099" name="Text Box 38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00" name="Text Box 38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01" name="Text Box 38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02" name="Text Box 38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03" name="Text Box 38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04" name="Text Box 38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05" name="Text Box 38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06" name="Text Box 38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07" name="Text Box 38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08" name="Text Box 38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09" name="Text Box 38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10" name="Text Box 38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11" name="Text Box 38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12" name="Text Box 38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13" name="Text Box 38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14" name="Text Box 38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15" name="Text Box 38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16" name="Text Box 38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17" name="Text Box 38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18" name="Text Box 38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19" name="Text Box 38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20" name="Text Box 38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21" name="Text Box 38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22" name="Text Box 38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23" name="Text Box 38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24" name="Text Box 38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25" name="Text Box 38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26" name="Text Box 38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27" name="Text Box 38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28" name="Text Box 38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29" name="Text Box 38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30" name="Text Box 38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31" name="Text Box 38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32" name="Text Box 38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33" name="Text Box 38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34" name="Text Box 38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35" name="Text Box 38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36" name="Text Box 38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37" name="Text Box 38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38" name="Text Box 38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39" name="Text Box 38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40" name="Text Box 38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41" name="Text Box 38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42" name="Text Box 38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43" name="Text Box 38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44" name="Text Box 38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45" name="Text Box 38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46" name="Text Box 38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47" name="Text Box 38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48" name="Text Box 38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49" name="Text Box 38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50" name="Text Box 38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51" name="Text Box 38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52" name="Text Box 38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53" name="Text Box 38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54" name="Text Box 38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55" name="Text Box 38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56" name="Text Box 38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57" name="Text Box 38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58" name="Text Box 38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59" name="Text Box 38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60" name="Text Box 39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61" name="Text Box 39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62" name="Text Box 39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63" name="Text Box 39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64" name="Text Box 39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65" name="Text Box 39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66" name="Text Box 39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67" name="Text Box 39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68" name="Text Box 39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69" name="Text Box 39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70" name="Text Box 39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71" name="Text Box 39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72" name="Text Box 39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73" name="Text Box 39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74" name="Text Box 39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75" name="Text Box 39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76" name="Text Box 39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77" name="Text Box 39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78" name="Text Box 39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79" name="Text Box 39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80" name="Text Box 39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81" name="Text Box 39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82" name="Text Box 39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83" name="Text Box 39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84" name="Text Box 39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85" name="Text Box 39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86" name="Text Box 39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87" name="Text Box 39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88" name="Text Box 39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89" name="Text Box 39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90" name="Text Box 39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91" name="Text Box 39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92" name="Text Box 39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93" name="Text Box 39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94" name="Text Box 39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95" name="Text Box 39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96" name="Text Box 39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97" name="Text Box 39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98" name="Text Box 39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199" name="Text Box 39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00" name="Text Box 39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01" name="Text Box 39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02" name="Text Box 39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03" name="Text Box 39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04" name="Text Box 39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05" name="Text Box 39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06" name="Text Box 39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07" name="Text Box 39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08" name="Text Box 39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09" name="Text Box 39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10" name="Text Box 39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11" name="Text Box 39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12" name="Text Box 39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13" name="Text Box 39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14" name="Text Box 39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15" name="Text Box 39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16" name="Text Box 39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17" name="Text Box 39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18" name="Text Box 39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19" name="Text Box 39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20" name="Text Box 39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21" name="Text Box 39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22" name="Text Box 39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23" name="Text Box 39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24" name="Text Box 39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25" name="Text Box 39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26" name="Text Box 39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27" name="Text Box 39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28" name="Text Box 39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29" name="Text Box 39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30" name="Text Box 39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31" name="Text Box 39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32" name="Text Box 39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33" name="Text Box 39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34" name="Text Box 39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35" name="Text Box 39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36" name="Text Box 39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37" name="Text Box 39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38" name="Text Box 39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39" name="Text Box 39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40" name="Text Box 39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41" name="Text Box 39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42" name="Text Box 39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43" name="Text Box 39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44" name="Text Box 39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45" name="Text Box 39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46" name="Text Box 39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47" name="Text Box 39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48" name="Text Box 39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49" name="Text Box 39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50" name="Text Box 39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51" name="Text Box 39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52" name="Text Box 39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53" name="Text Box 39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54" name="Text Box 39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55" name="Text Box 39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56" name="Text Box 39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57" name="Text Box 39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58" name="Text Box 39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59" name="Text Box 39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60" name="Text Box 40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61" name="Text Box 40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62" name="Text Box 40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63" name="Text Box 40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64" name="Text Box 40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65" name="Text Box 40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66" name="Text Box 40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67" name="Text Box 40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68" name="Text Box 40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69" name="Text Box 40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70" name="Text Box 40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71" name="Text Box 40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72" name="Text Box 40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73" name="Text Box 40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74" name="Text Box 40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75" name="Text Box 40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76" name="Text Box 40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77" name="Text Box 40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78" name="Text Box 40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79" name="Text Box 40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80" name="Text Box 40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81" name="Text Box 40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82" name="Text Box 40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83" name="Text Box 40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84" name="Text Box 40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85" name="Text Box 40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86" name="Text Box 40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87" name="Text Box 40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88" name="Text Box 40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89" name="Text Box 40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90" name="Text Box 40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91" name="Text Box 40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92" name="Text Box 40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93" name="Text Box 40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94" name="Text Box 40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95" name="Text Box 40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96" name="Text Box 40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97" name="Text Box 40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98" name="Text Box 40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299" name="Text Box 40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00" name="Text Box 40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01" name="Text Box 40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02" name="Text Box 40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03" name="Text Box 40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04" name="Text Box 40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05" name="Text Box 40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06" name="Text Box 40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07" name="Text Box 40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08" name="Text Box 40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09" name="Text Box 40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10" name="Text Box 40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11" name="Text Box 40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12" name="Text Box 40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13" name="Text Box 40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14" name="Text Box 40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15" name="Text Box 40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16" name="Text Box 40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17" name="Text Box 40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18" name="Text Box 40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19" name="Text Box 40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20" name="Text Box 40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21" name="Text Box 40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22" name="Text Box 40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23" name="Text Box 40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24" name="Text Box 40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25" name="Text Box 40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26" name="Text Box 40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27" name="Text Box 40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28" name="Text Box 40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29" name="Text Box 40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30" name="Text Box 40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31" name="Text Box 40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32" name="Text Box 40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33" name="Text Box 40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34" name="Text Box 40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35" name="Text Box 40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36" name="Text Box 40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37" name="Text Box 40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38" name="Text Box 40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39" name="Text Box 40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40" name="Text Box 40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41" name="Text Box 40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42" name="Text Box 40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43" name="Text Box 40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44" name="Text Box 40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45" name="Text Box 40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46" name="Text Box 40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47" name="Text Box 40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48" name="Text Box 40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49" name="Text Box 40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50" name="Text Box 40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51" name="Text Box 40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52" name="Text Box 40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53" name="Text Box 40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54" name="Text Box 40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55" name="Text Box 40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56" name="Text Box 40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57" name="Text Box 40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58" name="Text Box 40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59" name="Text Box 40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60" name="Text Box 41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61" name="Text Box 41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62" name="Text Box 41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63" name="Text Box 41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64" name="Text Box 41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65" name="Text Box 41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66" name="Text Box 41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67" name="Text Box 41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68" name="Text Box 41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69" name="Text Box 41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70" name="Text Box 41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71" name="Text Box 41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72" name="Text Box 41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73" name="Text Box 41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74" name="Text Box 41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75" name="Text Box 41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76" name="Text Box 41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77" name="Text Box 41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78" name="Text Box 41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79" name="Text Box 41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80" name="Text Box 41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81" name="Text Box 41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82" name="Text Box 41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83" name="Text Box 41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84" name="Text Box 41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85" name="Text Box 41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86" name="Text Box 41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87" name="Text Box 41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88" name="Text Box 41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89" name="Text Box 41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90" name="Text Box 41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91" name="Text Box 41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92" name="Text Box 41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93" name="Text Box 41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94" name="Text Box 41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95" name="Text Box 41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96" name="Text Box 41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97" name="Text Box 41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98" name="Text Box 41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399" name="Text Box 41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00" name="Text Box 41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01" name="Text Box 41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02" name="Text Box 41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03" name="Text Box 41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04" name="Text Box 41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05" name="Text Box 41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06" name="Text Box 41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07" name="Text Box 41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08" name="Text Box 41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09" name="Text Box 41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10" name="Text Box 41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11" name="Text Box 41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12" name="Text Box 41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13" name="Text Box 41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14" name="Text Box 41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15" name="Text Box 41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16" name="Text Box 41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17" name="Text Box 41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18" name="Text Box 41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19" name="Text Box 41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20" name="Text Box 41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21" name="Text Box 41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22" name="Text Box 41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23" name="Text Box 41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24" name="Text Box 41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25" name="Text Box 41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26" name="Text Box 41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27" name="Text Box 41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28" name="Text Box 41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29" name="Text Box 41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30" name="Text Box 41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31" name="Text Box 41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32" name="Text Box 41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33" name="Text Box 41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34" name="Text Box 41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35" name="Text Box 41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36" name="Text Box 41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37" name="Text Box 41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38" name="Text Box 41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39" name="Text Box 41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40" name="Text Box 41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41" name="Text Box 41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42" name="Text Box 41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43" name="Text Box 41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44" name="Text Box 41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45" name="Text Box 41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46" name="Text Box 41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47" name="Text Box 41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48" name="Text Box 41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49" name="Text Box 41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50" name="Text Box 41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51" name="Text Box 41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52" name="Text Box 41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53" name="Text Box 41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54" name="Text Box 41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55" name="Text Box 41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56" name="Text Box 41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57" name="Text Box 41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58" name="Text Box 41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59" name="Text Box 41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60" name="Text Box 42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61" name="Text Box 42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62" name="Text Box 42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63" name="Text Box 42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64" name="Text Box 42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65" name="Text Box 42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66" name="Text Box 42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67" name="Text Box 42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68" name="Text Box 42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69" name="Text Box 42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70" name="Text Box 42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71" name="Text Box 42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72" name="Text Box 42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73" name="Text Box 42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74" name="Text Box 42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75" name="Text Box 42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76" name="Text Box 42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77" name="Text Box 42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78" name="Text Box 42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79" name="Text Box 42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80" name="Text Box 42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81" name="Text Box 42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82" name="Text Box 42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83" name="Text Box 42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84" name="Text Box 42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85" name="Text Box 42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86" name="Text Box 42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87" name="Text Box 42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88" name="Text Box 42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89" name="Text Box 42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90" name="Text Box 42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91" name="Text Box 42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92" name="Text Box 42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93" name="Text Box 42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94" name="Text Box 42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95" name="Text Box 42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96" name="Text Box 42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97" name="Text Box 42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98" name="Text Box 42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499" name="Text Box 42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00" name="Text Box 42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01" name="Text Box 42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02" name="Text Box 42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03" name="Text Box 42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04" name="Text Box 42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05" name="Text Box 42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06" name="Text Box 42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07" name="Text Box 42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08" name="Text Box 42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09" name="Text Box 42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10" name="Text Box 42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11" name="Text Box 42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12" name="Text Box 42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13" name="Text Box 42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14" name="Text Box 42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15" name="Text Box 42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16" name="Text Box 42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17" name="Text Box 42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18" name="Text Box 42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19" name="Text Box 42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20" name="Text Box 42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21" name="Text Box 42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22" name="Text Box 42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23" name="Text Box 42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24" name="Text Box 42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25" name="Text Box 42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26" name="Text Box 42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27" name="Text Box 42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28" name="Text Box 42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29" name="Text Box 42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30" name="Text Box 42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31" name="Text Box 42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32" name="Text Box 42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33" name="Text Box 42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34" name="Text Box 42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35" name="Text Box 42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36" name="Text Box 42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37" name="Text Box 42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38" name="Text Box 42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39" name="Text Box 42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40" name="Text Box 42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41" name="Text Box 42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42" name="Text Box 42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43" name="Text Box 42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44" name="Text Box 42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45" name="Text Box 42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46" name="Text Box 42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47" name="Text Box 42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48" name="Text Box 42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49" name="Text Box 42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50" name="Text Box 42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51" name="Text Box 42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52" name="Text Box 42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53" name="Text Box 42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54" name="Text Box 42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55" name="Text Box 42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56" name="Text Box 42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57" name="Text Box 42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58" name="Text Box 42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59" name="Text Box 42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60" name="Text Box 43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61" name="Text Box 43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62" name="Text Box 43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63" name="Text Box 43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64" name="Text Box 43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65" name="Text Box 43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66" name="Text Box 43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67" name="Text Box 43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68" name="Text Box 43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69" name="Text Box 43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70" name="Text Box 43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71" name="Text Box 43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72" name="Text Box 43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73" name="Text Box 43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74" name="Text Box 43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75" name="Text Box 43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76" name="Text Box 43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77" name="Text Box 43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78" name="Text Box 43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79" name="Text Box 43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80" name="Text Box 43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81" name="Text Box 43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82" name="Text Box 43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83" name="Text Box 43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84" name="Text Box 43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85" name="Text Box 43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86" name="Text Box 43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87" name="Text Box 43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88" name="Text Box 43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89" name="Text Box 43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90" name="Text Box 43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91" name="Text Box 43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92" name="Text Box 43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93" name="Text Box 43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94" name="Text Box 43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95" name="Text Box 43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96" name="Text Box 43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97" name="Text Box 43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98" name="Text Box 43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599" name="Text Box 43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00" name="Text Box 43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01" name="Text Box 43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02" name="Text Box 43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03" name="Text Box 43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04" name="Text Box 43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05" name="Text Box 43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06" name="Text Box 43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07" name="Text Box 43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08" name="Text Box 43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09" name="Text Box 43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10" name="Text Box 43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11" name="Text Box 43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12" name="Text Box 43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13" name="Text Box 43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14" name="Text Box 43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15" name="Text Box 43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16" name="Text Box 43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17" name="Text Box 43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18" name="Text Box 43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19" name="Text Box 43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20" name="Text Box 43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21" name="Text Box 43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22" name="Text Box 43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23" name="Text Box 43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24" name="Text Box 43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25" name="Text Box 43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26" name="Text Box 43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27" name="Text Box 43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28" name="Text Box 43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29" name="Text Box 43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30" name="Text Box 43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31" name="Text Box 43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32" name="Text Box 43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33" name="Text Box 43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34" name="Text Box 43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35" name="Text Box 43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36" name="Text Box 43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37" name="Text Box 43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38" name="Text Box 43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39" name="Text Box 43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40" name="Text Box 43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41" name="Text Box 43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42" name="Text Box 43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43" name="Text Box 43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44" name="Text Box 43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45" name="Text Box 43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46" name="Text Box 43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47" name="Text Box 43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48" name="Text Box 43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49" name="Text Box 43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50" name="Text Box 43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51" name="Text Box 43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52" name="Text Box 43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53" name="Text Box 43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54" name="Text Box 43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55" name="Text Box 43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56" name="Text Box 43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57" name="Text Box 43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58" name="Text Box 43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59" name="Text Box 43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60" name="Text Box 44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61" name="Text Box 44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62" name="Text Box 44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63" name="Text Box 44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64" name="Text Box 44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65" name="Text Box 44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66" name="Text Box 44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67" name="Text Box 44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68" name="Text Box 44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69" name="Text Box 44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70" name="Text Box 44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71" name="Text Box 44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72" name="Text Box 44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73" name="Text Box 44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74" name="Text Box 44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75" name="Text Box 44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76" name="Text Box 44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77" name="Text Box 44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78" name="Text Box 44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79" name="Text Box 44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80" name="Text Box 44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81" name="Text Box 44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82" name="Text Box 44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83" name="Text Box 44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84" name="Text Box 44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85" name="Text Box 44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86" name="Text Box 44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87" name="Text Box 44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88" name="Text Box 44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89" name="Text Box 44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90" name="Text Box 44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91" name="Text Box 44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92" name="Text Box 44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93" name="Text Box 44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94" name="Text Box 44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95" name="Text Box 44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96" name="Text Box 44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97" name="Text Box 44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98" name="Text Box 44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699" name="Text Box 44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00" name="Text Box 44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01" name="Text Box 44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02" name="Text Box 44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03" name="Text Box 44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04" name="Text Box 44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05" name="Text Box 44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06" name="Text Box 44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07" name="Text Box 44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08" name="Text Box 44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09" name="Text Box 44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10" name="Text Box 44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11" name="Text Box 44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12" name="Text Box 44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13" name="Text Box 44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14" name="Text Box 44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15" name="Text Box 44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16" name="Text Box 44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17" name="Text Box 44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18" name="Text Box 44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19" name="Text Box 44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20" name="Text Box 44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21" name="Text Box 44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22" name="Text Box 44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23" name="Text Box 44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24" name="Text Box 44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25" name="Text Box 44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26" name="Text Box 44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27" name="Text Box 44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28" name="Text Box 44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29" name="Text Box 44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30" name="Text Box 44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31" name="Text Box 44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32" name="Text Box 44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33" name="Text Box 44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34" name="Text Box 44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35" name="Text Box 44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36" name="Text Box 44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37" name="Text Box 44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38" name="Text Box 44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39" name="Text Box 44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40" name="Text Box 44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41" name="Text Box 44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42" name="Text Box 44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43" name="Text Box 44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44" name="Text Box 44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45" name="Text Box 44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46" name="Text Box 44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47" name="Text Box 44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48" name="Text Box 44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49" name="Text Box 44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50" name="Text Box 44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51" name="Text Box 44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52" name="Text Box 44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53" name="Text Box 44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54" name="Text Box 44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55" name="Text Box 44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56" name="Text Box 44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57" name="Text Box 44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58" name="Text Box 44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59" name="Text Box 44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60" name="Text Box 45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61" name="Text Box 45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62" name="Text Box 45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63" name="Text Box 45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64" name="Text Box 45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65" name="Text Box 45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66" name="Text Box 45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67" name="Text Box 45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68" name="Text Box 45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69" name="Text Box 45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70" name="Text Box 45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71" name="Text Box 45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72" name="Text Box 45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73" name="Text Box 45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74" name="Text Box 45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75" name="Text Box 45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76" name="Text Box 45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77" name="Text Box 45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78" name="Text Box 45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79" name="Text Box 45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80" name="Text Box 45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81" name="Text Box 45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82" name="Text Box 45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83" name="Text Box 45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84" name="Text Box 45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85" name="Text Box 45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86" name="Text Box 45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87" name="Text Box 45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88" name="Text Box 45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89" name="Text Box 45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90" name="Text Box 45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91" name="Text Box 45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92" name="Text Box 45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93" name="Text Box 45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94" name="Text Box 45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95" name="Text Box 45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96" name="Text Box 45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97" name="Text Box 45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98" name="Text Box 45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799" name="Text Box 45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00" name="Text Box 45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01" name="Text Box 45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02" name="Text Box 45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03" name="Text Box 45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04" name="Text Box 45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05" name="Text Box 45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06" name="Text Box 45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07" name="Text Box 45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08" name="Text Box 45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09" name="Text Box 45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10" name="Text Box 45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11" name="Text Box 45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12" name="Text Box 45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13" name="Text Box 45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14" name="Text Box 45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15" name="Text Box 45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16" name="Text Box 45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17" name="Text Box 45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18" name="Text Box 45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19" name="Text Box 45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20" name="Text Box 45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21" name="Text Box 45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22" name="Text Box 45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23" name="Text Box 45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24" name="Text Box 45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25" name="Text Box 45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26" name="Text Box 45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27" name="Text Box 45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28" name="Text Box 45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29" name="Text Box 45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30" name="Text Box 45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31" name="Text Box 45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32" name="Text Box 45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33" name="Text Box 45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34" name="Text Box 45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35" name="Text Box 45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36" name="Text Box 45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37" name="Text Box 45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38" name="Text Box 45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39" name="Text Box 45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40" name="Text Box 45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41" name="Text Box 45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42" name="Text Box 45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43" name="Text Box 45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44" name="Text Box 45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45" name="Text Box 45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46" name="Text Box 45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47" name="Text Box 45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48" name="Text Box 45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49" name="Text Box 45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50" name="Text Box 45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51" name="Text Box 45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52" name="Text Box 45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53" name="Text Box 45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54" name="Text Box 45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55" name="Text Box 45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56" name="Text Box 45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57" name="Text Box 45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58" name="Text Box 45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59" name="Text Box 45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60" name="Text Box 46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61" name="Text Box 46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62" name="Text Box 46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63" name="Text Box 46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64" name="Text Box 46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65" name="Text Box 46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66" name="Text Box 46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67" name="Text Box 46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68" name="Text Box 46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69" name="Text Box 46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70" name="Text Box 46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71" name="Text Box 46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72" name="Text Box 46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73" name="Text Box 46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74" name="Text Box 46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75" name="Text Box 46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76" name="Text Box 46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77" name="Text Box 46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78" name="Text Box 46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79" name="Text Box 46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80" name="Text Box 46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81" name="Text Box 46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82" name="Text Box 46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83" name="Text Box 46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84" name="Text Box 46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85" name="Text Box 46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86" name="Text Box 46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87" name="Text Box 46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88" name="Text Box 46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89" name="Text Box 46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90" name="Text Box 46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91" name="Text Box 46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92" name="Text Box 46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93" name="Text Box 46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94" name="Text Box 46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95" name="Text Box 46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96" name="Text Box 46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97" name="Text Box 46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98" name="Text Box 46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899" name="Text Box 46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00" name="Text Box 46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01" name="Text Box 46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02" name="Text Box 46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03" name="Text Box 46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04" name="Text Box 46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05" name="Text Box 46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06" name="Text Box 46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07" name="Text Box 46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08" name="Text Box 46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09" name="Text Box 46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10" name="Text Box 46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11" name="Text Box 46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12" name="Text Box 46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13" name="Text Box 46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14" name="Text Box 46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15" name="Text Box 46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16" name="Text Box 46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17" name="Text Box 46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18" name="Text Box 46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19" name="Text Box 46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20" name="Text Box 46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21" name="Text Box 46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22" name="Text Box 46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23" name="Text Box 46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24" name="Text Box 46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25" name="Text Box 46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26" name="Text Box 46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27" name="Text Box 46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28" name="Text Box 46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29" name="Text Box 46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30" name="Text Box 46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31" name="Text Box 46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32" name="Text Box 46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33" name="Text Box 46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34" name="Text Box 46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35" name="Text Box 46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36" name="Text Box 46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37" name="Text Box 46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38" name="Text Box 46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39" name="Text Box 46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40" name="Text Box 46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41" name="Text Box 46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42" name="Text Box 46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43" name="Text Box 46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44" name="Text Box 46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45" name="Text Box 46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46" name="Text Box 46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47" name="Text Box 46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48" name="Text Box 46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49" name="Text Box 46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50" name="Text Box 46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51" name="Text Box 46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52" name="Text Box 46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53" name="Text Box 46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54" name="Text Box 46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55" name="Text Box 46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56" name="Text Box 46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57" name="Text Box 46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58" name="Text Box 46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59" name="Text Box 46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60" name="Text Box 47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61" name="Text Box 47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62" name="Text Box 47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63" name="Text Box 47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64" name="Text Box 47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65" name="Text Box 47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66" name="Text Box 47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67" name="Text Box 47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68" name="Text Box 47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69" name="Text Box 47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70" name="Text Box 47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71" name="Text Box 47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72" name="Text Box 47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73" name="Text Box 47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74" name="Text Box 47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75" name="Text Box 47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76" name="Text Box 47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77" name="Text Box 47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78" name="Text Box 47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79" name="Text Box 47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80" name="Text Box 47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81" name="Text Box 47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82" name="Text Box 47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83" name="Text Box 47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84" name="Text Box 47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85" name="Text Box 47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86" name="Text Box 47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87" name="Text Box 47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88" name="Text Box 47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89" name="Text Box 47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90" name="Text Box 47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91" name="Text Box 47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92" name="Text Box 47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93" name="Text Box 47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94" name="Text Box 47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95" name="Text Box 47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96" name="Text Box 47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97" name="Text Box 47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98" name="Text Box 47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4999" name="Text Box 47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00" name="Text Box 47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01" name="Text Box 47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02" name="Text Box 47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03" name="Text Box 47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04" name="Text Box 47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05" name="Text Box 47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06" name="Text Box 47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07" name="Text Box 47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08" name="Text Box 47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09" name="Text Box 47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10" name="Text Box 47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11" name="Text Box 47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12" name="Text Box 47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13" name="Text Box 47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14" name="Text Box 47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15" name="Text Box 47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16" name="Text Box 47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17" name="Text Box 47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18" name="Text Box 47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19" name="Text Box 47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20" name="Text Box 47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21" name="Text Box 47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22" name="Text Box 47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23" name="Text Box 47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24" name="Text Box 47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25" name="Text Box 47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26" name="Text Box 47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27" name="Text Box 47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28" name="Text Box 47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29" name="Text Box 47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30" name="Text Box 47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31" name="Text Box 47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32" name="Text Box 47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33" name="Text Box 47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34" name="Text Box 47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35" name="Text Box 47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36" name="Text Box 47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37" name="Text Box 47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38" name="Text Box 47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39" name="Text Box 47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40" name="Text Box 47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41" name="Text Box 47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42" name="Text Box 47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43" name="Text Box 47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44" name="Text Box 47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45" name="Text Box 47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46" name="Text Box 47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47" name="Text Box 47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48" name="Text Box 47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49" name="Text Box 47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50" name="Text Box 47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51" name="Text Box 47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52" name="Text Box 47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53" name="Text Box 47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54" name="Text Box 47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55" name="Text Box 47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56" name="Text Box 47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57" name="Text Box 47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58" name="Text Box 47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59" name="Text Box 47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60" name="Text Box 48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61" name="Text Box 48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62" name="Text Box 48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63" name="Text Box 48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64" name="Text Box 48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65" name="Text Box 48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66" name="Text Box 48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67" name="Text Box 48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68" name="Text Box 48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69" name="Text Box 48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70" name="Text Box 48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71" name="Text Box 48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72" name="Text Box 48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73" name="Text Box 48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74" name="Text Box 48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75" name="Text Box 48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76" name="Text Box 48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77" name="Text Box 48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78" name="Text Box 48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79" name="Text Box 48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80" name="Text Box 48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81" name="Text Box 48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82" name="Text Box 48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83" name="Text Box 48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84" name="Text Box 48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85" name="Text Box 48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86" name="Text Box 48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87" name="Text Box 48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88" name="Text Box 48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89" name="Text Box 48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90" name="Text Box 48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91" name="Text Box 48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92" name="Text Box 48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93" name="Text Box 48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94" name="Text Box 48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95" name="Text Box 48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96" name="Text Box 48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97" name="Text Box 48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98" name="Text Box 48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099" name="Text Box 48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00" name="Text Box 48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01" name="Text Box 48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02" name="Text Box 48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03" name="Text Box 48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04" name="Text Box 48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05" name="Text Box 48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06" name="Text Box 48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07" name="Text Box 48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08" name="Text Box 48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09" name="Text Box 48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10" name="Text Box 48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11" name="Text Box 48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12" name="Text Box 48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13" name="Text Box 48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14" name="Text Box 48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15" name="Text Box 48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16" name="Text Box 48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17" name="Text Box 48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18" name="Text Box 48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19" name="Text Box 48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20" name="Text Box 48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21" name="Text Box 48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22" name="Text Box 48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23" name="Text Box 48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24" name="Text Box 48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25" name="Text Box 48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26" name="Text Box 48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27" name="Text Box 48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28" name="Text Box 48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29" name="Text Box 48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30" name="Text Box 48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31" name="Text Box 48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32" name="Text Box 48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33" name="Text Box 48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34" name="Text Box 48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35" name="Text Box 48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36" name="Text Box 48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37" name="Text Box 48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38" name="Text Box 48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39" name="Text Box 48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40" name="Text Box 48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41" name="Text Box 48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42" name="Text Box 48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43" name="Text Box 48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44" name="Text Box 48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45" name="Text Box 48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46" name="Text Box 48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47" name="Text Box 48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48" name="Text Box 48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49" name="Text Box 48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50" name="Text Box 48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51" name="Text Box 48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52" name="Text Box 48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53" name="Text Box 48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54" name="Text Box 48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55" name="Text Box 48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56" name="Text Box 48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57" name="Text Box 48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58" name="Text Box 48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59" name="Text Box 48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60" name="Text Box 49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61" name="Text Box 49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62" name="Text Box 49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63" name="Text Box 49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64" name="Text Box 49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65" name="Text Box 49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66" name="Text Box 49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67" name="Text Box 49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68" name="Text Box 49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69" name="Text Box 49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70" name="Text Box 49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71" name="Text Box 49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72" name="Text Box 49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73" name="Text Box 49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74" name="Text Box 49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75" name="Text Box 49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76" name="Text Box 49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77" name="Text Box 49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78" name="Text Box 49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79" name="Text Box 49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80" name="Text Box 49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81" name="Text Box 49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82" name="Text Box 49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83" name="Text Box 49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84" name="Text Box 49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85" name="Text Box 49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86" name="Text Box 49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87" name="Text Box 49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88" name="Text Box 49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89" name="Text Box 49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90" name="Text Box 49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91" name="Text Box 49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92" name="Text Box 49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93" name="Text Box 49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94" name="Text Box 49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95" name="Text Box 49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96" name="Text Box 49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97" name="Text Box 49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98" name="Text Box 49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199" name="Text Box 49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00" name="Text Box 49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01" name="Text Box 49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02" name="Text Box 49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03" name="Text Box 49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04" name="Text Box 49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05" name="Text Box 49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06" name="Text Box 49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07" name="Text Box 49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08" name="Text Box 49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09" name="Text Box 49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10" name="Text Box 49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11" name="Text Box 49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12" name="Text Box 49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13" name="Text Box 49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14" name="Text Box 49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15" name="Text Box 49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16" name="Text Box 49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17" name="Text Box 49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18" name="Text Box 49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19" name="Text Box 49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20" name="Text Box 49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21" name="Text Box 49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22" name="Text Box 49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23" name="Text Box 49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24" name="Text Box 49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25" name="Text Box 49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26" name="Text Box 49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27" name="Text Box 49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28" name="Text Box 49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29" name="Text Box 49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30" name="Text Box 49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31" name="Text Box 49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32" name="Text Box 49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33" name="Text Box 49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34" name="Text Box 49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35" name="Text Box 49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36" name="Text Box 49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37" name="Text Box 49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38" name="Text Box 49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39" name="Text Box 49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40" name="Text Box 49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41" name="Text Box 49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42" name="Text Box 49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43" name="Text Box 49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44" name="Text Box 49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45" name="Text Box 49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46" name="Text Box 49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47" name="Text Box 49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48" name="Text Box 49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49" name="Text Box 49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50" name="Text Box 49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51" name="Text Box 49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52" name="Text Box 49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53" name="Text Box 49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54" name="Text Box 49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55" name="Text Box 49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56" name="Text Box 49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57" name="Text Box 49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58" name="Text Box 49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59" name="Text Box 49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60" name="Text Box 50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61" name="Text Box 50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62" name="Text Box 50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63" name="Text Box 50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64" name="Text Box 50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65" name="Text Box 50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66" name="Text Box 50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67" name="Text Box 50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68" name="Text Box 50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69" name="Text Box 50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70" name="Text Box 50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71" name="Text Box 50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72" name="Text Box 50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73" name="Text Box 50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74" name="Text Box 50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75" name="Text Box 50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76" name="Text Box 50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77" name="Text Box 50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78" name="Text Box 50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79" name="Text Box 50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80" name="Text Box 50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81" name="Text Box 50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82" name="Text Box 50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83" name="Text Box 50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84" name="Text Box 50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85" name="Text Box 50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86" name="Text Box 50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87" name="Text Box 50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88" name="Text Box 50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89" name="Text Box 50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90" name="Text Box 50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91" name="Text Box 50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92" name="Text Box 50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93" name="Text Box 50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94" name="Text Box 50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95" name="Text Box 50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96" name="Text Box 50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97" name="Text Box 50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98" name="Text Box 50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299" name="Text Box 50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00" name="Text Box 50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01" name="Text Box 50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02" name="Text Box 50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03" name="Text Box 50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04" name="Text Box 50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05" name="Text Box 50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06" name="Text Box 50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07" name="Text Box 50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08" name="Text Box 50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09" name="Text Box 50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10" name="Text Box 50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11" name="Text Box 50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12" name="Text Box 50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13" name="Text Box 50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14" name="Text Box 50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15" name="Text Box 50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16" name="Text Box 50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17" name="Text Box 50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18" name="Text Box 50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19" name="Text Box 50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20" name="Text Box 50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21" name="Text Box 50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22" name="Text Box 50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23" name="Text Box 50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24" name="Text Box 50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25" name="Text Box 50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26" name="Text Box 50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27" name="Text Box 50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28" name="Text Box 50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29" name="Text Box 50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30" name="Text Box 50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31" name="Text Box 50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32" name="Text Box 50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33" name="Text Box 50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34" name="Text Box 50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35" name="Text Box 50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36" name="Text Box 50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37" name="Text Box 50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38" name="Text Box 50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39" name="Text Box 50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40" name="Text Box 50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41" name="Text Box 50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42" name="Text Box 50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43" name="Text Box 50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44" name="Text Box 50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45" name="Text Box 50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46" name="Text Box 50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47" name="Text Box 50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48" name="Text Box 50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49" name="Text Box 50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50" name="Text Box 50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51" name="Text Box 50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52" name="Text Box 50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53" name="Text Box 50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54" name="Text Box 50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55" name="Text Box 50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56" name="Text Box 50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57" name="Text Box 50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58" name="Text Box 50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59" name="Text Box 50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60" name="Text Box 51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61" name="Text Box 51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62" name="Text Box 51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63" name="Text Box 51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64" name="Text Box 51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65" name="Text Box 51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66" name="Text Box 51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67" name="Text Box 51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68" name="Text Box 51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69" name="Text Box 51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70" name="Text Box 51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71" name="Text Box 51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72" name="Text Box 51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73" name="Text Box 51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74" name="Text Box 51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75" name="Text Box 51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76" name="Text Box 51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77" name="Text Box 51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78" name="Text Box 51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79" name="Text Box 51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80" name="Text Box 51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81" name="Text Box 51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82" name="Text Box 51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83" name="Text Box 51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84" name="Text Box 51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85" name="Text Box 51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86" name="Text Box 51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87" name="Text Box 51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88" name="Text Box 51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89" name="Text Box 51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90" name="Text Box 51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91" name="Text Box 51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92" name="Text Box 51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93" name="Text Box 51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94" name="Text Box 51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95" name="Text Box 51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96" name="Text Box 51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97" name="Text Box 51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98" name="Text Box 51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399" name="Text Box 51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00" name="Text Box 51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01" name="Text Box 51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02" name="Text Box 51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03" name="Text Box 51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04" name="Text Box 51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05" name="Text Box 51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06" name="Text Box 51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07" name="Text Box 51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08" name="Text Box 51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09" name="Text Box 51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10" name="Text Box 51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11" name="Text Box 51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12" name="Text Box 51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13" name="Text Box 51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14" name="Text Box 51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15" name="Text Box 51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16" name="Text Box 51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17" name="Text Box 51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18" name="Text Box 51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19" name="Text Box 51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20" name="Text Box 51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21" name="Text Box 51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22" name="Text Box 51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23" name="Text Box 51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24" name="Text Box 51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25" name="Text Box 51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26" name="Text Box 51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27" name="Text Box 51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28" name="Text Box 51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29" name="Text Box 51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30" name="Text Box 51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31" name="Text Box 51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32" name="Text Box 51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33" name="Text Box 51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34" name="Text Box 51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35" name="Text Box 51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36" name="Text Box 51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37" name="Text Box 51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38" name="Text Box 51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39" name="Text Box 51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40" name="Text Box 51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41" name="Text Box 51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42" name="Text Box 51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43" name="Text Box 51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44" name="Text Box 51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45" name="Text Box 51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46" name="Text Box 51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47" name="Text Box 51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48" name="Text Box 51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49" name="Text Box 51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50" name="Text Box 51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51" name="Text Box 51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52" name="Text Box 51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53" name="Text Box 51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54" name="Text Box 51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55" name="Text Box 51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56" name="Text Box 51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57" name="Text Box 51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58" name="Text Box 51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59" name="Text Box 51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60" name="Text Box 52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61" name="Text Box 52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62" name="Text Box 52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63" name="Text Box 52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64" name="Text Box 52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65" name="Text Box 52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66" name="Text Box 52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67" name="Text Box 52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68" name="Text Box 52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69" name="Text Box 52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70" name="Text Box 52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71" name="Text Box 52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72" name="Text Box 52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73" name="Text Box 52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74" name="Text Box 52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75" name="Text Box 52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76" name="Text Box 52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77" name="Text Box 52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78" name="Text Box 52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79" name="Text Box 52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80" name="Text Box 52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81" name="Text Box 52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82" name="Text Box 52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83" name="Text Box 52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84" name="Text Box 52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85" name="Text Box 52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86" name="Text Box 52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87" name="Text Box 52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88" name="Text Box 52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89" name="Text Box 52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90" name="Text Box 52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91" name="Text Box 52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92" name="Text Box 52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93" name="Text Box 52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94" name="Text Box 52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95" name="Text Box 52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96" name="Text Box 52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97" name="Text Box 52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98" name="Text Box 52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499" name="Text Box 52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00" name="Text Box 52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01" name="Text Box 52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02" name="Text Box 52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03" name="Text Box 52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04" name="Text Box 52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05" name="Text Box 52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06" name="Text Box 52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07" name="Text Box 52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08" name="Text Box 52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09" name="Text Box 52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10" name="Text Box 52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11" name="Text Box 52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12" name="Text Box 52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13" name="Text Box 52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14" name="Text Box 52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15" name="Text Box 52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16" name="Text Box 52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17" name="Text Box 52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18" name="Text Box 52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19" name="Text Box 52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20" name="Text Box 52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21" name="Text Box 52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22" name="Text Box 52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23" name="Text Box 52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24" name="Text Box 52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25" name="Text Box 52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26" name="Text Box 52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27" name="Text Box 52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28" name="Text Box 52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29" name="Text Box 52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30" name="Text Box 52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31" name="Text Box 52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32" name="Text Box 52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33" name="Text Box 52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34" name="Text Box 52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35" name="Text Box 52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36" name="Text Box 52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37" name="Text Box 52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38" name="Text Box 52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39" name="Text Box 52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40" name="Text Box 52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41" name="Text Box 52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42" name="Text Box 52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43" name="Text Box 52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44" name="Text Box 52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45" name="Text Box 52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46" name="Text Box 52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47" name="Text Box 52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48" name="Text Box 52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49" name="Text Box 52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50" name="Text Box 52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51" name="Text Box 52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52" name="Text Box 52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53" name="Text Box 52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54" name="Text Box 52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55" name="Text Box 52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56" name="Text Box 52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57" name="Text Box 52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58" name="Text Box 52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59" name="Text Box 52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60" name="Text Box 53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61" name="Text Box 53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62" name="Text Box 53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63" name="Text Box 53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64" name="Text Box 53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65" name="Text Box 53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66" name="Text Box 53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67" name="Text Box 53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68" name="Text Box 530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69" name="Text Box 530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70" name="Text Box 531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71" name="Text Box 531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72" name="Text Box 531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73" name="Text Box 531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74" name="Text Box 531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75" name="Text Box 531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76" name="Text Box 531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77" name="Text Box 531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78" name="Text Box 531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79" name="Text Box 531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80" name="Text Box 532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81" name="Text Box 532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82" name="Text Box 532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83" name="Text Box 532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84" name="Text Box 532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85" name="Text Box 532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86" name="Text Box 532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87" name="Text Box 532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88" name="Text Box 532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89" name="Text Box 532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90" name="Text Box 533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91" name="Text Box 533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92" name="Text Box 533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93" name="Text Box 533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94" name="Text Box 533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95" name="Text Box 533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96" name="Text Box 533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97" name="Text Box 533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98" name="Text Box 533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599" name="Text Box 533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00" name="Text Box 534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01" name="Text Box 534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02" name="Text Box 534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03" name="Text Box 534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04" name="Text Box 534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05" name="Text Box 534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06" name="Text Box 534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07" name="Text Box 534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08" name="Text Box 534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09" name="Text Box 534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10" name="Text Box 535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11" name="Text Box 535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12" name="Text Box 535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13" name="Text Box 535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14" name="Text Box 535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15" name="Text Box 535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16" name="Text Box 535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17" name="Text Box 535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18" name="Text Box 535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19" name="Text Box 535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20" name="Text Box 536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21" name="Text Box 536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22" name="Text Box 536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23" name="Text Box 536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24" name="Text Box 536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25" name="Text Box 536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26" name="Text Box 536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27" name="Text Box 536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28" name="Text Box 536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29" name="Text Box 536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30" name="Text Box 537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31" name="Text Box 537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32" name="Text Box 537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33" name="Text Box 537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34" name="Text Box 537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35" name="Text Box 537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36" name="Text Box 537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37" name="Text Box 537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38" name="Text Box 537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39" name="Text Box 537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40" name="Text Box 538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41" name="Text Box 538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42" name="Text Box 538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43" name="Text Box 538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44" name="Text Box 538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45" name="Text Box 538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46" name="Text Box 538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47" name="Text Box 538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48" name="Text Box 538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49" name="Text Box 538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50" name="Text Box 539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51" name="Text Box 539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52" name="Text Box 539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53" name="Text Box 539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54" name="Text Box 539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55" name="Text Box 539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56" name="Text Box 539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57" name="Text Box 539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58" name="Text Box 5398"/>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59" name="Text Box 5399"/>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60" name="Text Box 5400"/>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61" name="Text Box 5401"/>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62" name="Text Box 5402"/>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63" name="Text Box 5403"/>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64" name="Text Box 5404"/>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65" name="Text Box 5405"/>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66" name="Text Box 5406"/>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433</xdr:row>
      <xdr:rowOff>0</xdr:rowOff>
    </xdr:from>
    <xdr:to>
      <xdr:col>4</xdr:col>
      <xdr:colOff>85725</xdr:colOff>
      <xdr:row>434</xdr:row>
      <xdr:rowOff>19049</xdr:rowOff>
    </xdr:to>
    <xdr:sp macro="" textlink="">
      <xdr:nvSpPr>
        <xdr:cNvPr id="5667" name="Text Box 5407"/>
        <xdr:cNvSpPr txBox="1">
          <a:spLocks noChangeArrowheads="1"/>
        </xdr:cNvSpPr>
      </xdr:nvSpPr>
      <xdr:spPr bwMode="auto">
        <a:xfrm>
          <a:off x="4686300" y="82486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9524</xdr:rowOff>
    </xdr:to>
    <xdr:sp macro="" textlink="">
      <xdr:nvSpPr>
        <xdr:cNvPr id="24" name="Text Box 378"/>
        <xdr:cNvSpPr txBox="1">
          <a:spLocks noChangeArrowheads="1"/>
        </xdr:cNvSpPr>
      </xdr:nvSpPr>
      <xdr:spPr bwMode="auto">
        <a:xfrm>
          <a:off x="4667250" y="15049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9524</xdr:rowOff>
    </xdr:to>
    <xdr:sp macro="" textlink="">
      <xdr:nvSpPr>
        <xdr:cNvPr id="25" name="Text Box 379"/>
        <xdr:cNvSpPr txBox="1">
          <a:spLocks noChangeArrowheads="1"/>
        </xdr:cNvSpPr>
      </xdr:nvSpPr>
      <xdr:spPr bwMode="auto">
        <a:xfrm>
          <a:off x="4667250" y="15049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9524</xdr:rowOff>
    </xdr:to>
    <xdr:sp macro="" textlink="">
      <xdr:nvSpPr>
        <xdr:cNvPr id="26" name="Text Box 380"/>
        <xdr:cNvSpPr txBox="1">
          <a:spLocks noChangeArrowheads="1"/>
        </xdr:cNvSpPr>
      </xdr:nvSpPr>
      <xdr:spPr bwMode="auto">
        <a:xfrm>
          <a:off x="4667250" y="15049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9524</xdr:rowOff>
    </xdr:to>
    <xdr:sp macro="" textlink="">
      <xdr:nvSpPr>
        <xdr:cNvPr id="27" name="Text Box 381"/>
        <xdr:cNvSpPr txBox="1">
          <a:spLocks noChangeArrowheads="1"/>
        </xdr:cNvSpPr>
      </xdr:nvSpPr>
      <xdr:spPr bwMode="auto">
        <a:xfrm>
          <a:off x="4667250" y="15049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9524</xdr:rowOff>
    </xdr:to>
    <xdr:sp macro="" textlink="">
      <xdr:nvSpPr>
        <xdr:cNvPr id="28" name="Text Box 382"/>
        <xdr:cNvSpPr txBox="1">
          <a:spLocks noChangeArrowheads="1"/>
        </xdr:cNvSpPr>
      </xdr:nvSpPr>
      <xdr:spPr bwMode="auto">
        <a:xfrm>
          <a:off x="4667250" y="15049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9524</xdr:rowOff>
    </xdr:to>
    <xdr:sp macro="" textlink="">
      <xdr:nvSpPr>
        <xdr:cNvPr id="29" name="Text Box 383"/>
        <xdr:cNvSpPr txBox="1">
          <a:spLocks noChangeArrowheads="1"/>
        </xdr:cNvSpPr>
      </xdr:nvSpPr>
      <xdr:spPr bwMode="auto">
        <a:xfrm>
          <a:off x="4667250" y="15049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9524</xdr:rowOff>
    </xdr:to>
    <xdr:sp macro="" textlink="">
      <xdr:nvSpPr>
        <xdr:cNvPr id="30" name="Text Box 384"/>
        <xdr:cNvSpPr txBox="1">
          <a:spLocks noChangeArrowheads="1"/>
        </xdr:cNvSpPr>
      </xdr:nvSpPr>
      <xdr:spPr bwMode="auto">
        <a:xfrm>
          <a:off x="4667250" y="15049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9524</xdr:rowOff>
    </xdr:to>
    <xdr:sp macro="" textlink="">
      <xdr:nvSpPr>
        <xdr:cNvPr id="31" name="Text Box 385"/>
        <xdr:cNvSpPr txBox="1">
          <a:spLocks noChangeArrowheads="1"/>
        </xdr:cNvSpPr>
      </xdr:nvSpPr>
      <xdr:spPr bwMode="auto">
        <a:xfrm>
          <a:off x="4667250" y="15049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9524</xdr:rowOff>
    </xdr:to>
    <xdr:sp macro="" textlink="">
      <xdr:nvSpPr>
        <xdr:cNvPr id="32" name="Text Box 386"/>
        <xdr:cNvSpPr txBox="1">
          <a:spLocks noChangeArrowheads="1"/>
        </xdr:cNvSpPr>
      </xdr:nvSpPr>
      <xdr:spPr bwMode="auto">
        <a:xfrm>
          <a:off x="4667250" y="15049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9524</xdr:rowOff>
    </xdr:to>
    <xdr:sp macro="" textlink="">
      <xdr:nvSpPr>
        <xdr:cNvPr id="33" name="Text Box 387"/>
        <xdr:cNvSpPr txBox="1">
          <a:spLocks noChangeArrowheads="1"/>
        </xdr:cNvSpPr>
      </xdr:nvSpPr>
      <xdr:spPr bwMode="auto">
        <a:xfrm>
          <a:off x="4667250" y="15049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9524</xdr:rowOff>
    </xdr:to>
    <xdr:sp macro="" textlink="">
      <xdr:nvSpPr>
        <xdr:cNvPr id="34" name="Text Box 388"/>
        <xdr:cNvSpPr txBox="1">
          <a:spLocks noChangeArrowheads="1"/>
        </xdr:cNvSpPr>
      </xdr:nvSpPr>
      <xdr:spPr bwMode="auto">
        <a:xfrm>
          <a:off x="4667250" y="15049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1906</xdr:rowOff>
    </xdr:to>
    <xdr:sp macro="" textlink="">
      <xdr:nvSpPr>
        <xdr:cNvPr id="35" name="Text Box 389"/>
        <xdr:cNvSpPr txBox="1">
          <a:spLocks noChangeArrowheads="1"/>
        </xdr:cNvSpPr>
      </xdr:nvSpPr>
      <xdr:spPr bwMode="auto">
        <a:xfrm>
          <a:off x="4667250" y="15240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1906</xdr:rowOff>
    </xdr:to>
    <xdr:sp macro="" textlink="">
      <xdr:nvSpPr>
        <xdr:cNvPr id="36" name="Text Box 390"/>
        <xdr:cNvSpPr txBox="1">
          <a:spLocks noChangeArrowheads="1"/>
        </xdr:cNvSpPr>
      </xdr:nvSpPr>
      <xdr:spPr bwMode="auto">
        <a:xfrm>
          <a:off x="4667250" y="15240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1906</xdr:rowOff>
    </xdr:to>
    <xdr:sp macro="" textlink="">
      <xdr:nvSpPr>
        <xdr:cNvPr id="37" name="Text Box 391"/>
        <xdr:cNvSpPr txBox="1">
          <a:spLocks noChangeArrowheads="1"/>
        </xdr:cNvSpPr>
      </xdr:nvSpPr>
      <xdr:spPr bwMode="auto">
        <a:xfrm>
          <a:off x="4667250" y="15240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1906</xdr:rowOff>
    </xdr:to>
    <xdr:sp macro="" textlink="">
      <xdr:nvSpPr>
        <xdr:cNvPr id="38" name="Text Box 392"/>
        <xdr:cNvSpPr txBox="1">
          <a:spLocks noChangeArrowheads="1"/>
        </xdr:cNvSpPr>
      </xdr:nvSpPr>
      <xdr:spPr bwMode="auto">
        <a:xfrm>
          <a:off x="4667250" y="15240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1906</xdr:rowOff>
    </xdr:to>
    <xdr:sp macro="" textlink="">
      <xdr:nvSpPr>
        <xdr:cNvPr id="39" name="Text Box 393"/>
        <xdr:cNvSpPr txBox="1">
          <a:spLocks noChangeArrowheads="1"/>
        </xdr:cNvSpPr>
      </xdr:nvSpPr>
      <xdr:spPr bwMode="auto">
        <a:xfrm>
          <a:off x="4667250" y="15240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1906</xdr:rowOff>
    </xdr:to>
    <xdr:sp macro="" textlink="">
      <xdr:nvSpPr>
        <xdr:cNvPr id="40" name="Text Box 394"/>
        <xdr:cNvSpPr txBox="1">
          <a:spLocks noChangeArrowheads="1"/>
        </xdr:cNvSpPr>
      </xdr:nvSpPr>
      <xdr:spPr bwMode="auto">
        <a:xfrm>
          <a:off x="4667250" y="15240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1906</xdr:rowOff>
    </xdr:to>
    <xdr:sp macro="" textlink="">
      <xdr:nvSpPr>
        <xdr:cNvPr id="41" name="Text Box 395"/>
        <xdr:cNvSpPr txBox="1">
          <a:spLocks noChangeArrowheads="1"/>
        </xdr:cNvSpPr>
      </xdr:nvSpPr>
      <xdr:spPr bwMode="auto">
        <a:xfrm>
          <a:off x="4667250" y="15240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1906</xdr:rowOff>
    </xdr:to>
    <xdr:sp macro="" textlink="">
      <xdr:nvSpPr>
        <xdr:cNvPr id="42" name="Text Box 396"/>
        <xdr:cNvSpPr txBox="1">
          <a:spLocks noChangeArrowheads="1"/>
        </xdr:cNvSpPr>
      </xdr:nvSpPr>
      <xdr:spPr bwMode="auto">
        <a:xfrm>
          <a:off x="4667250" y="15240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1906</xdr:rowOff>
    </xdr:to>
    <xdr:sp macro="" textlink="">
      <xdr:nvSpPr>
        <xdr:cNvPr id="43" name="Text Box 397"/>
        <xdr:cNvSpPr txBox="1">
          <a:spLocks noChangeArrowheads="1"/>
        </xdr:cNvSpPr>
      </xdr:nvSpPr>
      <xdr:spPr bwMode="auto">
        <a:xfrm>
          <a:off x="4667250" y="15240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80</xdr:row>
      <xdr:rowOff>0</xdr:rowOff>
    </xdr:from>
    <xdr:to>
      <xdr:col>4</xdr:col>
      <xdr:colOff>85725</xdr:colOff>
      <xdr:row>81</xdr:row>
      <xdr:rowOff>1906</xdr:rowOff>
    </xdr:to>
    <xdr:sp macro="" textlink="">
      <xdr:nvSpPr>
        <xdr:cNvPr id="44" name="Text Box 398"/>
        <xdr:cNvSpPr txBox="1">
          <a:spLocks noChangeArrowheads="1"/>
        </xdr:cNvSpPr>
      </xdr:nvSpPr>
      <xdr:spPr bwMode="auto">
        <a:xfrm>
          <a:off x="4667250" y="15240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5" name="Text Box 25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6" name="Text Box 25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7" name="Text Box 25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8" name="Text Box 25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9" name="Text Box 25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0" name="Text Box 25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1" name="Text Box 25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2" name="Text Box 25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3" name="Text Box 25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4" name="Text Box 25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5" name="Text Box 25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6" name="Text Box 25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7" name="Text Box 25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8" name="Text Box 25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9" name="Text Box 26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0" name="Text Box 26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1" name="Text Box 26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2" name="Text Box 26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3" name="Text Box 26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4" name="Text Box 26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5" name="Text Box 26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6" name="Text Box 26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7" name="Text Box 26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8" name="Text Box 26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9" name="Text Box 26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0" name="Text Box 26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1" name="Text Box 26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2" name="Text Box 26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3" name="Text Box 26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4" name="Text Box 26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5" name="Text Box 26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6" name="Text Box 26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7" name="Text Box 26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8" name="Text Box 26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9" name="Text Box 26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0" name="Text Box 26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1" name="Text Box 26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2" name="Text Box 26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3" name="Text Box 26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4" name="Text Box 26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5" name="Text Box 26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6" name="Text Box 26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7" name="Text Box 26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8" name="Text Box 26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9" name="Text Box 26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0" name="Text Box 26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1" name="Text Box 26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2" name="Text Box 26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3" name="Text Box 26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4" name="Text Box 26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5" name="Text Box 26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6" name="Text Box 26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7" name="Text Box 26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8" name="Text Box 26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9" name="Text Box 26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0" name="Text Box 26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1" name="Text Box 26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2" name="Text Box 26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3" name="Text Box 26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4" name="Text Box 26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5" name="Text Box 26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6" name="Text Box 26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7" name="Text Box 26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8" name="Text Box 26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9" name="Text Box 26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0" name="Text Box 26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1" name="Text Box 26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2" name="Text Box 26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3" name="Text Box 26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4" name="Text Box 26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5" name="Text Box 26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6" name="Text Box 26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7" name="Text Box 27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8" name="Text Box 27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9" name="Text Box 27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0" name="Text Box 27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1" name="Text Box 27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2" name="Text Box 27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3" name="Text Box 27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4" name="Text Box 27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5" name="Text Box 27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6" name="Text Box 27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7" name="Text Box 27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8" name="Text Box 27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9" name="Text Box 27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0" name="Text Box 27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1" name="Text Box 27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2" name="Text Box 27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3" name="Text Box 27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4" name="Text Box 27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5" name="Text Box 27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6" name="Text Box 27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7" name="Text Box 27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8" name="Text Box 27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9" name="Text Box 27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0" name="Text Box 27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1" name="Text Box 27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2" name="Text Box 27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3" name="Text Box 27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4" name="Text Box 27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5" name="Text Box 27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6" name="Text Box 27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7" name="Text Box 27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8" name="Text Box 27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9" name="Text Box 27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0" name="Text Box 27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1" name="Text Box 27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2" name="Text Box 27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3" name="Text Box 27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4" name="Text Box 27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5" name="Text Box 27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6" name="Text Box 27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7" name="Text Box 27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8" name="Text Box 27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9" name="Text Box 27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0" name="Text Box 27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1" name="Text Box 27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2" name="Text Box 27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3" name="Text Box 27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4" name="Text Box 27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5" name="Text Box 27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6" name="Text Box 27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7" name="Text Box 27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8" name="Text Box 27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9" name="Text Box 27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0" name="Text Box 27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1" name="Text Box 27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2" name="Text Box 27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3" name="Text Box 27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4" name="Text Box 27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5" name="Text Box 27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6" name="Text Box 27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7" name="Text Box 27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8" name="Text Box 27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9" name="Text Box 27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0" name="Text Box 27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1" name="Text Box 27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2" name="Text Box 27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3" name="Text Box 27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4" name="Text Box 27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5" name="Text Box 27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6" name="Text Box 27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7" name="Text Box 27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8" name="Text Box 27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9" name="Text Box 27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0" name="Text Box 27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1" name="Text Box 27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2" name="Text Box 27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3" name="Text Box 27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4" name="Text Box 27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5" name="Text Box 27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6" name="Text Box 27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7" name="Text Box 27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8" name="Text Box 27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9" name="Text Box 27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0" name="Text Box 27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1" name="Text Box 27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2" name="Text Box 27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3" name="Text Box 27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4" name="Text Box 27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5" name="Text Box 27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6" name="Text Box 27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7" name="Text Box 27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8" name="Text Box 27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9" name="Text Box 27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0" name="Text Box 27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1" name="Text Box 27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2" name="Text Box 27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3" name="Text Box 27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4" name="Text Box 27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5" name="Text Box 27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6" name="Text Box 27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7" name="Text Box 28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8" name="Text Box 28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9" name="Text Box 28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0" name="Text Box 28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1" name="Text Box 28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2" name="Text Box 28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3" name="Text Box 28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4" name="Text Box 28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5" name="Text Box 28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6" name="Text Box 28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7" name="Text Box 28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8" name="Text Box 28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9" name="Text Box 28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0" name="Text Box 28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1" name="Text Box 28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2" name="Text Box 28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3" name="Text Box 28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4" name="Text Box 28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5" name="Text Box 28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6" name="Text Box 28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7" name="Text Box 28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8" name="Text Box 28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9" name="Text Box 28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0" name="Text Box 28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1" name="Text Box 28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2" name="Text Box 28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3" name="Text Box 28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4" name="Text Box 28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5" name="Text Box 28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6" name="Text Box 28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7" name="Text Box 28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8" name="Text Box 28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9" name="Text Box 28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0" name="Text Box 28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1" name="Text Box 28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2" name="Text Box 28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3" name="Text Box 28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4" name="Text Box 28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5" name="Text Box 28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6" name="Text Box 28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7" name="Text Box 28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8" name="Text Box 28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9" name="Text Box 28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0" name="Text Box 28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1" name="Text Box 28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2" name="Text Box 28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3" name="Text Box 28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4" name="Text Box 28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5" name="Text Box 28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6" name="Text Box 28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7" name="Text Box 28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8" name="Text Box 28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9" name="Text Box 28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0" name="Text Box 28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1" name="Text Box 28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2" name="Text Box 28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3" name="Text Box 28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4" name="Text Box 28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5" name="Text Box 28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6" name="Text Box 28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7" name="Text Box 28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8" name="Text Box 28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9" name="Text Box 28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0" name="Text Box 28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1" name="Text Box 28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2" name="Text Box 28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3" name="Text Box 28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4" name="Text Box 28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5" name="Text Box 28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6" name="Text Box 28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7" name="Text Box 28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8" name="Text Box 28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9" name="Text Box 28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90" name="Text Box 28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91" name="Text Box 28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92" name="Text Box 28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93" name="Text Box 28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94" name="Text Box 28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95" name="Text Box 28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96" name="Text Box 28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97" name="Text Box 28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98" name="Text Box 28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99" name="Text Box 28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00" name="Text Box 28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01" name="Text Box 28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02" name="Text Box 28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03" name="Text Box 28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04" name="Text Box 28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05" name="Text Box 28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06" name="Text Box 28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07" name="Text Box 28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08" name="Text Box 28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09" name="Text Box 28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10" name="Text Box 28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11" name="Text Box 28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12" name="Text Box 28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13" name="Text Box 28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14" name="Text Box 28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15" name="Text Box 28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16" name="Text Box 28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17" name="Text Box 29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18" name="Text Box 29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19" name="Text Box 29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20" name="Text Box 29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21" name="Text Box 29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22" name="Text Box 29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23" name="Text Box 29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24" name="Text Box 29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25" name="Text Box 29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26" name="Text Box 29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27" name="Text Box 29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28" name="Text Box 29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29" name="Text Box 29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30" name="Text Box 29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31" name="Text Box 29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32" name="Text Box 29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33" name="Text Box 29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34" name="Text Box 29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35" name="Text Box 29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36" name="Text Box 29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37" name="Text Box 29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38" name="Text Box 29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39" name="Text Box 29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40" name="Text Box 29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41" name="Text Box 29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42" name="Text Box 29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43" name="Text Box 29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44" name="Text Box 29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45" name="Text Box 29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46" name="Text Box 29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47" name="Text Box 29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48" name="Text Box 29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49" name="Text Box 29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50" name="Text Box 29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51" name="Text Box 29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52" name="Text Box 29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53" name="Text Box 29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54" name="Text Box 29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55" name="Text Box 29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56" name="Text Box 29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57" name="Text Box 29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58" name="Text Box 29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59" name="Text Box 29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60" name="Text Box 29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61" name="Text Box 29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62" name="Text Box 29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63" name="Text Box 29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64" name="Text Box 29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65" name="Text Box 29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66" name="Text Box 29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67" name="Text Box 29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68" name="Text Box 29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69" name="Text Box 29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70" name="Text Box 29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71" name="Text Box 29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72" name="Text Box 29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73" name="Text Box 29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74" name="Text Box 29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75" name="Text Box 29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76" name="Text Box 29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77" name="Text Box 29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78" name="Text Box 29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79" name="Text Box 29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80" name="Text Box 29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81" name="Text Box 29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82" name="Text Box 29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83" name="Text Box 29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84" name="Text Box 29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85" name="Text Box 29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86" name="Text Box 29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87" name="Text Box 29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88" name="Text Box 29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89" name="Text Box 29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90" name="Text Box 29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91" name="Text Box 29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92" name="Text Box 29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93" name="Text Box 29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94" name="Text Box 29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95" name="Text Box 29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96" name="Text Box 29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97" name="Text Box 29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98" name="Text Box 29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399" name="Text Box 29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00" name="Text Box 29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01" name="Text Box 29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02" name="Text Box 29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03" name="Text Box 29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04" name="Text Box 29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05" name="Text Box 29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06" name="Text Box 29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07" name="Text Box 29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08" name="Text Box 29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09" name="Text Box 29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10" name="Text Box 29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11" name="Text Box 29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12" name="Text Box 29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13" name="Text Box 29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14" name="Text Box 29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15" name="Text Box 29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16" name="Text Box 29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17" name="Text Box 30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18" name="Text Box 30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19" name="Text Box 30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20" name="Text Box 30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21" name="Text Box 30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22" name="Text Box 30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23" name="Text Box 30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24" name="Text Box 30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25" name="Text Box 30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26" name="Text Box 30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27" name="Text Box 30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28" name="Text Box 30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29" name="Text Box 30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30" name="Text Box 30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31" name="Text Box 30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32" name="Text Box 30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33" name="Text Box 30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34" name="Text Box 30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35" name="Text Box 30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36" name="Text Box 30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37" name="Text Box 30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38" name="Text Box 30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39" name="Text Box 30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40" name="Text Box 30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41" name="Text Box 30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42" name="Text Box 30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43" name="Text Box 30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44" name="Text Box 30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45" name="Text Box 30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46" name="Text Box 30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47" name="Text Box 30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48" name="Text Box 30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49" name="Text Box 30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50" name="Text Box 30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51" name="Text Box 30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52" name="Text Box 30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53" name="Text Box 30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54" name="Text Box 30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55" name="Text Box 30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56" name="Text Box 30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57" name="Text Box 30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58" name="Text Box 30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59" name="Text Box 30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60" name="Text Box 30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61" name="Text Box 30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62" name="Text Box 30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63" name="Text Box 30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64" name="Text Box 30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65" name="Text Box 30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66" name="Text Box 30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67" name="Text Box 30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68" name="Text Box 30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69" name="Text Box 30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70" name="Text Box 30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71" name="Text Box 30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72" name="Text Box 30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73" name="Text Box 30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74" name="Text Box 30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75" name="Text Box 30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76" name="Text Box 30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77" name="Text Box 30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78" name="Text Box 30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79" name="Text Box 30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80" name="Text Box 30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81" name="Text Box 30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82" name="Text Box 30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83" name="Text Box 30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84" name="Text Box 30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85" name="Text Box 30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86" name="Text Box 30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87" name="Text Box 30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88" name="Text Box 30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89" name="Text Box 30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90" name="Text Box 30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91" name="Text Box 30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92" name="Text Box 30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93" name="Text Box 30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94" name="Text Box 30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95" name="Text Box 30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96" name="Text Box 30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97" name="Text Box 30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98" name="Text Box 30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499" name="Text Box 30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00" name="Text Box 30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01" name="Text Box 30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02" name="Text Box 30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03" name="Text Box 30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04" name="Text Box 30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05" name="Text Box 30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06" name="Text Box 30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07" name="Text Box 30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08" name="Text Box 30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09" name="Text Box 30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10" name="Text Box 30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11" name="Text Box 30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12" name="Text Box 30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13" name="Text Box 30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14" name="Text Box 30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15" name="Text Box 30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16" name="Text Box 30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17" name="Text Box 31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18" name="Text Box 31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19" name="Text Box 31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20" name="Text Box 31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21" name="Text Box 31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22" name="Text Box 31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23" name="Text Box 31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24" name="Text Box 31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25" name="Text Box 31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26" name="Text Box 31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27" name="Text Box 31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28" name="Text Box 31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29" name="Text Box 31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30" name="Text Box 31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31" name="Text Box 31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32" name="Text Box 31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33" name="Text Box 31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34" name="Text Box 31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35" name="Text Box 31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36" name="Text Box 31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37" name="Text Box 31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38" name="Text Box 31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39" name="Text Box 31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40" name="Text Box 31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41" name="Text Box 31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42" name="Text Box 31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43" name="Text Box 31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44" name="Text Box 31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45" name="Text Box 31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46" name="Text Box 31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47" name="Text Box 31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48" name="Text Box 31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49" name="Text Box 31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50" name="Text Box 31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51" name="Text Box 31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52" name="Text Box 31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53" name="Text Box 31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54" name="Text Box 31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55" name="Text Box 31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56" name="Text Box 31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57" name="Text Box 31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58" name="Text Box 31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59" name="Text Box 31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60" name="Text Box 31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61" name="Text Box 31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62" name="Text Box 31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63" name="Text Box 31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64" name="Text Box 31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65" name="Text Box 31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66" name="Text Box 31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67" name="Text Box 31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68" name="Text Box 31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69" name="Text Box 31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70" name="Text Box 31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71" name="Text Box 31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72" name="Text Box 31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73" name="Text Box 31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74" name="Text Box 31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75" name="Text Box 31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76" name="Text Box 31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77" name="Text Box 31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78" name="Text Box 31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79" name="Text Box 31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80" name="Text Box 31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81" name="Text Box 31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82" name="Text Box 31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83" name="Text Box 31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84" name="Text Box 31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85" name="Text Box 31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86" name="Text Box 31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87" name="Text Box 31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88" name="Text Box 31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89" name="Text Box 31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90" name="Text Box 31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91" name="Text Box 31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92" name="Text Box 31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93" name="Text Box 31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94" name="Text Box 31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95" name="Text Box 31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96" name="Text Box 31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97" name="Text Box 31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98" name="Text Box 31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599" name="Text Box 31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00" name="Text Box 31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01" name="Text Box 31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02" name="Text Box 31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03" name="Text Box 31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04" name="Text Box 31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05" name="Text Box 31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06" name="Text Box 31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07" name="Text Box 31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08" name="Text Box 31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09" name="Text Box 31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10" name="Text Box 31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11" name="Text Box 31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12" name="Text Box 31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13" name="Text Box 31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14" name="Text Box 31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15" name="Text Box 31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16" name="Text Box 31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17" name="Text Box 32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18" name="Text Box 32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19" name="Text Box 32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20" name="Text Box 32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21" name="Text Box 32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22" name="Text Box 32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23" name="Text Box 32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24" name="Text Box 32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25" name="Text Box 32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26" name="Text Box 32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27" name="Text Box 32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28" name="Text Box 32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29" name="Text Box 32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30" name="Text Box 32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31" name="Text Box 32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32" name="Text Box 32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33" name="Text Box 32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34" name="Text Box 32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35" name="Text Box 32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36" name="Text Box 32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37" name="Text Box 32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38" name="Text Box 32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39" name="Text Box 32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40" name="Text Box 32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41" name="Text Box 32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42" name="Text Box 32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43" name="Text Box 32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44" name="Text Box 32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45" name="Text Box 32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46" name="Text Box 32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47" name="Text Box 32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48" name="Text Box 32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49" name="Text Box 32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50" name="Text Box 32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51" name="Text Box 32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52" name="Text Box 32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53" name="Text Box 32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54" name="Text Box 32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55" name="Text Box 32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56" name="Text Box 32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57" name="Text Box 32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58" name="Text Box 32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59" name="Text Box 32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60" name="Text Box 32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61" name="Text Box 32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62" name="Text Box 32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63" name="Text Box 32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64" name="Text Box 32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65" name="Text Box 32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66" name="Text Box 32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67" name="Text Box 32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68" name="Text Box 32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69" name="Text Box 32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70" name="Text Box 32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71" name="Text Box 32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72" name="Text Box 32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73" name="Text Box 32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74" name="Text Box 32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75" name="Text Box 32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76" name="Text Box 32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77" name="Text Box 32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78" name="Text Box 32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79" name="Text Box 32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80" name="Text Box 32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81" name="Text Box 32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82" name="Text Box 32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83" name="Text Box 32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84" name="Text Box 32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85" name="Text Box 32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86" name="Text Box 32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87" name="Text Box 32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88" name="Text Box 32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89" name="Text Box 32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90" name="Text Box 32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91" name="Text Box 32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92" name="Text Box 32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93" name="Text Box 32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94" name="Text Box 32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95" name="Text Box 32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96" name="Text Box 32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97" name="Text Box 32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98" name="Text Box 32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699" name="Text Box 32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00" name="Text Box 32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01" name="Text Box 32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02" name="Text Box 32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03" name="Text Box 32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04" name="Text Box 32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05" name="Text Box 32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06" name="Text Box 32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07" name="Text Box 32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08" name="Text Box 32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09" name="Text Box 32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10" name="Text Box 32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11" name="Text Box 32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12" name="Text Box 32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13" name="Text Box 32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14" name="Text Box 32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15" name="Text Box 32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16" name="Text Box 32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17" name="Text Box 33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18" name="Text Box 33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19" name="Text Box 33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20" name="Text Box 33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21" name="Text Box 33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22" name="Text Box 33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23" name="Text Box 33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24" name="Text Box 33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25" name="Text Box 33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26" name="Text Box 33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27" name="Text Box 33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28" name="Text Box 33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29" name="Text Box 33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30" name="Text Box 33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31" name="Text Box 33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32" name="Text Box 33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33" name="Text Box 33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34" name="Text Box 33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35" name="Text Box 33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36" name="Text Box 33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37" name="Text Box 33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38" name="Text Box 33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39" name="Text Box 33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40" name="Text Box 33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41" name="Text Box 33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42" name="Text Box 33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43" name="Text Box 33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44" name="Text Box 33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45" name="Text Box 33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46" name="Text Box 33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47" name="Text Box 33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48" name="Text Box 33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49" name="Text Box 33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50" name="Text Box 33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51" name="Text Box 33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52" name="Text Box 33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53" name="Text Box 33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54" name="Text Box 33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55" name="Text Box 33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56" name="Text Box 33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57" name="Text Box 33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58" name="Text Box 33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59" name="Text Box 33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60" name="Text Box 33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61" name="Text Box 33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62" name="Text Box 33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63" name="Text Box 33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64" name="Text Box 33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65" name="Text Box 33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66" name="Text Box 33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67" name="Text Box 33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68" name="Text Box 33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69" name="Text Box 33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70" name="Text Box 33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71" name="Text Box 33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72" name="Text Box 33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73" name="Text Box 33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74" name="Text Box 33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75" name="Text Box 33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76" name="Text Box 33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77" name="Text Box 33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78" name="Text Box 33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79" name="Text Box 33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80" name="Text Box 33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81" name="Text Box 33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82" name="Text Box 33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83" name="Text Box 33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84" name="Text Box 33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85" name="Text Box 33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86" name="Text Box 33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87" name="Text Box 33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88" name="Text Box 33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89" name="Text Box 33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90" name="Text Box 33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91" name="Text Box 33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92" name="Text Box 33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93" name="Text Box 33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94" name="Text Box 33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95" name="Text Box 33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96" name="Text Box 33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97" name="Text Box 33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98" name="Text Box 33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799" name="Text Box 33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00" name="Text Box 33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01" name="Text Box 33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02" name="Text Box 33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03" name="Text Box 33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04" name="Text Box 33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05" name="Text Box 33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06" name="Text Box 33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07" name="Text Box 33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08" name="Text Box 33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09" name="Text Box 33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10" name="Text Box 33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11" name="Text Box 33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12" name="Text Box 33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13" name="Text Box 33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14" name="Text Box 33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15" name="Text Box 33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16" name="Text Box 33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17" name="Text Box 34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18" name="Text Box 34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19" name="Text Box 34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20" name="Text Box 34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21" name="Text Box 34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22" name="Text Box 34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23" name="Text Box 34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24" name="Text Box 34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25" name="Text Box 34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26" name="Text Box 34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27" name="Text Box 34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28" name="Text Box 34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29" name="Text Box 34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30" name="Text Box 34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31" name="Text Box 34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32" name="Text Box 34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33" name="Text Box 34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34" name="Text Box 34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35" name="Text Box 34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36" name="Text Box 34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37" name="Text Box 34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38" name="Text Box 34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39" name="Text Box 34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40" name="Text Box 34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41" name="Text Box 34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42" name="Text Box 34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43" name="Text Box 34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44" name="Text Box 34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45" name="Text Box 34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46" name="Text Box 34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47" name="Text Box 34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48" name="Text Box 34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49" name="Text Box 34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50" name="Text Box 34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51" name="Text Box 34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52" name="Text Box 34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53" name="Text Box 34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54" name="Text Box 34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55" name="Text Box 34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56" name="Text Box 34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57" name="Text Box 34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58" name="Text Box 34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59" name="Text Box 34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60" name="Text Box 34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61" name="Text Box 34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62" name="Text Box 34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63" name="Text Box 34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64" name="Text Box 34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65" name="Text Box 34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66" name="Text Box 34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67" name="Text Box 34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68" name="Text Box 34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69" name="Text Box 34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70" name="Text Box 34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71" name="Text Box 34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72" name="Text Box 34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73" name="Text Box 34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74" name="Text Box 34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75" name="Text Box 34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76" name="Text Box 34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77" name="Text Box 34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78" name="Text Box 34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79" name="Text Box 34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80" name="Text Box 34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81" name="Text Box 34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82" name="Text Box 34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83" name="Text Box 34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84" name="Text Box 34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85" name="Text Box 34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86" name="Text Box 34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87" name="Text Box 34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88" name="Text Box 34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89" name="Text Box 34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90" name="Text Box 34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91" name="Text Box 34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92" name="Text Box 34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93" name="Text Box 34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94" name="Text Box 34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95" name="Text Box 34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96" name="Text Box 34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97" name="Text Box 34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98" name="Text Box 34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899" name="Text Box 34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00" name="Text Box 34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01" name="Text Box 34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02" name="Text Box 34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03" name="Text Box 34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04" name="Text Box 34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05" name="Text Box 34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06" name="Text Box 34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07" name="Text Box 34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08" name="Text Box 34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09" name="Text Box 34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10" name="Text Box 34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11" name="Text Box 34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12" name="Text Box 34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13" name="Text Box 34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14" name="Text Box 34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15" name="Text Box 34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16" name="Text Box 34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17" name="Text Box 35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18" name="Text Box 35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19" name="Text Box 35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20" name="Text Box 35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21" name="Text Box 35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22" name="Text Box 35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23" name="Text Box 35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24" name="Text Box 35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25" name="Text Box 35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26" name="Text Box 35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27" name="Text Box 35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28" name="Text Box 35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29" name="Text Box 35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30" name="Text Box 35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31" name="Text Box 35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32" name="Text Box 35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33" name="Text Box 35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34" name="Text Box 35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35" name="Text Box 35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36" name="Text Box 35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37" name="Text Box 35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38" name="Text Box 35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39" name="Text Box 35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40" name="Text Box 35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41" name="Text Box 35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42" name="Text Box 35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43" name="Text Box 35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44" name="Text Box 35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45" name="Text Box 35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46" name="Text Box 35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47" name="Text Box 35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48" name="Text Box 35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49" name="Text Box 35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50" name="Text Box 35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51" name="Text Box 35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52" name="Text Box 35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53" name="Text Box 35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54" name="Text Box 35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55" name="Text Box 35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56" name="Text Box 35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57" name="Text Box 35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58" name="Text Box 35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59" name="Text Box 35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60" name="Text Box 35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61" name="Text Box 35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62" name="Text Box 35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63" name="Text Box 35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64" name="Text Box 35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65" name="Text Box 35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66" name="Text Box 35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67" name="Text Box 35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68" name="Text Box 35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69" name="Text Box 35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70" name="Text Box 35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71" name="Text Box 35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72" name="Text Box 35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73" name="Text Box 35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74" name="Text Box 35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75" name="Text Box 35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76" name="Text Box 35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77" name="Text Box 35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78" name="Text Box 35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79" name="Text Box 35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80" name="Text Box 35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81" name="Text Box 35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82" name="Text Box 35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83" name="Text Box 35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84" name="Text Box 35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85" name="Text Box 35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86" name="Text Box 35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87" name="Text Box 35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88" name="Text Box 35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89" name="Text Box 35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90" name="Text Box 35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91" name="Text Box 35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92" name="Text Box 35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93" name="Text Box 35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94" name="Text Box 35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95" name="Text Box 35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96" name="Text Box 35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97" name="Text Box 35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98" name="Text Box 35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999" name="Text Box 35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00" name="Text Box 35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01" name="Text Box 35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02" name="Text Box 35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03" name="Text Box 35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04" name="Text Box 35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05" name="Text Box 35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06" name="Text Box 35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07" name="Text Box 35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08" name="Text Box 35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09" name="Text Box 35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10" name="Text Box 35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11" name="Text Box 35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12" name="Text Box 35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13" name="Text Box 35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14" name="Text Box 35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15" name="Text Box 35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16" name="Text Box 35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17" name="Text Box 36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18" name="Text Box 36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19" name="Text Box 36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20" name="Text Box 36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21" name="Text Box 36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22" name="Text Box 36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23" name="Text Box 36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24" name="Text Box 36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25" name="Text Box 36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26" name="Text Box 36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27" name="Text Box 36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28" name="Text Box 36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29" name="Text Box 36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30" name="Text Box 36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31" name="Text Box 36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32" name="Text Box 36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33" name="Text Box 36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34" name="Text Box 36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35" name="Text Box 36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36" name="Text Box 36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37" name="Text Box 36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38" name="Text Box 36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39" name="Text Box 36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40" name="Text Box 36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41" name="Text Box 36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42" name="Text Box 36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43" name="Text Box 36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44" name="Text Box 36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45" name="Text Box 36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46" name="Text Box 36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47" name="Text Box 36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48" name="Text Box 36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49" name="Text Box 36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50" name="Text Box 36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51" name="Text Box 36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52" name="Text Box 36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53" name="Text Box 36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54" name="Text Box 36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55" name="Text Box 36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56" name="Text Box 36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57" name="Text Box 36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58" name="Text Box 36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59" name="Text Box 36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60" name="Text Box 36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61" name="Text Box 36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62" name="Text Box 36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63" name="Text Box 36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64" name="Text Box 36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65" name="Text Box 36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66" name="Text Box 36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67" name="Text Box 36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68" name="Text Box 36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69" name="Text Box 36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70" name="Text Box 36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71" name="Text Box 36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72" name="Text Box 36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73" name="Text Box 36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74" name="Text Box 36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75" name="Text Box 36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76" name="Text Box 36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77" name="Text Box 36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78" name="Text Box 36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79" name="Text Box 36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80" name="Text Box 36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81" name="Text Box 36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82" name="Text Box 36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83" name="Text Box 36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84" name="Text Box 36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85" name="Text Box 36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86" name="Text Box 36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87" name="Text Box 36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88" name="Text Box 36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89" name="Text Box 36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90" name="Text Box 36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91" name="Text Box 36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92" name="Text Box 36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93" name="Text Box 36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94" name="Text Box 36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95" name="Text Box 36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96" name="Text Box 36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97" name="Text Box 36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98" name="Text Box 36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099" name="Text Box 36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00" name="Text Box 36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01" name="Text Box 36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02" name="Text Box 36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03" name="Text Box 36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04" name="Text Box 36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05" name="Text Box 36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06" name="Text Box 36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07" name="Text Box 36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08" name="Text Box 36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09" name="Text Box 36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10" name="Text Box 36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11" name="Text Box 36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12" name="Text Box 36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13" name="Text Box 36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14" name="Text Box 36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15" name="Text Box 36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16" name="Text Box 36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17" name="Text Box 37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18" name="Text Box 37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19" name="Text Box 37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20" name="Text Box 37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21" name="Text Box 37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22" name="Text Box 37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23" name="Text Box 37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24" name="Text Box 37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25" name="Text Box 37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26" name="Text Box 37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27" name="Text Box 37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28" name="Text Box 37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29" name="Text Box 37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30" name="Text Box 37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31" name="Text Box 37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32" name="Text Box 37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33" name="Text Box 37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34" name="Text Box 37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35" name="Text Box 37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36" name="Text Box 37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37" name="Text Box 37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38" name="Text Box 37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39" name="Text Box 37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40" name="Text Box 37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41" name="Text Box 37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42" name="Text Box 37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43" name="Text Box 37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44" name="Text Box 37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45" name="Text Box 37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46" name="Text Box 37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47" name="Text Box 37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48" name="Text Box 37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49" name="Text Box 37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50" name="Text Box 37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51" name="Text Box 37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52" name="Text Box 37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53" name="Text Box 37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54" name="Text Box 37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55" name="Text Box 37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56" name="Text Box 37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57" name="Text Box 37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58" name="Text Box 37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59" name="Text Box 37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60" name="Text Box 37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61" name="Text Box 37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62" name="Text Box 37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63" name="Text Box 37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64" name="Text Box 37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65" name="Text Box 37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66" name="Text Box 37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67" name="Text Box 37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68" name="Text Box 37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69" name="Text Box 37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70" name="Text Box 37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71" name="Text Box 37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72" name="Text Box 37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73" name="Text Box 37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74" name="Text Box 37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75" name="Text Box 37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76" name="Text Box 37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77" name="Text Box 37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78" name="Text Box 37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79" name="Text Box 37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80" name="Text Box 37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81" name="Text Box 37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82" name="Text Box 37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83" name="Text Box 37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84" name="Text Box 37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85" name="Text Box 37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86" name="Text Box 37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87" name="Text Box 37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88" name="Text Box 37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89" name="Text Box 37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90" name="Text Box 37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91" name="Text Box 37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92" name="Text Box 37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93" name="Text Box 37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94" name="Text Box 37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95" name="Text Box 37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96" name="Text Box 37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97" name="Text Box 37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98" name="Text Box 37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199" name="Text Box 37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00" name="Text Box 37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01" name="Text Box 37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02" name="Text Box 37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03" name="Text Box 37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04" name="Text Box 37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05" name="Text Box 37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06" name="Text Box 37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07" name="Text Box 37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08" name="Text Box 37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09" name="Text Box 37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10" name="Text Box 37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11" name="Text Box 37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12" name="Text Box 37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13" name="Text Box 37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14" name="Text Box 37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15" name="Text Box 37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16" name="Text Box 37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17" name="Text Box 38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18" name="Text Box 38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19" name="Text Box 38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20" name="Text Box 38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21" name="Text Box 38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22" name="Text Box 38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23" name="Text Box 38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24" name="Text Box 38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25" name="Text Box 38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26" name="Text Box 38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27" name="Text Box 38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28" name="Text Box 38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29" name="Text Box 38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30" name="Text Box 38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31" name="Text Box 38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32" name="Text Box 38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33" name="Text Box 38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34" name="Text Box 38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35" name="Text Box 38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36" name="Text Box 38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37" name="Text Box 38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38" name="Text Box 38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39" name="Text Box 38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40" name="Text Box 38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41" name="Text Box 38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42" name="Text Box 38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43" name="Text Box 38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44" name="Text Box 38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45" name="Text Box 38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46" name="Text Box 38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47" name="Text Box 38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48" name="Text Box 38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49" name="Text Box 38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50" name="Text Box 38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51" name="Text Box 38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52" name="Text Box 38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53" name="Text Box 38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54" name="Text Box 38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55" name="Text Box 38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56" name="Text Box 38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57" name="Text Box 38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58" name="Text Box 38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59" name="Text Box 38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60" name="Text Box 38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61" name="Text Box 38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62" name="Text Box 38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63" name="Text Box 38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64" name="Text Box 38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65" name="Text Box 38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66" name="Text Box 38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67" name="Text Box 38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68" name="Text Box 38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69" name="Text Box 38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70" name="Text Box 38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71" name="Text Box 38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72" name="Text Box 38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73" name="Text Box 38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74" name="Text Box 38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75" name="Text Box 38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76" name="Text Box 38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77" name="Text Box 38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78" name="Text Box 38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79" name="Text Box 38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80" name="Text Box 38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81" name="Text Box 38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82" name="Text Box 38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83" name="Text Box 38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84" name="Text Box 38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85" name="Text Box 38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86" name="Text Box 38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87" name="Text Box 38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88" name="Text Box 38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89" name="Text Box 38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90" name="Text Box 38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91" name="Text Box 38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92" name="Text Box 38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93" name="Text Box 38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94" name="Text Box 38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95" name="Text Box 38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96" name="Text Box 38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97" name="Text Box 38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98" name="Text Box 38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299" name="Text Box 38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00" name="Text Box 38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01" name="Text Box 38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02" name="Text Box 38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03" name="Text Box 38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04" name="Text Box 38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05" name="Text Box 38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06" name="Text Box 38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07" name="Text Box 38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08" name="Text Box 38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09" name="Text Box 38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10" name="Text Box 38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11" name="Text Box 38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12" name="Text Box 38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13" name="Text Box 38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14" name="Text Box 38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15" name="Text Box 38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16" name="Text Box 38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17" name="Text Box 39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18" name="Text Box 39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19" name="Text Box 39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20" name="Text Box 39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21" name="Text Box 39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22" name="Text Box 39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23" name="Text Box 39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24" name="Text Box 39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25" name="Text Box 39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26" name="Text Box 39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27" name="Text Box 39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28" name="Text Box 39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29" name="Text Box 39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30" name="Text Box 39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31" name="Text Box 39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32" name="Text Box 39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33" name="Text Box 39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34" name="Text Box 39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35" name="Text Box 39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36" name="Text Box 39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37" name="Text Box 39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38" name="Text Box 39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39" name="Text Box 39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40" name="Text Box 39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41" name="Text Box 39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42" name="Text Box 39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43" name="Text Box 39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44" name="Text Box 39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45" name="Text Box 39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46" name="Text Box 39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47" name="Text Box 39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48" name="Text Box 39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49" name="Text Box 39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50" name="Text Box 39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51" name="Text Box 39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52" name="Text Box 39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53" name="Text Box 39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54" name="Text Box 39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55" name="Text Box 39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56" name="Text Box 39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57" name="Text Box 39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58" name="Text Box 39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59" name="Text Box 39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60" name="Text Box 39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61" name="Text Box 39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62" name="Text Box 39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63" name="Text Box 39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64" name="Text Box 39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65" name="Text Box 39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66" name="Text Box 39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67" name="Text Box 39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68" name="Text Box 39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69" name="Text Box 39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70" name="Text Box 39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71" name="Text Box 39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72" name="Text Box 39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73" name="Text Box 39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74" name="Text Box 39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75" name="Text Box 39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76" name="Text Box 39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77" name="Text Box 39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78" name="Text Box 39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79" name="Text Box 39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80" name="Text Box 39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81" name="Text Box 39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82" name="Text Box 39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83" name="Text Box 39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84" name="Text Box 39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85" name="Text Box 39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86" name="Text Box 39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87" name="Text Box 39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88" name="Text Box 39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89" name="Text Box 39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90" name="Text Box 39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91" name="Text Box 39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92" name="Text Box 39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93" name="Text Box 39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94" name="Text Box 39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95" name="Text Box 39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96" name="Text Box 39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97" name="Text Box 39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98" name="Text Box 39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399" name="Text Box 39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00" name="Text Box 39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01" name="Text Box 39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02" name="Text Box 39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03" name="Text Box 39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04" name="Text Box 39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05" name="Text Box 39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06" name="Text Box 39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07" name="Text Box 39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08" name="Text Box 39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09" name="Text Box 39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10" name="Text Box 39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11" name="Text Box 39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12" name="Text Box 39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13" name="Text Box 39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14" name="Text Box 39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15" name="Text Box 39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16" name="Text Box 39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17" name="Text Box 40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18" name="Text Box 40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19" name="Text Box 40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20" name="Text Box 40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21" name="Text Box 40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22" name="Text Box 40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23" name="Text Box 40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24" name="Text Box 40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25" name="Text Box 40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26" name="Text Box 40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27" name="Text Box 40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28" name="Text Box 40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29" name="Text Box 40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30" name="Text Box 40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31" name="Text Box 40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32" name="Text Box 40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33" name="Text Box 40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34" name="Text Box 40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35" name="Text Box 40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36" name="Text Box 40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37" name="Text Box 40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38" name="Text Box 40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39" name="Text Box 40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40" name="Text Box 40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41" name="Text Box 40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42" name="Text Box 40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43" name="Text Box 40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44" name="Text Box 40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45" name="Text Box 40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46" name="Text Box 40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47" name="Text Box 40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48" name="Text Box 40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49" name="Text Box 40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50" name="Text Box 40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51" name="Text Box 40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52" name="Text Box 40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53" name="Text Box 40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54" name="Text Box 40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55" name="Text Box 40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56" name="Text Box 40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57" name="Text Box 40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58" name="Text Box 40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59" name="Text Box 40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60" name="Text Box 40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61" name="Text Box 40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62" name="Text Box 40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63" name="Text Box 40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64" name="Text Box 40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65" name="Text Box 40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66" name="Text Box 40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67" name="Text Box 40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68" name="Text Box 40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69" name="Text Box 40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70" name="Text Box 40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71" name="Text Box 40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72" name="Text Box 40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73" name="Text Box 40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74" name="Text Box 40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75" name="Text Box 40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76" name="Text Box 40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77" name="Text Box 40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78" name="Text Box 40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79" name="Text Box 40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80" name="Text Box 40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81" name="Text Box 40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82" name="Text Box 40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83" name="Text Box 40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84" name="Text Box 40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85" name="Text Box 40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86" name="Text Box 40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87" name="Text Box 40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88" name="Text Box 40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89" name="Text Box 40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90" name="Text Box 40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91" name="Text Box 40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92" name="Text Box 40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93" name="Text Box 40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94" name="Text Box 40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95" name="Text Box 40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96" name="Text Box 40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97" name="Text Box 40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98" name="Text Box 40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499" name="Text Box 40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00" name="Text Box 40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01" name="Text Box 40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02" name="Text Box 40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03" name="Text Box 40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04" name="Text Box 40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05" name="Text Box 40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06" name="Text Box 40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07" name="Text Box 40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08" name="Text Box 40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09" name="Text Box 40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10" name="Text Box 40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11" name="Text Box 40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12" name="Text Box 40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13" name="Text Box 40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14" name="Text Box 40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15" name="Text Box 40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16" name="Text Box 40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17" name="Text Box 41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18" name="Text Box 41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19" name="Text Box 41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20" name="Text Box 41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21" name="Text Box 41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22" name="Text Box 41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23" name="Text Box 41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24" name="Text Box 41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25" name="Text Box 41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26" name="Text Box 41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27" name="Text Box 41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28" name="Text Box 41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29" name="Text Box 41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30" name="Text Box 41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31" name="Text Box 41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32" name="Text Box 41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33" name="Text Box 41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34" name="Text Box 41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35" name="Text Box 41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36" name="Text Box 41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37" name="Text Box 41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38" name="Text Box 41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39" name="Text Box 41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40" name="Text Box 41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41" name="Text Box 41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42" name="Text Box 41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43" name="Text Box 41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44" name="Text Box 41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45" name="Text Box 41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46" name="Text Box 41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47" name="Text Box 41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48" name="Text Box 41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49" name="Text Box 41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50" name="Text Box 41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51" name="Text Box 41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52" name="Text Box 41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53" name="Text Box 41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54" name="Text Box 41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55" name="Text Box 41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56" name="Text Box 41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57" name="Text Box 41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58" name="Text Box 41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59" name="Text Box 41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60" name="Text Box 41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61" name="Text Box 41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62" name="Text Box 41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63" name="Text Box 41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64" name="Text Box 41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65" name="Text Box 41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66" name="Text Box 41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67" name="Text Box 41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68" name="Text Box 41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69" name="Text Box 41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70" name="Text Box 41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71" name="Text Box 41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72" name="Text Box 41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73" name="Text Box 41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74" name="Text Box 41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75" name="Text Box 41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76" name="Text Box 41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77" name="Text Box 41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78" name="Text Box 41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79" name="Text Box 41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80" name="Text Box 41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81" name="Text Box 41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82" name="Text Box 41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83" name="Text Box 41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84" name="Text Box 41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85" name="Text Box 41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86" name="Text Box 41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87" name="Text Box 41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88" name="Text Box 41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89" name="Text Box 41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90" name="Text Box 41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91" name="Text Box 41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92" name="Text Box 41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93" name="Text Box 41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94" name="Text Box 41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95" name="Text Box 41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96" name="Text Box 41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97" name="Text Box 41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98" name="Text Box 41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599" name="Text Box 41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00" name="Text Box 41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01" name="Text Box 41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02" name="Text Box 41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03" name="Text Box 41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04" name="Text Box 41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05" name="Text Box 41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06" name="Text Box 41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07" name="Text Box 41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08" name="Text Box 41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09" name="Text Box 41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10" name="Text Box 41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11" name="Text Box 41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12" name="Text Box 41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13" name="Text Box 41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14" name="Text Box 41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15" name="Text Box 41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16" name="Text Box 41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17" name="Text Box 42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18" name="Text Box 42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19" name="Text Box 42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20" name="Text Box 42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21" name="Text Box 42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22" name="Text Box 42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23" name="Text Box 42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24" name="Text Box 42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25" name="Text Box 42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26" name="Text Box 42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27" name="Text Box 42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28" name="Text Box 42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29" name="Text Box 42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30" name="Text Box 42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31" name="Text Box 42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32" name="Text Box 42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33" name="Text Box 42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34" name="Text Box 42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35" name="Text Box 42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36" name="Text Box 42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37" name="Text Box 42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38" name="Text Box 42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39" name="Text Box 42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40" name="Text Box 42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41" name="Text Box 42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42" name="Text Box 42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43" name="Text Box 42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44" name="Text Box 42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45" name="Text Box 42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46" name="Text Box 42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47" name="Text Box 42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48" name="Text Box 42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49" name="Text Box 42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50" name="Text Box 42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51" name="Text Box 42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52" name="Text Box 42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53" name="Text Box 42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54" name="Text Box 42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55" name="Text Box 42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56" name="Text Box 42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57" name="Text Box 42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58" name="Text Box 42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59" name="Text Box 42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60" name="Text Box 42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61" name="Text Box 42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62" name="Text Box 42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63" name="Text Box 42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64" name="Text Box 42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65" name="Text Box 42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66" name="Text Box 42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67" name="Text Box 42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68" name="Text Box 42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69" name="Text Box 42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70" name="Text Box 42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71" name="Text Box 42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72" name="Text Box 42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73" name="Text Box 42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74" name="Text Box 42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75" name="Text Box 42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76" name="Text Box 42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77" name="Text Box 42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78" name="Text Box 42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79" name="Text Box 42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80" name="Text Box 42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81" name="Text Box 42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82" name="Text Box 42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83" name="Text Box 42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84" name="Text Box 42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85" name="Text Box 42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86" name="Text Box 42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87" name="Text Box 42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88" name="Text Box 42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89" name="Text Box 42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90" name="Text Box 42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91" name="Text Box 42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92" name="Text Box 42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93" name="Text Box 42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94" name="Text Box 42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95" name="Text Box 42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96" name="Text Box 42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97" name="Text Box 42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98" name="Text Box 42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699" name="Text Box 42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00" name="Text Box 42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01" name="Text Box 42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02" name="Text Box 42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03" name="Text Box 42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04" name="Text Box 42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05" name="Text Box 42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06" name="Text Box 42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07" name="Text Box 42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08" name="Text Box 42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09" name="Text Box 42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10" name="Text Box 42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11" name="Text Box 42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12" name="Text Box 42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13" name="Text Box 42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14" name="Text Box 42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15" name="Text Box 42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16" name="Text Box 42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17" name="Text Box 43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18" name="Text Box 43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19" name="Text Box 43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20" name="Text Box 43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21" name="Text Box 43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22" name="Text Box 43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23" name="Text Box 43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24" name="Text Box 43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25" name="Text Box 43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26" name="Text Box 43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27" name="Text Box 43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28" name="Text Box 43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29" name="Text Box 43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30" name="Text Box 43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31" name="Text Box 43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32" name="Text Box 43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33" name="Text Box 43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34" name="Text Box 43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35" name="Text Box 43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36" name="Text Box 43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37" name="Text Box 43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38" name="Text Box 43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39" name="Text Box 43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40" name="Text Box 43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41" name="Text Box 43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42" name="Text Box 43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43" name="Text Box 43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44" name="Text Box 43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45" name="Text Box 43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46" name="Text Box 43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47" name="Text Box 43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48" name="Text Box 43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49" name="Text Box 43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50" name="Text Box 43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51" name="Text Box 43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52" name="Text Box 43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53" name="Text Box 43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54" name="Text Box 43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55" name="Text Box 43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56" name="Text Box 43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57" name="Text Box 43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58" name="Text Box 43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59" name="Text Box 43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60" name="Text Box 43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61" name="Text Box 43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62" name="Text Box 43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63" name="Text Box 43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64" name="Text Box 43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65" name="Text Box 43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66" name="Text Box 43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67" name="Text Box 43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68" name="Text Box 43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69" name="Text Box 43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70" name="Text Box 43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71" name="Text Box 43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72" name="Text Box 43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73" name="Text Box 43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74" name="Text Box 43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75" name="Text Box 43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76" name="Text Box 43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77" name="Text Box 43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78" name="Text Box 43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79" name="Text Box 43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80" name="Text Box 43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81" name="Text Box 43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82" name="Text Box 43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83" name="Text Box 43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84" name="Text Box 43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85" name="Text Box 43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86" name="Text Box 43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87" name="Text Box 43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88" name="Text Box 43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89" name="Text Box 43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90" name="Text Box 43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91" name="Text Box 43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92" name="Text Box 43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93" name="Text Box 43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94" name="Text Box 43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95" name="Text Box 43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96" name="Text Box 43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97" name="Text Box 43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98" name="Text Box 43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799" name="Text Box 43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00" name="Text Box 43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01" name="Text Box 43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02" name="Text Box 43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03" name="Text Box 43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04" name="Text Box 43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05" name="Text Box 43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06" name="Text Box 43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07" name="Text Box 43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08" name="Text Box 43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09" name="Text Box 43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10" name="Text Box 43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11" name="Text Box 43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12" name="Text Box 43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13" name="Text Box 43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14" name="Text Box 43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15" name="Text Box 43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16" name="Text Box 43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17" name="Text Box 44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18" name="Text Box 44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19" name="Text Box 44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20" name="Text Box 44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21" name="Text Box 44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22" name="Text Box 44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23" name="Text Box 44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24" name="Text Box 44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25" name="Text Box 44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26" name="Text Box 44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27" name="Text Box 44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28" name="Text Box 44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29" name="Text Box 44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30" name="Text Box 44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31" name="Text Box 44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32" name="Text Box 44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33" name="Text Box 44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34" name="Text Box 44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35" name="Text Box 44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36" name="Text Box 44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37" name="Text Box 44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38" name="Text Box 44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39" name="Text Box 44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40" name="Text Box 44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41" name="Text Box 44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42" name="Text Box 44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43" name="Text Box 44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44" name="Text Box 44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45" name="Text Box 44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46" name="Text Box 44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47" name="Text Box 44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48" name="Text Box 44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49" name="Text Box 44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50" name="Text Box 44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51" name="Text Box 44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52" name="Text Box 44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53" name="Text Box 44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54" name="Text Box 44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55" name="Text Box 44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56" name="Text Box 44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57" name="Text Box 44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58" name="Text Box 44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59" name="Text Box 44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60" name="Text Box 44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61" name="Text Box 44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62" name="Text Box 44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63" name="Text Box 44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64" name="Text Box 44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65" name="Text Box 44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66" name="Text Box 44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67" name="Text Box 44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68" name="Text Box 44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69" name="Text Box 44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70" name="Text Box 44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71" name="Text Box 44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72" name="Text Box 44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73" name="Text Box 44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74" name="Text Box 44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75" name="Text Box 44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76" name="Text Box 44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77" name="Text Box 44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78" name="Text Box 44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79" name="Text Box 44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80" name="Text Box 44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81" name="Text Box 44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82" name="Text Box 44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83" name="Text Box 44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84" name="Text Box 44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85" name="Text Box 44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86" name="Text Box 44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87" name="Text Box 44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88" name="Text Box 44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89" name="Text Box 44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90" name="Text Box 44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91" name="Text Box 44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92" name="Text Box 44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93" name="Text Box 44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94" name="Text Box 44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95" name="Text Box 44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96" name="Text Box 44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97" name="Text Box 44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98" name="Text Box 44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899" name="Text Box 44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00" name="Text Box 44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01" name="Text Box 44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02" name="Text Box 44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03" name="Text Box 44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04" name="Text Box 44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05" name="Text Box 44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06" name="Text Box 44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07" name="Text Box 44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08" name="Text Box 44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09" name="Text Box 44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10" name="Text Box 44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11" name="Text Box 44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12" name="Text Box 44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13" name="Text Box 44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14" name="Text Box 44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15" name="Text Box 44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16" name="Text Box 44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17" name="Text Box 45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18" name="Text Box 45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19" name="Text Box 45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20" name="Text Box 45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21" name="Text Box 45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22" name="Text Box 45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23" name="Text Box 45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24" name="Text Box 45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25" name="Text Box 45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26" name="Text Box 45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27" name="Text Box 45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28" name="Text Box 45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29" name="Text Box 45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30" name="Text Box 45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31" name="Text Box 45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32" name="Text Box 45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33" name="Text Box 45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34" name="Text Box 45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35" name="Text Box 45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36" name="Text Box 45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37" name="Text Box 45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38" name="Text Box 45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39" name="Text Box 45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40" name="Text Box 45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41" name="Text Box 45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42" name="Text Box 45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43" name="Text Box 45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44" name="Text Box 45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45" name="Text Box 45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46" name="Text Box 45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47" name="Text Box 45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48" name="Text Box 45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49" name="Text Box 45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50" name="Text Box 45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51" name="Text Box 45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52" name="Text Box 45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53" name="Text Box 45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54" name="Text Box 45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55" name="Text Box 45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56" name="Text Box 45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57" name="Text Box 45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58" name="Text Box 45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59" name="Text Box 45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60" name="Text Box 45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61" name="Text Box 45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62" name="Text Box 45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63" name="Text Box 45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64" name="Text Box 45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65" name="Text Box 45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66" name="Text Box 45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67" name="Text Box 45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68" name="Text Box 45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69" name="Text Box 45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70" name="Text Box 45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71" name="Text Box 45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72" name="Text Box 45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73" name="Text Box 45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74" name="Text Box 45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75" name="Text Box 45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76" name="Text Box 45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77" name="Text Box 45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78" name="Text Box 45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79" name="Text Box 45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80" name="Text Box 45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81" name="Text Box 45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82" name="Text Box 45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83" name="Text Box 45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84" name="Text Box 45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85" name="Text Box 45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86" name="Text Box 45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87" name="Text Box 45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88" name="Text Box 45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89" name="Text Box 45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90" name="Text Box 45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91" name="Text Box 45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92" name="Text Box 45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93" name="Text Box 45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94" name="Text Box 45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95" name="Text Box 45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96" name="Text Box 45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97" name="Text Box 45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98" name="Text Box 45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1999" name="Text Box 45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00" name="Text Box 45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01" name="Text Box 45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02" name="Text Box 45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03" name="Text Box 45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04" name="Text Box 45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05" name="Text Box 45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06" name="Text Box 45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07" name="Text Box 45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08" name="Text Box 45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09" name="Text Box 45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10" name="Text Box 45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11" name="Text Box 45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12" name="Text Box 45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13" name="Text Box 45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14" name="Text Box 45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15" name="Text Box 45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16" name="Text Box 45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17" name="Text Box 46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18" name="Text Box 46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19" name="Text Box 46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20" name="Text Box 46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21" name="Text Box 46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22" name="Text Box 46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23" name="Text Box 46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24" name="Text Box 46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25" name="Text Box 46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26" name="Text Box 46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27" name="Text Box 46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28" name="Text Box 46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29" name="Text Box 46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30" name="Text Box 46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31" name="Text Box 46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32" name="Text Box 46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33" name="Text Box 46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34" name="Text Box 46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35" name="Text Box 46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36" name="Text Box 46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37" name="Text Box 46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38" name="Text Box 46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39" name="Text Box 46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40" name="Text Box 46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41" name="Text Box 46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42" name="Text Box 46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43" name="Text Box 46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44" name="Text Box 46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45" name="Text Box 46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46" name="Text Box 46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47" name="Text Box 46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48" name="Text Box 46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49" name="Text Box 46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50" name="Text Box 46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51" name="Text Box 46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52" name="Text Box 46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53" name="Text Box 46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54" name="Text Box 46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55" name="Text Box 46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56" name="Text Box 46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57" name="Text Box 46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58" name="Text Box 46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59" name="Text Box 46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60" name="Text Box 46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61" name="Text Box 46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62" name="Text Box 46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63" name="Text Box 46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64" name="Text Box 46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65" name="Text Box 46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66" name="Text Box 46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67" name="Text Box 46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68" name="Text Box 46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69" name="Text Box 46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70" name="Text Box 46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71" name="Text Box 46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72" name="Text Box 46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73" name="Text Box 46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74" name="Text Box 46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75" name="Text Box 46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76" name="Text Box 46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77" name="Text Box 46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78" name="Text Box 46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79" name="Text Box 46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80" name="Text Box 46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81" name="Text Box 46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82" name="Text Box 46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83" name="Text Box 46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84" name="Text Box 46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85" name="Text Box 46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86" name="Text Box 46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87" name="Text Box 46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88" name="Text Box 46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89" name="Text Box 46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90" name="Text Box 46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91" name="Text Box 46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92" name="Text Box 46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93" name="Text Box 46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94" name="Text Box 46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95" name="Text Box 46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96" name="Text Box 46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97" name="Text Box 46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98" name="Text Box 46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099" name="Text Box 46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00" name="Text Box 46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01" name="Text Box 46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02" name="Text Box 46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03" name="Text Box 46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04" name="Text Box 46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05" name="Text Box 46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06" name="Text Box 46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07" name="Text Box 46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08" name="Text Box 46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09" name="Text Box 46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10" name="Text Box 46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11" name="Text Box 46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12" name="Text Box 46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13" name="Text Box 46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14" name="Text Box 46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15" name="Text Box 46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16" name="Text Box 46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17" name="Text Box 47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18" name="Text Box 47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19" name="Text Box 47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20" name="Text Box 47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21" name="Text Box 47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22" name="Text Box 47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23" name="Text Box 47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24" name="Text Box 47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25" name="Text Box 47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26" name="Text Box 47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27" name="Text Box 47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28" name="Text Box 47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29" name="Text Box 47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30" name="Text Box 47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31" name="Text Box 47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32" name="Text Box 47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33" name="Text Box 47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34" name="Text Box 47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35" name="Text Box 47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36" name="Text Box 47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37" name="Text Box 47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38" name="Text Box 47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39" name="Text Box 47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40" name="Text Box 47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41" name="Text Box 47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42" name="Text Box 47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43" name="Text Box 47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44" name="Text Box 47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45" name="Text Box 47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46" name="Text Box 47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47" name="Text Box 47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48" name="Text Box 47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49" name="Text Box 47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50" name="Text Box 47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51" name="Text Box 47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52" name="Text Box 47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53" name="Text Box 47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54" name="Text Box 47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55" name="Text Box 47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56" name="Text Box 47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57" name="Text Box 47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58" name="Text Box 47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59" name="Text Box 47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60" name="Text Box 47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61" name="Text Box 47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62" name="Text Box 47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63" name="Text Box 47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64" name="Text Box 47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65" name="Text Box 47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66" name="Text Box 47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67" name="Text Box 47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68" name="Text Box 47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69" name="Text Box 47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70" name="Text Box 47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71" name="Text Box 47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72" name="Text Box 47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73" name="Text Box 47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74" name="Text Box 47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75" name="Text Box 47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76" name="Text Box 47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77" name="Text Box 47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78" name="Text Box 47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79" name="Text Box 47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80" name="Text Box 47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81" name="Text Box 47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82" name="Text Box 47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83" name="Text Box 47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84" name="Text Box 47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85" name="Text Box 47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86" name="Text Box 47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87" name="Text Box 47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88" name="Text Box 47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89" name="Text Box 47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90" name="Text Box 47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91" name="Text Box 47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92" name="Text Box 47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93" name="Text Box 47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94" name="Text Box 47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95" name="Text Box 47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96" name="Text Box 47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97" name="Text Box 47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98" name="Text Box 47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199" name="Text Box 47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00" name="Text Box 47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01" name="Text Box 47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02" name="Text Box 47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03" name="Text Box 47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04" name="Text Box 47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05" name="Text Box 47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06" name="Text Box 47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07" name="Text Box 47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08" name="Text Box 47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09" name="Text Box 47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10" name="Text Box 47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11" name="Text Box 47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12" name="Text Box 47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13" name="Text Box 47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14" name="Text Box 47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15" name="Text Box 47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16" name="Text Box 47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17" name="Text Box 48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18" name="Text Box 48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19" name="Text Box 48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20" name="Text Box 48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21" name="Text Box 48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22" name="Text Box 48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23" name="Text Box 48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24" name="Text Box 48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25" name="Text Box 48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26" name="Text Box 48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27" name="Text Box 48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28" name="Text Box 48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29" name="Text Box 48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30" name="Text Box 48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31" name="Text Box 48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32" name="Text Box 48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33" name="Text Box 48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34" name="Text Box 48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35" name="Text Box 48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36" name="Text Box 48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37" name="Text Box 48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38" name="Text Box 48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39" name="Text Box 48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40" name="Text Box 48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41" name="Text Box 48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42" name="Text Box 48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43" name="Text Box 48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44" name="Text Box 48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45" name="Text Box 48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46" name="Text Box 48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47" name="Text Box 48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48" name="Text Box 48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49" name="Text Box 48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50" name="Text Box 48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51" name="Text Box 48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52" name="Text Box 48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53" name="Text Box 48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54" name="Text Box 48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55" name="Text Box 48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56" name="Text Box 48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57" name="Text Box 48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58" name="Text Box 48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59" name="Text Box 48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60" name="Text Box 48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61" name="Text Box 48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62" name="Text Box 48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63" name="Text Box 48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64" name="Text Box 48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65" name="Text Box 48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66" name="Text Box 48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67" name="Text Box 48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68" name="Text Box 48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69" name="Text Box 48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70" name="Text Box 48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71" name="Text Box 48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72" name="Text Box 48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73" name="Text Box 48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74" name="Text Box 48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75" name="Text Box 48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76" name="Text Box 48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77" name="Text Box 48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78" name="Text Box 48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79" name="Text Box 48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80" name="Text Box 48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81" name="Text Box 48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82" name="Text Box 48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83" name="Text Box 48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84" name="Text Box 48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85" name="Text Box 48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86" name="Text Box 48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87" name="Text Box 48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88" name="Text Box 48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89" name="Text Box 48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90" name="Text Box 48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91" name="Text Box 48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92" name="Text Box 48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93" name="Text Box 48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94" name="Text Box 48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95" name="Text Box 48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96" name="Text Box 48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97" name="Text Box 48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98" name="Text Box 48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299" name="Text Box 48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00" name="Text Box 48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01" name="Text Box 48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02" name="Text Box 48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03" name="Text Box 48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04" name="Text Box 48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05" name="Text Box 48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06" name="Text Box 48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07" name="Text Box 48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08" name="Text Box 48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09" name="Text Box 48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10" name="Text Box 48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11" name="Text Box 48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12" name="Text Box 48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13" name="Text Box 48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14" name="Text Box 48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15" name="Text Box 48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16" name="Text Box 48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17" name="Text Box 49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18" name="Text Box 49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19" name="Text Box 49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20" name="Text Box 49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21" name="Text Box 49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22" name="Text Box 49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23" name="Text Box 49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24" name="Text Box 49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25" name="Text Box 49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26" name="Text Box 49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27" name="Text Box 49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28" name="Text Box 49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29" name="Text Box 49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30" name="Text Box 49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31" name="Text Box 49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32" name="Text Box 49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33" name="Text Box 49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34" name="Text Box 49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35" name="Text Box 49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36" name="Text Box 49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37" name="Text Box 49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38" name="Text Box 49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39" name="Text Box 49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40" name="Text Box 49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41" name="Text Box 49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42" name="Text Box 49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43" name="Text Box 49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44" name="Text Box 49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45" name="Text Box 49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46" name="Text Box 49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47" name="Text Box 49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48" name="Text Box 49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49" name="Text Box 49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50" name="Text Box 49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51" name="Text Box 49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52" name="Text Box 49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53" name="Text Box 49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54" name="Text Box 49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55" name="Text Box 49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56" name="Text Box 49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57" name="Text Box 49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58" name="Text Box 49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59" name="Text Box 49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60" name="Text Box 49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61" name="Text Box 49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62" name="Text Box 49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63" name="Text Box 49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64" name="Text Box 49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65" name="Text Box 49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66" name="Text Box 49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67" name="Text Box 49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68" name="Text Box 49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69" name="Text Box 49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70" name="Text Box 49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71" name="Text Box 49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72" name="Text Box 49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73" name="Text Box 49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74" name="Text Box 49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75" name="Text Box 49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76" name="Text Box 49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77" name="Text Box 49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78" name="Text Box 49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79" name="Text Box 49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80" name="Text Box 49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81" name="Text Box 49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82" name="Text Box 49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83" name="Text Box 49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84" name="Text Box 49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85" name="Text Box 49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86" name="Text Box 49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87" name="Text Box 49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88" name="Text Box 49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89" name="Text Box 49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90" name="Text Box 49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91" name="Text Box 49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92" name="Text Box 49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93" name="Text Box 49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94" name="Text Box 49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95" name="Text Box 49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96" name="Text Box 49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97" name="Text Box 49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98" name="Text Box 49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399" name="Text Box 49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00" name="Text Box 49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01" name="Text Box 49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02" name="Text Box 49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03" name="Text Box 49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04" name="Text Box 49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05" name="Text Box 49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06" name="Text Box 49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07" name="Text Box 49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08" name="Text Box 49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09" name="Text Box 49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10" name="Text Box 49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11" name="Text Box 49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12" name="Text Box 49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13" name="Text Box 49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14" name="Text Box 49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15" name="Text Box 49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16" name="Text Box 49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17" name="Text Box 50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18" name="Text Box 50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19" name="Text Box 50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20" name="Text Box 50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21" name="Text Box 50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22" name="Text Box 50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23" name="Text Box 50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24" name="Text Box 50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25" name="Text Box 50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26" name="Text Box 50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27" name="Text Box 50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28" name="Text Box 50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29" name="Text Box 50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30" name="Text Box 50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31" name="Text Box 50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32" name="Text Box 50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33" name="Text Box 50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34" name="Text Box 50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35" name="Text Box 50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36" name="Text Box 50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37" name="Text Box 50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38" name="Text Box 50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39" name="Text Box 50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40" name="Text Box 50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41" name="Text Box 50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42" name="Text Box 50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43" name="Text Box 50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44" name="Text Box 50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45" name="Text Box 50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46" name="Text Box 50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47" name="Text Box 50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48" name="Text Box 50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49" name="Text Box 50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50" name="Text Box 50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51" name="Text Box 50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52" name="Text Box 50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53" name="Text Box 50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54" name="Text Box 50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55" name="Text Box 50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56" name="Text Box 50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57" name="Text Box 50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58" name="Text Box 50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59" name="Text Box 50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60" name="Text Box 50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61" name="Text Box 50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62" name="Text Box 50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63" name="Text Box 50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64" name="Text Box 50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65" name="Text Box 50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66" name="Text Box 50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67" name="Text Box 50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68" name="Text Box 50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69" name="Text Box 50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70" name="Text Box 50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71" name="Text Box 50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72" name="Text Box 50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73" name="Text Box 50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74" name="Text Box 50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75" name="Text Box 50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76" name="Text Box 50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77" name="Text Box 50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78" name="Text Box 50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79" name="Text Box 50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80" name="Text Box 50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81" name="Text Box 50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82" name="Text Box 50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83" name="Text Box 50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84" name="Text Box 50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85" name="Text Box 50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86" name="Text Box 50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87" name="Text Box 50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88" name="Text Box 50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89" name="Text Box 50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90" name="Text Box 50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91" name="Text Box 50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92" name="Text Box 50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93" name="Text Box 50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94" name="Text Box 50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95" name="Text Box 50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96" name="Text Box 50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97" name="Text Box 50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98" name="Text Box 50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499" name="Text Box 50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00" name="Text Box 50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01" name="Text Box 50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02" name="Text Box 50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03" name="Text Box 50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04" name="Text Box 50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05" name="Text Box 50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06" name="Text Box 50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07" name="Text Box 50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08" name="Text Box 50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09" name="Text Box 50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10" name="Text Box 50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11" name="Text Box 50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12" name="Text Box 50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13" name="Text Box 50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14" name="Text Box 50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15" name="Text Box 50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16" name="Text Box 50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17" name="Text Box 51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18" name="Text Box 51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19" name="Text Box 51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20" name="Text Box 51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21" name="Text Box 51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22" name="Text Box 51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23" name="Text Box 51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24" name="Text Box 51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25" name="Text Box 51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26" name="Text Box 51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27" name="Text Box 51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28" name="Text Box 51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29" name="Text Box 51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30" name="Text Box 51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31" name="Text Box 51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32" name="Text Box 51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33" name="Text Box 51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34" name="Text Box 51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35" name="Text Box 51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36" name="Text Box 51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37" name="Text Box 51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38" name="Text Box 51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39" name="Text Box 51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40" name="Text Box 51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41" name="Text Box 51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42" name="Text Box 51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43" name="Text Box 51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44" name="Text Box 51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45" name="Text Box 51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46" name="Text Box 51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47" name="Text Box 51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48" name="Text Box 51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49" name="Text Box 51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50" name="Text Box 51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51" name="Text Box 51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52" name="Text Box 51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53" name="Text Box 51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54" name="Text Box 51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55" name="Text Box 51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56" name="Text Box 51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57" name="Text Box 51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58" name="Text Box 51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59" name="Text Box 51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60" name="Text Box 51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61" name="Text Box 51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62" name="Text Box 51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63" name="Text Box 51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64" name="Text Box 51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65" name="Text Box 51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66" name="Text Box 51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67" name="Text Box 51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68" name="Text Box 51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69" name="Text Box 51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70" name="Text Box 51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71" name="Text Box 51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72" name="Text Box 51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73" name="Text Box 51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74" name="Text Box 51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75" name="Text Box 51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76" name="Text Box 51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77" name="Text Box 51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78" name="Text Box 51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79" name="Text Box 51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80" name="Text Box 51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81" name="Text Box 51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82" name="Text Box 51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83" name="Text Box 51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84" name="Text Box 51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85" name="Text Box 51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86" name="Text Box 51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87" name="Text Box 51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88" name="Text Box 51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89" name="Text Box 51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90" name="Text Box 51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91" name="Text Box 51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92" name="Text Box 51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93" name="Text Box 51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94" name="Text Box 51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95" name="Text Box 51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96" name="Text Box 51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97" name="Text Box 51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98" name="Text Box 51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599" name="Text Box 51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00" name="Text Box 51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01" name="Text Box 51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02" name="Text Box 51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03" name="Text Box 51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04" name="Text Box 51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05" name="Text Box 51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06" name="Text Box 51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07" name="Text Box 51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08" name="Text Box 51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09" name="Text Box 51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10" name="Text Box 51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11" name="Text Box 51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12" name="Text Box 51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13" name="Text Box 51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14" name="Text Box 51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15" name="Text Box 51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16" name="Text Box 51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17" name="Text Box 52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18" name="Text Box 52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19" name="Text Box 52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20" name="Text Box 52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21" name="Text Box 52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22" name="Text Box 52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23" name="Text Box 52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24" name="Text Box 52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25" name="Text Box 52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26" name="Text Box 52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27" name="Text Box 52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28" name="Text Box 52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29" name="Text Box 52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30" name="Text Box 52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31" name="Text Box 52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32" name="Text Box 52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33" name="Text Box 52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34" name="Text Box 52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35" name="Text Box 52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36" name="Text Box 52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37" name="Text Box 52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38" name="Text Box 52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39" name="Text Box 52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40" name="Text Box 52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41" name="Text Box 52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42" name="Text Box 52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43" name="Text Box 52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44" name="Text Box 52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45" name="Text Box 52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46" name="Text Box 52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47" name="Text Box 52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48" name="Text Box 52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49" name="Text Box 52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50" name="Text Box 52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51" name="Text Box 52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52" name="Text Box 52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53" name="Text Box 52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54" name="Text Box 52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55" name="Text Box 52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56" name="Text Box 52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57" name="Text Box 52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58" name="Text Box 52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59" name="Text Box 52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60" name="Text Box 52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61" name="Text Box 52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62" name="Text Box 52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63" name="Text Box 52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64" name="Text Box 52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65" name="Text Box 52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66" name="Text Box 52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67" name="Text Box 52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68" name="Text Box 52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69" name="Text Box 52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70" name="Text Box 52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71" name="Text Box 52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72" name="Text Box 52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73" name="Text Box 52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74" name="Text Box 52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75" name="Text Box 52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76" name="Text Box 52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77" name="Text Box 52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78" name="Text Box 52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79" name="Text Box 52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80" name="Text Box 52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81" name="Text Box 52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82" name="Text Box 52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83" name="Text Box 52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84" name="Text Box 52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85" name="Text Box 52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86" name="Text Box 52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87" name="Text Box 52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88" name="Text Box 52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89" name="Text Box 52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90" name="Text Box 52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91" name="Text Box 52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92" name="Text Box 52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93" name="Text Box 52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94" name="Text Box 52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95" name="Text Box 52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96" name="Text Box 52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97" name="Text Box 52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98" name="Text Box 52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699" name="Text Box 52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00" name="Text Box 52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01" name="Text Box 52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02" name="Text Box 52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03" name="Text Box 52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04" name="Text Box 52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05" name="Text Box 52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06" name="Text Box 52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07" name="Text Box 52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08" name="Text Box 52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09" name="Text Box 52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10" name="Text Box 52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11" name="Text Box 52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12" name="Text Box 52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13" name="Text Box 52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14" name="Text Box 52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15" name="Text Box 52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16" name="Text Box 52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17" name="Text Box 53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18" name="Text Box 53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19" name="Text Box 53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20" name="Text Box 53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21" name="Text Box 53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22" name="Text Box 53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23" name="Text Box 53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24" name="Text Box 53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25" name="Text Box 530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26" name="Text Box 530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27" name="Text Box 531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28" name="Text Box 531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29" name="Text Box 531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30" name="Text Box 531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31" name="Text Box 531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32" name="Text Box 531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33" name="Text Box 531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34" name="Text Box 531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35" name="Text Box 531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36" name="Text Box 531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37" name="Text Box 532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38" name="Text Box 532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39" name="Text Box 532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40" name="Text Box 532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41" name="Text Box 532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42" name="Text Box 532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43" name="Text Box 532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44" name="Text Box 532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45" name="Text Box 532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46" name="Text Box 532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47" name="Text Box 533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48" name="Text Box 533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49" name="Text Box 533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50" name="Text Box 533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51" name="Text Box 533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52" name="Text Box 533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53" name="Text Box 533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54" name="Text Box 533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55" name="Text Box 533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56" name="Text Box 533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57" name="Text Box 534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58" name="Text Box 534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59" name="Text Box 534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60" name="Text Box 534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61" name="Text Box 534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62" name="Text Box 534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63" name="Text Box 534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64" name="Text Box 534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65" name="Text Box 534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66" name="Text Box 534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67" name="Text Box 535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68" name="Text Box 535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69" name="Text Box 535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70" name="Text Box 535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71" name="Text Box 535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72" name="Text Box 535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73" name="Text Box 535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74" name="Text Box 535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75" name="Text Box 535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76" name="Text Box 535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77" name="Text Box 536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78" name="Text Box 536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79" name="Text Box 536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80" name="Text Box 536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81" name="Text Box 536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82" name="Text Box 536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83" name="Text Box 536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84" name="Text Box 536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85" name="Text Box 536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86" name="Text Box 536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87" name="Text Box 537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88" name="Text Box 537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89" name="Text Box 537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90" name="Text Box 537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91" name="Text Box 537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92" name="Text Box 537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93" name="Text Box 537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94" name="Text Box 537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95" name="Text Box 537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96" name="Text Box 537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97" name="Text Box 538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98" name="Text Box 538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799" name="Text Box 538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00" name="Text Box 538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01" name="Text Box 538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02" name="Text Box 538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03" name="Text Box 538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04" name="Text Box 538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05" name="Text Box 538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06" name="Text Box 538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07" name="Text Box 539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08" name="Text Box 539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09" name="Text Box 539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10" name="Text Box 539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11" name="Text Box 539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12" name="Text Box 539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13" name="Text Box 539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14" name="Text Box 539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15" name="Text Box 5398"/>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16" name="Text Box 5399"/>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17" name="Text Box 5400"/>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18" name="Text Box 5401"/>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19" name="Text Box 5402"/>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20" name="Text Box 5403"/>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21" name="Text Box 5404"/>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22" name="Text Box 5405"/>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23" name="Text Box 5406"/>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47625</xdr:rowOff>
    </xdr:to>
    <xdr:sp macro="" textlink="">
      <xdr:nvSpPr>
        <xdr:cNvPr id="2824" name="Text Box 5407"/>
        <xdr:cNvSpPr txBox="1">
          <a:spLocks noChangeArrowheads="1"/>
        </xdr:cNvSpPr>
      </xdr:nvSpPr>
      <xdr:spPr bwMode="auto">
        <a:xfrm>
          <a:off x="4667250" y="15049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25" name="Text Box 5427"/>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26" name="Text Box 5428"/>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27" name="Text Box 5429"/>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28" name="Text Box 5430"/>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29" name="Text Box 5431"/>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30" name="Text Box 5432"/>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31" name="Text Box 5433"/>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32" name="Text Box 5434"/>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33" name="Text Box 5435"/>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34" name="Text Box 5436"/>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35" name="Text Box 5437"/>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36" name="Text Box 5438"/>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37" name="Text Box 5439"/>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38" name="Text Box 5440"/>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39" name="Text Box 5441"/>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40" name="Text Box 5442"/>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41" name="Text Box 5443"/>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42" name="Text Box 5444"/>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43" name="Text Box 5445"/>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44" name="Text Box 5446"/>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45" name="Text Box 5447"/>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46" name="Text Box 5448"/>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47" name="Text Box 5449"/>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48" name="Text Box 5450"/>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49" name="Text Box 5451"/>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50" name="Text Box 5452"/>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51" name="Text Box 5453"/>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52" name="Text Box 5454"/>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53" name="Text Box 5455"/>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54" name="Text Box 5456"/>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55" name="Text Box 5457"/>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56" name="Text Box 5458"/>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57" name="Text Box 5459"/>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58" name="Text Box 5460"/>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59" name="Text Box 5461"/>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60" name="Text Box 5462"/>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61" name="Text Box 5463"/>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62" name="Text Box 5464"/>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63" name="Text Box 5465"/>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64" name="Text Box 5466"/>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65" name="Text Box 5467"/>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75</xdr:row>
      <xdr:rowOff>0</xdr:rowOff>
    </xdr:from>
    <xdr:to>
      <xdr:col>4</xdr:col>
      <xdr:colOff>85725</xdr:colOff>
      <xdr:row>76</xdr:row>
      <xdr:rowOff>47624</xdr:rowOff>
    </xdr:to>
    <xdr:sp macro="" textlink="">
      <xdr:nvSpPr>
        <xdr:cNvPr id="2866" name="Text Box 5468"/>
        <xdr:cNvSpPr txBox="1">
          <a:spLocks noChangeArrowheads="1"/>
        </xdr:cNvSpPr>
      </xdr:nvSpPr>
      <xdr:spPr bwMode="auto">
        <a:xfrm>
          <a:off x="4667250" y="14287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67" name="Text Box 25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68" name="Text Box 25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69" name="Text Box 25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70" name="Text Box 25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71" name="Text Box 25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72" name="Text Box 25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73" name="Text Box 25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74" name="Text Box 25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75" name="Text Box 25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76" name="Text Box 25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77" name="Text Box 25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78" name="Text Box 25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79" name="Text Box 25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80" name="Text Box 26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81" name="Text Box 26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82" name="Text Box 26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83" name="Text Box 26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84" name="Text Box 26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85" name="Text Box 26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86" name="Text Box 26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87" name="Text Box 26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88" name="Text Box 26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89" name="Text Box 26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90" name="Text Box 26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91" name="Text Box 26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92" name="Text Box 26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93" name="Text Box 26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94" name="Text Box 26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95" name="Text Box 26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96" name="Text Box 26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97" name="Text Box 26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98" name="Text Box 26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899" name="Text Box 26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00" name="Text Box 26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01" name="Text Box 26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02" name="Text Box 26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03" name="Text Box 26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04" name="Text Box 26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05" name="Text Box 26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06" name="Text Box 26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07" name="Text Box 26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08" name="Text Box 26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09" name="Text Box 26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10" name="Text Box 26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11" name="Text Box 26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12" name="Text Box 26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13" name="Text Box 26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14" name="Text Box 26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15" name="Text Box 26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16" name="Text Box 26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17" name="Text Box 26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18" name="Text Box 26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19" name="Text Box 26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20" name="Text Box 26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21" name="Text Box 26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22" name="Text Box 26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23" name="Text Box 26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24" name="Text Box 26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25" name="Text Box 26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26" name="Text Box 26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27" name="Text Box 26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28" name="Text Box 26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29" name="Text Box 26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30" name="Text Box 26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31" name="Text Box 26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32" name="Text Box 26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33" name="Text Box 26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34" name="Text Box 26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35" name="Text Box 26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36" name="Text Box 26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37" name="Text Box 26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38" name="Text Box 27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39" name="Text Box 27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40" name="Text Box 27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41" name="Text Box 27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42" name="Text Box 27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43" name="Text Box 27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44" name="Text Box 27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45" name="Text Box 27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46" name="Text Box 27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47" name="Text Box 27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48" name="Text Box 27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49" name="Text Box 27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50" name="Text Box 27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51" name="Text Box 27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52" name="Text Box 27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53" name="Text Box 27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54" name="Text Box 27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55" name="Text Box 27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56" name="Text Box 27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57" name="Text Box 27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58" name="Text Box 27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59" name="Text Box 27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60" name="Text Box 27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61" name="Text Box 27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62" name="Text Box 27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63" name="Text Box 27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64" name="Text Box 27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65" name="Text Box 27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66" name="Text Box 27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67" name="Text Box 27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68" name="Text Box 27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69" name="Text Box 27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70" name="Text Box 27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71" name="Text Box 27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72" name="Text Box 27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73" name="Text Box 27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74" name="Text Box 27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75" name="Text Box 27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76" name="Text Box 27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77" name="Text Box 27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78" name="Text Box 27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79" name="Text Box 27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80" name="Text Box 27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81" name="Text Box 27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82" name="Text Box 27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83" name="Text Box 27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84" name="Text Box 27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85" name="Text Box 27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86" name="Text Box 27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87" name="Text Box 27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88" name="Text Box 27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89" name="Text Box 27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90" name="Text Box 27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91" name="Text Box 27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92" name="Text Box 27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93" name="Text Box 27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94" name="Text Box 27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95" name="Text Box 27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96" name="Text Box 27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97" name="Text Box 27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98" name="Text Box 27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2999" name="Text Box 27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00" name="Text Box 27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01" name="Text Box 27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02" name="Text Box 27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03" name="Text Box 27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04" name="Text Box 27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05" name="Text Box 27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06" name="Text Box 27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07" name="Text Box 27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08" name="Text Box 27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09" name="Text Box 27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10" name="Text Box 27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11" name="Text Box 27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12" name="Text Box 27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13" name="Text Box 27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14" name="Text Box 27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15" name="Text Box 27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16" name="Text Box 27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17" name="Text Box 27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18" name="Text Box 27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19" name="Text Box 27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20" name="Text Box 27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21" name="Text Box 27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22" name="Text Box 27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23" name="Text Box 27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24" name="Text Box 27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25" name="Text Box 27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26" name="Text Box 27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27" name="Text Box 27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28" name="Text Box 27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29" name="Text Box 27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30" name="Text Box 27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31" name="Text Box 27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32" name="Text Box 27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33" name="Text Box 27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34" name="Text Box 27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35" name="Text Box 27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36" name="Text Box 27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37" name="Text Box 27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38" name="Text Box 28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39" name="Text Box 28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40" name="Text Box 28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41" name="Text Box 28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42" name="Text Box 28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43" name="Text Box 28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44" name="Text Box 28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45" name="Text Box 28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46" name="Text Box 28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47" name="Text Box 28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48" name="Text Box 28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49" name="Text Box 28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50" name="Text Box 28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51" name="Text Box 28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52" name="Text Box 28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53" name="Text Box 28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54" name="Text Box 28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55" name="Text Box 28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56" name="Text Box 28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57" name="Text Box 28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58" name="Text Box 28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59" name="Text Box 28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60" name="Text Box 28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61" name="Text Box 28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62" name="Text Box 28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63" name="Text Box 28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64" name="Text Box 28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65" name="Text Box 28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66" name="Text Box 28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67" name="Text Box 28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68" name="Text Box 28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69" name="Text Box 28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70" name="Text Box 28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71" name="Text Box 28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72" name="Text Box 28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73" name="Text Box 28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74" name="Text Box 28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75" name="Text Box 28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76" name="Text Box 28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77" name="Text Box 28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78" name="Text Box 28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79" name="Text Box 28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80" name="Text Box 28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81" name="Text Box 28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82" name="Text Box 28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83" name="Text Box 28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84" name="Text Box 28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85" name="Text Box 28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86" name="Text Box 28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87" name="Text Box 28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88" name="Text Box 28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89" name="Text Box 28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90" name="Text Box 28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91" name="Text Box 28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92" name="Text Box 28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93" name="Text Box 28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94" name="Text Box 28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95" name="Text Box 28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96" name="Text Box 28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97" name="Text Box 28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98" name="Text Box 28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099" name="Text Box 28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00" name="Text Box 28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01" name="Text Box 28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02" name="Text Box 28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03" name="Text Box 28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04" name="Text Box 28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05" name="Text Box 28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06" name="Text Box 28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07" name="Text Box 28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08" name="Text Box 28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09" name="Text Box 28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10" name="Text Box 28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11" name="Text Box 28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12" name="Text Box 28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13" name="Text Box 28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14" name="Text Box 28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15" name="Text Box 28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16" name="Text Box 28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17" name="Text Box 28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18" name="Text Box 28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19" name="Text Box 28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20" name="Text Box 28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21" name="Text Box 28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22" name="Text Box 28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23" name="Text Box 28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24" name="Text Box 28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25" name="Text Box 28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26" name="Text Box 28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27" name="Text Box 28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28" name="Text Box 28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29" name="Text Box 28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30" name="Text Box 28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31" name="Text Box 28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32" name="Text Box 28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33" name="Text Box 28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34" name="Text Box 28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35" name="Text Box 28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36" name="Text Box 28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37" name="Text Box 28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38" name="Text Box 29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39" name="Text Box 29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40" name="Text Box 29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41" name="Text Box 29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42" name="Text Box 29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43" name="Text Box 29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44" name="Text Box 29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45" name="Text Box 29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46" name="Text Box 29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47" name="Text Box 29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48" name="Text Box 29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49" name="Text Box 29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50" name="Text Box 29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51" name="Text Box 29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52" name="Text Box 29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53" name="Text Box 29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54" name="Text Box 29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55" name="Text Box 29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56" name="Text Box 29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57" name="Text Box 29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58" name="Text Box 29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59" name="Text Box 29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60" name="Text Box 29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61" name="Text Box 29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62" name="Text Box 29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63" name="Text Box 29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64" name="Text Box 29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65" name="Text Box 29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66" name="Text Box 29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67" name="Text Box 29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68" name="Text Box 29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69" name="Text Box 29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70" name="Text Box 29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71" name="Text Box 29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72" name="Text Box 29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73" name="Text Box 29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74" name="Text Box 29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75" name="Text Box 29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76" name="Text Box 29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77" name="Text Box 29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78" name="Text Box 29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79" name="Text Box 29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80" name="Text Box 29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81" name="Text Box 29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82" name="Text Box 29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83" name="Text Box 29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84" name="Text Box 29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85" name="Text Box 29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86" name="Text Box 29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87" name="Text Box 29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88" name="Text Box 29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89" name="Text Box 29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90" name="Text Box 29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91" name="Text Box 29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92" name="Text Box 29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93" name="Text Box 29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94" name="Text Box 29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95" name="Text Box 29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96" name="Text Box 29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97" name="Text Box 29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98" name="Text Box 29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199" name="Text Box 29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00" name="Text Box 29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01" name="Text Box 29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02" name="Text Box 29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03" name="Text Box 29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04" name="Text Box 29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05" name="Text Box 29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06" name="Text Box 29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07" name="Text Box 29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08" name="Text Box 29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09" name="Text Box 29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10" name="Text Box 29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11" name="Text Box 29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12" name="Text Box 29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13" name="Text Box 29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14" name="Text Box 29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15" name="Text Box 29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16" name="Text Box 29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17" name="Text Box 29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18" name="Text Box 29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19" name="Text Box 29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20" name="Text Box 29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21" name="Text Box 29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22" name="Text Box 29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23" name="Text Box 29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24" name="Text Box 29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25" name="Text Box 29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26" name="Text Box 29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27" name="Text Box 29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28" name="Text Box 29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29" name="Text Box 29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30" name="Text Box 29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31" name="Text Box 29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32" name="Text Box 29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33" name="Text Box 29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34" name="Text Box 29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35" name="Text Box 29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36" name="Text Box 29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37" name="Text Box 29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38" name="Text Box 30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39" name="Text Box 30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40" name="Text Box 30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41" name="Text Box 30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42" name="Text Box 30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43" name="Text Box 30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44" name="Text Box 30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45" name="Text Box 30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46" name="Text Box 30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47" name="Text Box 30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48" name="Text Box 30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49" name="Text Box 30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50" name="Text Box 30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51" name="Text Box 30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52" name="Text Box 30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53" name="Text Box 30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54" name="Text Box 30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55" name="Text Box 30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56" name="Text Box 30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57" name="Text Box 30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58" name="Text Box 30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59" name="Text Box 30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60" name="Text Box 30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61" name="Text Box 30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62" name="Text Box 30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63" name="Text Box 30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64" name="Text Box 30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65" name="Text Box 30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66" name="Text Box 30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67" name="Text Box 30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68" name="Text Box 30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69" name="Text Box 30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70" name="Text Box 30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71" name="Text Box 30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72" name="Text Box 30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73" name="Text Box 30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74" name="Text Box 30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75" name="Text Box 30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76" name="Text Box 30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77" name="Text Box 30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78" name="Text Box 30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79" name="Text Box 30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80" name="Text Box 30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81" name="Text Box 30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82" name="Text Box 30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83" name="Text Box 30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84" name="Text Box 30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85" name="Text Box 30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86" name="Text Box 30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87" name="Text Box 30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88" name="Text Box 30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89" name="Text Box 30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90" name="Text Box 30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91" name="Text Box 30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92" name="Text Box 30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93" name="Text Box 30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94" name="Text Box 30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95" name="Text Box 30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96" name="Text Box 30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97" name="Text Box 30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98" name="Text Box 30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299" name="Text Box 30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00" name="Text Box 30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01" name="Text Box 30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02" name="Text Box 30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03" name="Text Box 30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04" name="Text Box 30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05" name="Text Box 30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06" name="Text Box 30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07" name="Text Box 30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08" name="Text Box 30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09" name="Text Box 30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10" name="Text Box 30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11" name="Text Box 30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12" name="Text Box 30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13" name="Text Box 30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14" name="Text Box 30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15" name="Text Box 30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16" name="Text Box 30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17" name="Text Box 30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18" name="Text Box 30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19" name="Text Box 30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20" name="Text Box 30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21" name="Text Box 30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22" name="Text Box 30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23" name="Text Box 30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24" name="Text Box 30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25" name="Text Box 30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26" name="Text Box 30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27" name="Text Box 30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28" name="Text Box 30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29" name="Text Box 30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30" name="Text Box 30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31" name="Text Box 30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32" name="Text Box 30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33" name="Text Box 30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34" name="Text Box 30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35" name="Text Box 30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36" name="Text Box 30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37" name="Text Box 30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38" name="Text Box 31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39" name="Text Box 31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40" name="Text Box 31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41" name="Text Box 31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42" name="Text Box 31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43" name="Text Box 31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44" name="Text Box 31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45" name="Text Box 31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46" name="Text Box 31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47" name="Text Box 31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48" name="Text Box 31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49" name="Text Box 31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50" name="Text Box 31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51" name="Text Box 31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52" name="Text Box 31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53" name="Text Box 31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54" name="Text Box 31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55" name="Text Box 31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56" name="Text Box 31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57" name="Text Box 31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58" name="Text Box 31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59" name="Text Box 31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60" name="Text Box 31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61" name="Text Box 31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62" name="Text Box 31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63" name="Text Box 31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64" name="Text Box 31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65" name="Text Box 31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66" name="Text Box 31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67" name="Text Box 31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68" name="Text Box 31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69" name="Text Box 31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70" name="Text Box 31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71" name="Text Box 31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72" name="Text Box 31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73" name="Text Box 31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74" name="Text Box 31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75" name="Text Box 31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76" name="Text Box 31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77" name="Text Box 31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78" name="Text Box 31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79" name="Text Box 31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80" name="Text Box 31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81" name="Text Box 31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82" name="Text Box 31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83" name="Text Box 31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84" name="Text Box 31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85" name="Text Box 31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86" name="Text Box 31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87" name="Text Box 31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88" name="Text Box 31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89" name="Text Box 31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90" name="Text Box 31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91" name="Text Box 31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92" name="Text Box 31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93" name="Text Box 31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94" name="Text Box 31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95" name="Text Box 31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96" name="Text Box 31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97" name="Text Box 31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98" name="Text Box 31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399" name="Text Box 31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00" name="Text Box 31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01" name="Text Box 31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02" name="Text Box 31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03" name="Text Box 31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04" name="Text Box 31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05" name="Text Box 31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06" name="Text Box 31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07" name="Text Box 31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08" name="Text Box 31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09" name="Text Box 31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10" name="Text Box 31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11" name="Text Box 31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12" name="Text Box 31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13" name="Text Box 31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14" name="Text Box 31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15" name="Text Box 31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16" name="Text Box 31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17" name="Text Box 31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18" name="Text Box 31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19" name="Text Box 31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20" name="Text Box 31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21" name="Text Box 31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22" name="Text Box 31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23" name="Text Box 31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24" name="Text Box 31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25" name="Text Box 31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26" name="Text Box 31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27" name="Text Box 31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28" name="Text Box 31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29" name="Text Box 31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30" name="Text Box 31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31" name="Text Box 31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32" name="Text Box 31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33" name="Text Box 31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34" name="Text Box 31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35" name="Text Box 31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36" name="Text Box 31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37" name="Text Box 31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38" name="Text Box 32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39" name="Text Box 32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40" name="Text Box 32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41" name="Text Box 32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42" name="Text Box 32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43" name="Text Box 32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44" name="Text Box 32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45" name="Text Box 32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46" name="Text Box 32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47" name="Text Box 32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48" name="Text Box 32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49" name="Text Box 32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50" name="Text Box 32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51" name="Text Box 32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52" name="Text Box 32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53" name="Text Box 32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54" name="Text Box 32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55" name="Text Box 32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56" name="Text Box 32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57" name="Text Box 32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58" name="Text Box 32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59" name="Text Box 32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60" name="Text Box 32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61" name="Text Box 32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62" name="Text Box 32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63" name="Text Box 32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64" name="Text Box 32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65" name="Text Box 32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66" name="Text Box 32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67" name="Text Box 32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68" name="Text Box 32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69" name="Text Box 32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70" name="Text Box 32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71" name="Text Box 32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72" name="Text Box 32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73" name="Text Box 32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74" name="Text Box 32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75" name="Text Box 32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76" name="Text Box 32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77" name="Text Box 32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78" name="Text Box 32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79" name="Text Box 32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80" name="Text Box 32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81" name="Text Box 32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82" name="Text Box 32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83" name="Text Box 32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84" name="Text Box 32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85" name="Text Box 32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86" name="Text Box 32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87" name="Text Box 32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88" name="Text Box 32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89" name="Text Box 32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90" name="Text Box 32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91" name="Text Box 32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92" name="Text Box 32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93" name="Text Box 32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94" name="Text Box 32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95" name="Text Box 32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96" name="Text Box 32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97" name="Text Box 32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98" name="Text Box 32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499" name="Text Box 32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00" name="Text Box 32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01" name="Text Box 32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02" name="Text Box 32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03" name="Text Box 32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04" name="Text Box 32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05" name="Text Box 32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06" name="Text Box 32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07" name="Text Box 32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08" name="Text Box 32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09" name="Text Box 32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10" name="Text Box 32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11" name="Text Box 32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12" name="Text Box 32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13" name="Text Box 32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14" name="Text Box 32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15" name="Text Box 32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16" name="Text Box 32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17" name="Text Box 32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18" name="Text Box 32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19" name="Text Box 32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20" name="Text Box 32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21" name="Text Box 32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22" name="Text Box 32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23" name="Text Box 32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24" name="Text Box 32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25" name="Text Box 32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26" name="Text Box 32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27" name="Text Box 32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28" name="Text Box 32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29" name="Text Box 32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30" name="Text Box 32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31" name="Text Box 32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32" name="Text Box 32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33" name="Text Box 32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34" name="Text Box 32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35" name="Text Box 32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36" name="Text Box 32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37" name="Text Box 32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38" name="Text Box 33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39" name="Text Box 33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40" name="Text Box 33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41" name="Text Box 33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42" name="Text Box 33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43" name="Text Box 33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44" name="Text Box 33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45" name="Text Box 33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46" name="Text Box 33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47" name="Text Box 33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48" name="Text Box 33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49" name="Text Box 33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50" name="Text Box 33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51" name="Text Box 33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52" name="Text Box 33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53" name="Text Box 33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54" name="Text Box 33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55" name="Text Box 33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56" name="Text Box 33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57" name="Text Box 33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58" name="Text Box 33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59" name="Text Box 33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60" name="Text Box 33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61" name="Text Box 33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62" name="Text Box 33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63" name="Text Box 33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64" name="Text Box 33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65" name="Text Box 33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66" name="Text Box 33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67" name="Text Box 33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68" name="Text Box 33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69" name="Text Box 33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70" name="Text Box 33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71" name="Text Box 33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72" name="Text Box 33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73" name="Text Box 33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74" name="Text Box 33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75" name="Text Box 33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76" name="Text Box 33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77" name="Text Box 33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78" name="Text Box 33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79" name="Text Box 33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80" name="Text Box 33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81" name="Text Box 33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82" name="Text Box 33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83" name="Text Box 33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84" name="Text Box 33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85" name="Text Box 33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86" name="Text Box 33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87" name="Text Box 33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88" name="Text Box 33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89" name="Text Box 33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90" name="Text Box 33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91" name="Text Box 33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92" name="Text Box 33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93" name="Text Box 33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94" name="Text Box 33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95" name="Text Box 33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96" name="Text Box 33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97" name="Text Box 33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98" name="Text Box 33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599" name="Text Box 33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00" name="Text Box 33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01" name="Text Box 33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02" name="Text Box 33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03" name="Text Box 33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04" name="Text Box 33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05" name="Text Box 33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06" name="Text Box 33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07" name="Text Box 33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08" name="Text Box 33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09" name="Text Box 33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10" name="Text Box 33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11" name="Text Box 33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12" name="Text Box 33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13" name="Text Box 33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14" name="Text Box 33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15" name="Text Box 33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16" name="Text Box 33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17" name="Text Box 33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18" name="Text Box 33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19" name="Text Box 33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20" name="Text Box 33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21" name="Text Box 33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22" name="Text Box 33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23" name="Text Box 33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24" name="Text Box 33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25" name="Text Box 33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26" name="Text Box 33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27" name="Text Box 33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28" name="Text Box 33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29" name="Text Box 33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30" name="Text Box 33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31" name="Text Box 33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32" name="Text Box 33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33" name="Text Box 33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34" name="Text Box 33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35" name="Text Box 33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36" name="Text Box 33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37" name="Text Box 33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38" name="Text Box 34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39" name="Text Box 34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40" name="Text Box 34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41" name="Text Box 34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42" name="Text Box 34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43" name="Text Box 34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44" name="Text Box 34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45" name="Text Box 34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46" name="Text Box 34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47" name="Text Box 34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48" name="Text Box 34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49" name="Text Box 34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50" name="Text Box 34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51" name="Text Box 34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52" name="Text Box 34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53" name="Text Box 34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54" name="Text Box 34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55" name="Text Box 34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56" name="Text Box 34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57" name="Text Box 34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58" name="Text Box 34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59" name="Text Box 34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60" name="Text Box 34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61" name="Text Box 34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62" name="Text Box 34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63" name="Text Box 34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64" name="Text Box 34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65" name="Text Box 34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66" name="Text Box 34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67" name="Text Box 34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68" name="Text Box 34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69" name="Text Box 34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70" name="Text Box 34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71" name="Text Box 34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72" name="Text Box 34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73" name="Text Box 34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74" name="Text Box 34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75" name="Text Box 34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76" name="Text Box 34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77" name="Text Box 34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78" name="Text Box 34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79" name="Text Box 34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80" name="Text Box 34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81" name="Text Box 34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82" name="Text Box 34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83" name="Text Box 34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84" name="Text Box 34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85" name="Text Box 34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86" name="Text Box 34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87" name="Text Box 34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88" name="Text Box 34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89" name="Text Box 34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90" name="Text Box 34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91" name="Text Box 34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92" name="Text Box 34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93" name="Text Box 34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94" name="Text Box 34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95" name="Text Box 34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96" name="Text Box 34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97" name="Text Box 34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98" name="Text Box 34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699" name="Text Box 34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00" name="Text Box 34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01" name="Text Box 34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02" name="Text Box 34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03" name="Text Box 34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04" name="Text Box 34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05" name="Text Box 34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06" name="Text Box 34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07" name="Text Box 34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08" name="Text Box 34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09" name="Text Box 34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10" name="Text Box 34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11" name="Text Box 34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12" name="Text Box 34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13" name="Text Box 34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14" name="Text Box 34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15" name="Text Box 34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16" name="Text Box 34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17" name="Text Box 34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18" name="Text Box 34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19" name="Text Box 34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20" name="Text Box 34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21" name="Text Box 34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22" name="Text Box 34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23" name="Text Box 34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24" name="Text Box 34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25" name="Text Box 34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26" name="Text Box 34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27" name="Text Box 34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28" name="Text Box 34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29" name="Text Box 34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30" name="Text Box 34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31" name="Text Box 34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32" name="Text Box 34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33" name="Text Box 34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34" name="Text Box 34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35" name="Text Box 34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36" name="Text Box 34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37" name="Text Box 34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38" name="Text Box 35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39" name="Text Box 35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40" name="Text Box 35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41" name="Text Box 35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42" name="Text Box 35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43" name="Text Box 35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44" name="Text Box 35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45" name="Text Box 35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46" name="Text Box 35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47" name="Text Box 35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48" name="Text Box 35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49" name="Text Box 35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50" name="Text Box 35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51" name="Text Box 35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52" name="Text Box 35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53" name="Text Box 35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54" name="Text Box 35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55" name="Text Box 35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56" name="Text Box 35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57" name="Text Box 35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58" name="Text Box 35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59" name="Text Box 35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60" name="Text Box 35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61" name="Text Box 35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62" name="Text Box 35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63" name="Text Box 35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64" name="Text Box 35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65" name="Text Box 35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66" name="Text Box 35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67" name="Text Box 35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68" name="Text Box 35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69" name="Text Box 35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70" name="Text Box 35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71" name="Text Box 35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72" name="Text Box 35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73" name="Text Box 35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74" name="Text Box 35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75" name="Text Box 35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76" name="Text Box 35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77" name="Text Box 35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78" name="Text Box 35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79" name="Text Box 35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80" name="Text Box 35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81" name="Text Box 35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82" name="Text Box 35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83" name="Text Box 35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84" name="Text Box 35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85" name="Text Box 35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86" name="Text Box 35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87" name="Text Box 35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88" name="Text Box 35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89" name="Text Box 35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90" name="Text Box 35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91" name="Text Box 35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92" name="Text Box 35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93" name="Text Box 35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94" name="Text Box 35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95" name="Text Box 35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96" name="Text Box 35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97" name="Text Box 35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98" name="Text Box 35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799" name="Text Box 35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00" name="Text Box 35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01" name="Text Box 35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02" name="Text Box 35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03" name="Text Box 35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04" name="Text Box 35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05" name="Text Box 35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06" name="Text Box 35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07" name="Text Box 35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08" name="Text Box 35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09" name="Text Box 35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10" name="Text Box 35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11" name="Text Box 35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12" name="Text Box 35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13" name="Text Box 35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14" name="Text Box 35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15" name="Text Box 35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16" name="Text Box 35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17" name="Text Box 35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18" name="Text Box 35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19" name="Text Box 35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20" name="Text Box 35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21" name="Text Box 35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22" name="Text Box 35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23" name="Text Box 35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24" name="Text Box 35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25" name="Text Box 35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26" name="Text Box 35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27" name="Text Box 35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28" name="Text Box 35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29" name="Text Box 35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30" name="Text Box 35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31" name="Text Box 35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32" name="Text Box 35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33" name="Text Box 35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34" name="Text Box 35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35" name="Text Box 35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36" name="Text Box 35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37" name="Text Box 35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38" name="Text Box 36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39" name="Text Box 36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40" name="Text Box 36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41" name="Text Box 36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42" name="Text Box 36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43" name="Text Box 36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44" name="Text Box 36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45" name="Text Box 36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46" name="Text Box 36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47" name="Text Box 36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48" name="Text Box 36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49" name="Text Box 36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50" name="Text Box 36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51" name="Text Box 36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52" name="Text Box 36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53" name="Text Box 36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54" name="Text Box 36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55" name="Text Box 36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56" name="Text Box 36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57" name="Text Box 36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58" name="Text Box 36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59" name="Text Box 36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60" name="Text Box 36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61" name="Text Box 36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62" name="Text Box 36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63" name="Text Box 36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64" name="Text Box 36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65" name="Text Box 36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66" name="Text Box 36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67" name="Text Box 36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68" name="Text Box 36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69" name="Text Box 36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70" name="Text Box 36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71" name="Text Box 36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72" name="Text Box 36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73" name="Text Box 36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74" name="Text Box 36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75" name="Text Box 36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76" name="Text Box 36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77" name="Text Box 36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78" name="Text Box 36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79" name="Text Box 36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80" name="Text Box 36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81" name="Text Box 36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82" name="Text Box 36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83" name="Text Box 36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84" name="Text Box 36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85" name="Text Box 36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86" name="Text Box 36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87" name="Text Box 36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88" name="Text Box 36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89" name="Text Box 36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90" name="Text Box 36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91" name="Text Box 36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92" name="Text Box 36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93" name="Text Box 36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94" name="Text Box 36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95" name="Text Box 36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96" name="Text Box 36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97" name="Text Box 36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98" name="Text Box 36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899" name="Text Box 36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00" name="Text Box 36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01" name="Text Box 36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02" name="Text Box 36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03" name="Text Box 36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04" name="Text Box 36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05" name="Text Box 36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06" name="Text Box 36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07" name="Text Box 36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08" name="Text Box 36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09" name="Text Box 36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10" name="Text Box 36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11" name="Text Box 36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12" name="Text Box 36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13" name="Text Box 36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14" name="Text Box 36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15" name="Text Box 36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16" name="Text Box 36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17" name="Text Box 36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18" name="Text Box 36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19" name="Text Box 36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20" name="Text Box 36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21" name="Text Box 36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22" name="Text Box 36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23" name="Text Box 36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24" name="Text Box 36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25" name="Text Box 36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26" name="Text Box 36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27" name="Text Box 36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28" name="Text Box 36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29" name="Text Box 36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30" name="Text Box 36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31" name="Text Box 36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32" name="Text Box 36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33" name="Text Box 36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34" name="Text Box 36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35" name="Text Box 36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36" name="Text Box 36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37" name="Text Box 36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38" name="Text Box 37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39" name="Text Box 37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40" name="Text Box 37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41" name="Text Box 37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42" name="Text Box 37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43" name="Text Box 37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44" name="Text Box 37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45" name="Text Box 37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46" name="Text Box 37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47" name="Text Box 37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48" name="Text Box 37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49" name="Text Box 37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50" name="Text Box 37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51" name="Text Box 37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52" name="Text Box 37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53" name="Text Box 37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54" name="Text Box 37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55" name="Text Box 37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56" name="Text Box 37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57" name="Text Box 37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58" name="Text Box 37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59" name="Text Box 37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60" name="Text Box 37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61" name="Text Box 37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62" name="Text Box 37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63" name="Text Box 37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64" name="Text Box 37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65" name="Text Box 37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66" name="Text Box 37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67" name="Text Box 37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68" name="Text Box 37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69" name="Text Box 37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70" name="Text Box 37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71" name="Text Box 37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72" name="Text Box 37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73" name="Text Box 37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74" name="Text Box 37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75" name="Text Box 37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76" name="Text Box 37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77" name="Text Box 37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78" name="Text Box 37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79" name="Text Box 37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80" name="Text Box 37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81" name="Text Box 37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82" name="Text Box 37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83" name="Text Box 37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84" name="Text Box 37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85" name="Text Box 37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86" name="Text Box 37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87" name="Text Box 37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88" name="Text Box 37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89" name="Text Box 37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90" name="Text Box 37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91" name="Text Box 37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92" name="Text Box 37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93" name="Text Box 37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94" name="Text Box 37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95" name="Text Box 37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96" name="Text Box 37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97" name="Text Box 37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98" name="Text Box 37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3999" name="Text Box 37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00" name="Text Box 37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01" name="Text Box 37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02" name="Text Box 37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03" name="Text Box 37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04" name="Text Box 37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05" name="Text Box 37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06" name="Text Box 37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07" name="Text Box 37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08" name="Text Box 37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09" name="Text Box 37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10" name="Text Box 37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11" name="Text Box 37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12" name="Text Box 37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13" name="Text Box 37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14" name="Text Box 37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15" name="Text Box 37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16" name="Text Box 37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17" name="Text Box 37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18" name="Text Box 37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19" name="Text Box 37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20" name="Text Box 37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21" name="Text Box 37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22" name="Text Box 37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23" name="Text Box 37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24" name="Text Box 37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25" name="Text Box 37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26" name="Text Box 37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27" name="Text Box 37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28" name="Text Box 37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29" name="Text Box 37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30" name="Text Box 37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31" name="Text Box 37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32" name="Text Box 37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33" name="Text Box 37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34" name="Text Box 37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35" name="Text Box 37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36" name="Text Box 37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37" name="Text Box 37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38" name="Text Box 38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39" name="Text Box 38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40" name="Text Box 38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41" name="Text Box 38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42" name="Text Box 38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43" name="Text Box 38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44" name="Text Box 38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45" name="Text Box 38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46" name="Text Box 38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47" name="Text Box 38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48" name="Text Box 38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49" name="Text Box 38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50" name="Text Box 38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51" name="Text Box 38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52" name="Text Box 38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53" name="Text Box 38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54" name="Text Box 38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55" name="Text Box 38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56" name="Text Box 38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57" name="Text Box 38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58" name="Text Box 38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59" name="Text Box 38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60" name="Text Box 38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61" name="Text Box 38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62" name="Text Box 38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63" name="Text Box 38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64" name="Text Box 38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65" name="Text Box 38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66" name="Text Box 38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67" name="Text Box 38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68" name="Text Box 38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69" name="Text Box 38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70" name="Text Box 38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71" name="Text Box 38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72" name="Text Box 38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73" name="Text Box 38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74" name="Text Box 38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75" name="Text Box 38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76" name="Text Box 38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77" name="Text Box 38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78" name="Text Box 38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79" name="Text Box 38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80" name="Text Box 38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81" name="Text Box 38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82" name="Text Box 38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83" name="Text Box 38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84" name="Text Box 38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85" name="Text Box 38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86" name="Text Box 38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87" name="Text Box 38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88" name="Text Box 38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89" name="Text Box 38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90" name="Text Box 38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91" name="Text Box 38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92" name="Text Box 38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93" name="Text Box 38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94" name="Text Box 38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95" name="Text Box 38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96" name="Text Box 38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97" name="Text Box 38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98" name="Text Box 38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099" name="Text Box 38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00" name="Text Box 38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01" name="Text Box 38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02" name="Text Box 38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03" name="Text Box 38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04" name="Text Box 38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05" name="Text Box 38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06" name="Text Box 38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07" name="Text Box 38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08" name="Text Box 38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09" name="Text Box 38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10" name="Text Box 38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11" name="Text Box 38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12" name="Text Box 38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13" name="Text Box 38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14" name="Text Box 38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15" name="Text Box 38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16" name="Text Box 38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17" name="Text Box 38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18" name="Text Box 38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19" name="Text Box 38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20" name="Text Box 38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21" name="Text Box 38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22" name="Text Box 38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23" name="Text Box 38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24" name="Text Box 38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25" name="Text Box 38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26" name="Text Box 38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27" name="Text Box 38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28" name="Text Box 38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29" name="Text Box 38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30" name="Text Box 38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31" name="Text Box 38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32" name="Text Box 38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33" name="Text Box 38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34" name="Text Box 38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35" name="Text Box 38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36" name="Text Box 38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37" name="Text Box 38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38" name="Text Box 39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39" name="Text Box 39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40" name="Text Box 39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41" name="Text Box 39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42" name="Text Box 39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43" name="Text Box 39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44" name="Text Box 39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45" name="Text Box 39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46" name="Text Box 39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47" name="Text Box 39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48" name="Text Box 39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49" name="Text Box 39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50" name="Text Box 39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51" name="Text Box 39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52" name="Text Box 39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53" name="Text Box 39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54" name="Text Box 39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55" name="Text Box 39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56" name="Text Box 39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57" name="Text Box 39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58" name="Text Box 39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59" name="Text Box 39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60" name="Text Box 39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61" name="Text Box 39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62" name="Text Box 39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63" name="Text Box 39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64" name="Text Box 39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65" name="Text Box 39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66" name="Text Box 39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67" name="Text Box 39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68" name="Text Box 39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69" name="Text Box 39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70" name="Text Box 39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71" name="Text Box 39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72" name="Text Box 39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73" name="Text Box 39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74" name="Text Box 39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75" name="Text Box 39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76" name="Text Box 39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77" name="Text Box 39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78" name="Text Box 39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79" name="Text Box 39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80" name="Text Box 39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81" name="Text Box 39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82" name="Text Box 39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83" name="Text Box 39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84" name="Text Box 39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85" name="Text Box 39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86" name="Text Box 39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87" name="Text Box 39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88" name="Text Box 39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89" name="Text Box 39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90" name="Text Box 39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91" name="Text Box 39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92" name="Text Box 39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93" name="Text Box 39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94" name="Text Box 39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95" name="Text Box 39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96" name="Text Box 39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97" name="Text Box 39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98" name="Text Box 39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199" name="Text Box 39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00" name="Text Box 39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01" name="Text Box 39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02" name="Text Box 39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03" name="Text Box 39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04" name="Text Box 39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05" name="Text Box 39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06" name="Text Box 39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07" name="Text Box 39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08" name="Text Box 39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09" name="Text Box 39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10" name="Text Box 39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11" name="Text Box 39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12" name="Text Box 39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13" name="Text Box 39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14" name="Text Box 39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15" name="Text Box 39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16" name="Text Box 39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17" name="Text Box 39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18" name="Text Box 39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19" name="Text Box 39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20" name="Text Box 39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21" name="Text Box 39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22" name="Text Box 39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23" name="Text Box 39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24" name="Text Box 39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25" name="Text Box 39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26" name="Text Box 39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27" name="Text Box 39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28" name="Text Box 39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29" name="Text Box 39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30" name="Text Box 39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31" name="Text Box 39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32" name="Text Box 39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33" name="Text Box 39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34" name="Text Box 39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35" name="Text Box 39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36" name="Text Box 39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37" name="Text Box 39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38" name="Text Box 40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39" name="Text Box 40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40" name="Text Box 40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41" name="Text Box 40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42" name="Text Box 40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43" name="Text Box 40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44" name="Text Box 40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45" name="Text Box 40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46" name="Text Box 40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47" name="Text Box 40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48" name="Text Box 40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49" name="Text Box 40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50" name="Text Box 40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51" name="Text Box 40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52" name="Text Box 40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53" name="Text Box 40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54" name="Text Box 40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55" name="Text Box 40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56" name="Text Box 40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57" name="Text Box 40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58" name="Text Box 40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59" name="Text Box 40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60" name="Text Box 40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61" name="Text Box 40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62" name="Text Box 40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63" name="Text Box 40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64" name="Text Box 40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65" name="Text Box 40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66" name="Text Box 40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67" name="Text Box 40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68" name="Text Box 40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69" name="Text Box 40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70" name="Text Box 40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71" name="Text Box 40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72" name="Text Box 40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73" name="Text Box 40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74" name="Text Box 40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75" name="Text Box 40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76" name="Text Box 40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77" name="Text Box 40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78" name="Text Box 40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79" name="Text Box 40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80" name="Text Box 40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81" name="Text Box 40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82" name="Text Box 40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83" name="Text Box 40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84" name="Text Box 40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85" name="Text Box 40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86" name="Text Box 40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87" name="Text Box 40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88" name="Text Box 40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89" name="Text Box 40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90" name="Text Box 40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91" name="Text Box 40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92" name="Text Box 40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93" name="Text Box 40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94" name="Text Box 40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95" name="Text Box 40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96" name="Text Box 40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97" name="Text Box 40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98" name="Text Box 40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299" name="Text Box 40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00" name="Text Box 40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01" name="Text Box 40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02" name="Text Box 40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03" name="Text Box 40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04" name="Text Box 40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05" name="Text Box 40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06" name="Text Box 40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07" name="Text Box 40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08" name="Text Box 40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09" name="Text Box 40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10" name="Text Box 40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11" name="Text Box 40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12" name="Text Box 40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13" name="Text Box 40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14" name="Text Box 40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15" name="Text Box 40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16" name="Text Box 40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17" name="Text Box 40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18" name="Text Box 40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19" name="Text Box 40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20" name="Text Box 40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21" name="Text Box 40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22" name="Text Box 40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23" name="Text Box 40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24" name="Text Box 40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25" name="Text Box 40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26" name="Text Box 40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27" name="Text Box 40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28" name="Text Box 40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29" name="Text Box 40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30" name="Text Box 40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31" name="Text Box 40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32" name="Text Box 40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33" name="Text Box 40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34" name="Text Box 40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35" name="Text Box 40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36" name="Text Box 40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37" name="Text Box 40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38" name="Text Box 41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39" name="Text Box 41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40" name="Text Box 41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41" name="Text Box 41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42" name="Text Box 41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43" name="Text Box 41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44" name="Text Box 41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45" name="Text Box 41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46" name="Text Box 41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47" name="Text Box 41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48" name="Text Box 41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49" name="Text Box 41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50" name="Text Box 41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51" name="Text Box 41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52" name="Text Box 41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53" name="Text Box 41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54" name="Text Box 41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55" name="Text Box 41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56" name="Text Box 41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57" name="Text Box 41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58" name="Text Box 41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59" name="Text Box 41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60" name="Text Box 41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61" name="Text Box 41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62" name="Text Box 41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63" name="Text Box 41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64" name="Text Box 41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65" name="Text Box 41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66" name="Text Box 41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67" name="Text Box 41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68" name="Text Box 41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69" name="Text Box 41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70" name="Text Box 41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71" name="Text Box 41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72" name="Text Box 41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73" name="Text Box 41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74" name="Text Box 41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75" name="Text Box 41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76" name="Text Box 41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77" name="Text Box 41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78" name="Text Box 41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79" name="Text Box 41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80" name="Text Box 41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81" name="Text Box 41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82" name="Text Box 41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83" name="Text Box 41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84" name="Text Box 41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85" name="Text Box 41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86" name="Text Box 41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87" name="Text Box 41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88" name="Text Box 41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89" name="Text Box 41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90" name="Text Box 41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91" name="Text Box 41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92" name="Text Box 41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93" name="Text Box 41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94" name="Text Box 41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95" name="Text Box 41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96" name="Text Box 41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97" name="Text Box 41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98" name="Text Box 41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399" name="Text Box 41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00" name="Text Box 41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01" name="Text Box 41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02" name="Text Box 41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03" name="Text Box 41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04" name="Text Box 41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05" name="Text Box 41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06" name="Text Box 41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07" name="Text Box 41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08" name="Text Box 41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09" name="Text Box 41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10" name="Text Box 41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11" name="Text Box 41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12" name="Text Box 41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13" name="Text Box 41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14" name="Text Box 41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15" name="Text Box 41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16" name="Text Box 41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17" name="Text Box 41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18" name="Text Box 41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19" name="Text Box 41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20" name="Text Box 41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21" name="Text Box 41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22" name="Text Box 41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23" name="Text Box 41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24" name="Text Box 41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25" name="Text Box 41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26" name="Text Box 41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27" name="Text Box 41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28" name="Text Box 41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29" name="Text Box 41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30" name="Text Box 41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31" name="Text Box 41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32" name="Text Box 41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33" name="Text Box 41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34" name="Text Box 41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35" name="Text Box 41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36" name="Text Box 41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37" name="Text Box 41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38" name="Text Box 42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39" name="Text Box 42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40" name="Text Box 42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41" name="Text Box 42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42" name="Text Box 42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43" name="Text Box 42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44" name="Text Box 42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45" name="Text Box 42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46" name="Text Box 42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47" name="Text Box 42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48" name="Text Box 42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49" name="Text Box 42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50" name="Text Box 42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51" name="Text Box 42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52" name="Text Box 42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53" name="Text Box 42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54" name="Text Box 42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55" name="Text Box 42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56" name="Text Box 42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57" name="Text Box 42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58" name="Text Box 42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59" name="Text Box 42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60" name="Text Box 42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61" name="Text Box 42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62" name="Text Box 42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63" name="Text Box 42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64" name="Text Box 42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65" name="Text Box 42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66" name="Text Box 42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67" name="Text Box 42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68" name="Text Box 42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69" name="Text Box 42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70" name="Text Box 42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71" name="Text Box 42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72" name="Text Box 42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73" name="Text Box 42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74" name="Text Box 42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75" name="Text Box 42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76" name="Text Box 42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77" name="Text Box 42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78" name="Text Box 42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79" name="Text Box 42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80" name="Text Box 42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81" name="Text Box 42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82" name="Text Box 42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83" name="Text Box 42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84" name="Text Box 42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85" name="Text Box 42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86" name="Text Box 42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87" name="Text Box 42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88" name="Text Box 42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89" name="Text Box 42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90" name="Text Box 42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91" name="Text Box 42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92" name="Text Box 42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93" name="Text Box 42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94" name="Text Box 42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95" name="Text Box 42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96" name="Text Box 42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97" name="Text Box 42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98" name="Text Box 42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499" name="Text Box 42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00" name="Text Box 42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01" name="Text Box 42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02" name="Text Box 42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03" name="Text Box 42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04" name="Text Box 42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05" name="Text Box 42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06" name="Text Box 42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07" name="Text Box 42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08" name="Text Box 42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09" name="Text Box 42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10" name="Text Box 42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11" name="Text Box 42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12" name="Text Box 42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13" name="Text Box 42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14" name="Text Box 42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15" name="Text Box 42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16" name="Text Box 42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17" name="Text Box 42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18" name="Text Box 42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19" name="Text Box 42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20" name="Text Box 42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21" name="Text Box 42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22" name="Text Box 42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23" name="Text Box 42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24" name="Text Box 42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25" name="Text Box 42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26" name="Text Box 42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27" name="Text Box 42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28" name="Text Box 42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29" name="Text Box 42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30" name="Text Box 42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31" name="Text Box 42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32" name="Text Box 42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33" name="Text Box 42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34" name="Text Box 42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35" name="Text Box 42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36" name="Text Box 42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37" name="Text Box 42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38" name="Text Box 43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39" name="Text Box 43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40" name="Text Box 43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41" name="Text Box 43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42" name="Text Box 43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43" name="Text Box 43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44" name="Text Box 43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45" name="Text Box 43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46" name="Text Box 43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47" name="Text Box 43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48" name="Text Box 43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49" name="Text Box 43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50" name="Text Box 43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51" name="Text Box 43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52" name="Text Box 43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53" name="Text Box 43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54" name="Text Box 43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55" name="Text Box 43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56" name="Text Box 43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57" name="Text Box 43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58" name="Text Box 43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59" name="Text Box 43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60" name="Text Box 43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61" name="Text Box 43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62" name="Text Box 43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63" name="Text Box 43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64" name="Text Box 43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65" name="Text Box 43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66" name="Text Box 43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67" name="Text Box 43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68" name="Text Box 43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69" name="Text Box 43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70" name="Text Box 43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71" name="Text Box 43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72" name="Text Box 43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73" name="Text Box 43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74" name="Text Box 43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75" name="Text Box 43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76" name="Text Box 43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77" name="Text Box 43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78" name="Text Box 43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79" name="Text Box 43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80" name="Text Box 43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81" name="Text Box 43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82" name="Text Box 43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83" name="Text Box 43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84" name="Text Box 43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85" name="Text Box 43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86" name="Text Box 43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87" name="Text Box 43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88" name="Text Box 43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89" name="Text Box 43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90" name="Text Box 43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91" name="Text Box 43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92" name="Text Box 43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93" name="Text Box 43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94" name="Text Box 43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95" name="Text Box 43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96" name="Text Box 43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97" name="Text Box 43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98" name="Text Box 43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599" name="Text Box 43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00" name="Text Box 43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01" name="Text Box 43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02" name="Text Box 43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03" name="Text Box 43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04" name="Text Box 43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05" name="Text Box 43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06" name="Text Box 43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07" name="Text Box 43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08" name="Text Box 43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09" name="Text Box 43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10" name="Text Box 43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11" name="Text Box 43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12" name="Text Box 43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13" name="Text Box 43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14" name="Text Box 43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15" name="Text Box 43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16" name="Text Box 43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17" name="Text Box 43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18" name="Text Box 43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19" name="Text Box 43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20" name="Text Box 43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21" name="Text Box 43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22" name="Text Box 43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23" name="Text Box 43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24" name="Text Box 43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25" name="Text Box 43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26" name="Text Box 43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27" name="Text Box 43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28" name="Text Box 43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29" name="Text Box 43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30" name="Text Box 43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31" name="Text Box 43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32" name="Text Box 43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33" name="Text Box 43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34" name="Text Box 43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35" name="Text Box 43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36" name="Text Box 43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37" name="Text Box 43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38" name="Text Box 44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39" name="Text Box 44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40" name="Text Box 44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41" name="Text Box 44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42" name="Text Box 44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43" name="Text Box 44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44" name="Text Box 44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45" name="Text Box 44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46" name="Text Box 44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47" name="Text Box 44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48" name="Text Box 44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49" name="Text Box 44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50" name="Text Box 44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51" name="Text Box 44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52" name="Text Box 44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53" name="Text Box 44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54" name="Text Box 44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55" name="Text Box 44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56" name="Text Box 44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57" name="Text Box 44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58" name="Text Box 44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59" name="Text Box 44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60" name="Text Box 44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61" name="Text Box 44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62" name="Text Box 44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63" name="Text Box 44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64" name="Text Box 44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65" name="Text Box 44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66" name="Text Box 44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67" name="Text Box 44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68" name="Text Box 44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69" name="Text Box 44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70" name="Text Box 44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71" name="Text Box 44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72" name="Text Box 44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73" name="Text Box 44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74" name="Text Box 44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75" name="Text Box 44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76" name="Text Box 44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77" name="Text Box 44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78" name="Text Box 44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79" name="Text Box 44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80" name="Text Box 44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81" name="Text Box 44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82" name="Text Box 44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83" name="Text Box 44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84" name="Text Box 44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85" name="Text Box 44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86" name="Text Box 44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87" name="Text Box 44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88" name="Text Box 44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89" name="Text Box 44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90" name="Text Box 44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91" name="Text Box 44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92" name="Text Box 44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93" name="Text Box 44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94" name="Text Box 44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95" name="Text Box 44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96" name="Text Box 44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97" name="Text Box 44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98" name="Text Box 44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699" name="Text Box 44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00" name="Text Box 44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01" name="Text Box 44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02" name="Text Box 44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03" name="Text Box 44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04" name="Text Box 44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05" name="Text Box 44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06" name="Text Box 44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07" name="Text Box 44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08" name="Text Box 44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09" name="Text Box 44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10" name="Text Box 44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11" name="Text Box 44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12" name="Text Box 44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13" name="Text Box 44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14" name="Text Box 44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15" name="Text Box 44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16" name="Text Box 44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17" name="Text Box 44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18" name="Text Box 44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19" name="Text Box 44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20" name="Text Box 44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21" name="Text Box 44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22" name="Text Box 44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23" name="Text Box 44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24" name="Text Box 44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25" name="Text Box 44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26" name="Text Box 44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27" name="Text Box 44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28" name="Text Box 44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29" name="Text Box 44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30" name="Text Box 44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31" name="Text Box 44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32" name="Text Box 44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33" name="Text Box 44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34" name="Text Box 44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35" name="Text Box 44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36" name="Text Box 44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37" name="Text Box 44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38" name="Text Box 45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39" name="Text Box 45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40" name="Text Box 45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41" name="Text Box 45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42" name="Text Box 45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43" name="Text Box 45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44" name="Text Box 45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45" name="Text Box 45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46" name="Text Box 45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47" name="Text Box 45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48" name="Text Box 45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49" name="Text Box 45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50" name="Text Box 45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51" name="Text Box 45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52" name="Text Box 45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53" name="Text Box 45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54" name="Text Box 45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55" name="Text Box 45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56" name="Text Box 45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57" name="Text Box 45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58" name="Text Box 45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59" name="Text Box 45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60" name="Text Box 45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61" name="Text Box 45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62" name="Text Box 45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63" name="Text Box 45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64" name="Text Box 45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65" name="Text Box 45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66" name="Text Box 45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67" name="Text Box 45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68" name="Text Box 45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69" name="Text Box 45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70" name="Text Box 45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71" name="Text Box 45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72" name="Text Box 45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73" name="Text Box 45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74" name="Text Box 45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75" name="Text Box 45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76" name="Text Box 45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77" name="Text Box 45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78" name="Text Box 45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79" name="Text Box 45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80" name="Text Box 45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81" name="Text Box 45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82" name="Text Box 45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83" name="Text Box 45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84" name="Text Box 45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85" name="Text Box 45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86" name="Text Box 45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87" name="Text Box 45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88" name="Text Box 45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89" name="Text Box 45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90" name="Text Box 45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91" name="Text Box 45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92" name="Text Box 45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93" name="Text Box 45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94" name="Text Box 45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95" name="Text Box 45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96" name="Text Box 45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97" name="Text Box 45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98" name="Text Box 45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799" name="Text Box 45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00" name="Text Box 45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01" name="Text Box 45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02" name="Text Box 45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03" name="Text Box 45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04" name="Text Box 45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05" name="Text Box 45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06" name="Text Box 45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07" name="Text Box 45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08" name="Text Box 45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09" name="Text Box 45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10" name="Text Box 45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11" name="Text Box 45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12" name="Text Box 45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13" name="Text Box 45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14" name="Text Box 45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15" name="Text Box 45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16" name="Text Box 45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17" name="Text Box 45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18" name="Text Box 45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19" name="Text Box 45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20" name="Text Box 45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21" name="Text Box 45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22" name="Text Box 45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23" name="Text Box 45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24" name="Text Box 45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25" name="Text Box 45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26" name="Text Box 45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27" name="Text Box 45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28" name="Text Box 45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29" name="Text Box 45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30" name="Text Box 45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31" name="Text Box 45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32" name="Text Box 45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33" name="Text Box 45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34" name="Text Box 45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35" name="Text Box 45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36" name="Text Box 45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37" name="Text Box 45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38" name="Text Box 46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39" name="Text Box 46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40" name="Text Box 46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41" name="Text Box 46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42" name="Text Box 46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43" name="Text Box 46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44" name="Text Box 46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45" name="Text Box 46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46" name="Text Box 46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47" name="Text Box 46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48" name="Text Box 46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49" name="Text Box 46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50" name="Text Box 46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51" name="Text Box 46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52" name="Text Box 46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53" name="Text Box 46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54" name="Text Box 46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55" name="Text Box 46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56" name="Text Box 46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57" name="Text Box 46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58" name="Text Box 46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59" name="Text Box 46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60" name="Text Box 46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61" name="Text Box 46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62" name="Text Box 46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63" name="Text Box 46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64" name="Text Box 46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65" name="Text Box 46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66" name="Text Box 46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67" name="Text Box 46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68" name="Text Box 46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69" name="Text Box 46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70" name="Text Box 46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71" name="Text Box 46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72" name="Text Box 46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73" name="Text Box 46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74" name="Text Box 46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75" name="Text Box 46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76" name="Text Box 46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77" name="Text Box 46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78" name="Text Box 46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79" name="Text Box 46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80" name="Text Box 46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81" name="Text Box 46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82" name="Text Box 46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83" name="Text Box 46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84" name="Text Box 46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85" name="Text Box 46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86" name="Text Box 46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87" name="Text Box 46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88" name="Text Box 46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89" name="Text Box 46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90" name="Text Box 46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91" name="Text Box 46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92" name="Text Box 46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93" name="Text Box 46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94" name="Text Box 46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95" name="Text Box 46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96" name="Text Box 46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97" name="Text Box 46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98" name="Text Box 46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899" name="Text Box 46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00" name="Text Box 46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01" name="Text Box 46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02" name="Text Box 46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03" name="Text Box 46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04" name="Text Box 46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05" name="Text Box 46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06" name="Text Box 46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07" name="Text Box 46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08" name="Text Box 46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09" name="Text Box 46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10" name="Text Box 46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11" name="Text Box 46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12" name="Text Box 46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13" name="Text Box 46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14" name="Text Box 46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15" name="Text Box 46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16" name="Text Box 46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17" name="Text Box 46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18" name="Text Box 46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19" name="Text Box 46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20" name="Text Box 46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21" name="Text Box 46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22" name="Text Box 46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23" name="Text Box 46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24" name="Text Box 46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25" name="Text Box 46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26" name="Text Box 46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27" name="Text Box 46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28" name="Text Box 46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29" name="Text Box 46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30" name="Text Box 46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31" name="Text Box 46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32" name="Text Box 46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33" name="Text Box 46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34" name="Text Box 46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35" name="Text Box 46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36" name="Text Box 46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37" name="Text Box 46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38" name="Text Box 47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39" name="Text Box 47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40" name="Text Box 47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41" name="Text Box 47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42" name="Text Box 47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43" name="Text Box 47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44" name="Text Box 47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45" name="Text Box 47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46" name="Text Box 47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47" name="Text Box 47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48" name="Text Box 47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49" name="Text Box 47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50" name="Text Box 47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51" name="Text Box 47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52" name="Text Box 47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53" name="Text Box 47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54" name="Text Box 47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55" name="Text Box 47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56" name="Text Box 47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57" name="Text Box 47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58" name="Text Box 47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59" name="Text Box 47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60" name="Text Box 47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61" name="Text Box 47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62" name="Text Box 47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63" name="Text Box 47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64" name="Text Box 47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65" name="Text Box 47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66" name="Text Box 47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67" name="Text Box 47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68" name="Text Box 47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69" name="Text Box 47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70" name="Text Box 47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71" name="Text Box 47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72" name="Text Box 47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73" name="Text Box 47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74" name="Text Box 47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75" name="Text Box 47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76" name="Text Box 47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77" name="Text Box 47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78" name="Text Box 47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79" name="Text Box 47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80" name="Text Box 47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81" name="Text Box 47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82" name="Text Box 47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83" name="Text Box 47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84" name="Text Box 47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85" name="Text Box 47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86" name="Text Box 47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87" name="Text Box 47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88" name="Text Box 47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89" name="Text Box 47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90" name="Text Box 47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91" name="Text Box 47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92" name="Text Box 47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93" name="Text Box 47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94" name="Text Box 47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95" name="Text Box 47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96" name="Text Box 47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97" name="Text Box 47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98" name="Text Box 47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4999" name="Text Box 47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00" name="Text Box 47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01" name="Text Box 47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02" name="Text Box 47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03" name="Text Box 47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04" name="Text Box 47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05" name="Text Box 47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06" name="Text Box 47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07" name="Text Box 47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08" name="Text Box 47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09" name="Text Box 47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10" name="Text Box 47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11" name="Text Box 47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12" name="Text Box 47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13" name="Text Box 47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14" name="Text Box 47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15" name="Text Box 47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16" name="Text Box 47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17" name="Text Box 47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18" name="Text Box 47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19" name="Text Box 47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20" name="Text Box 47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21" name="Text Box 47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22" name="Text Box 47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23" name="Text Box 47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24" name="Text Box 47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25" name="Text Box 47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26" name="Text Box 47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27" name="Text Box 47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28" name="Text Box 47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29" name="Text Box 47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30" name="Text Box 47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31" name="Text Box 47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32" name="Text Box 47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33" name="Text Box 47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34" name="Text Box 47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35" name="Text Box 47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36" name="Text Box 47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37" name="Text Box 47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38" name="Text Box 48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39" name="Text Box 48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40" name="Text Box 48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41" name="Text Box 48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42" name="Text Box 48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43" name="Text Box 48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44" name="Text Box 48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45" name="Text Box 48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46" name="Text Box 48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47" name="Text Box 48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48" name="Text Box 48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49" name="Text Box 48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50" name="Text Box 48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51" name="Text Box 48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52" name="Text Box 48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53" name="Text Box 48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54" name="Text Box 48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55" name="Text Box 48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56" name="Text Box 48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57" name="Text Box 48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58" name="Text Box 48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59" name="Text Box 48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60" name="Text Box 48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61" name="Text Box 48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62" name="Text Box 48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63" name="Text Box 48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64" name="Text Box 48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65" name="Text Box 48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66" name="Text Box 48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67" name="Text Box 48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68" name="Text Box 48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69" name="Text Box 48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70" name="Text Box 48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71" name="Text Box 48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72" name="Text Box 48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73" name="Text Box 48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74" name="Text Box 48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75" name="Text Box 48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76" name="Text Box 48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77" name="Text Box 48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78" name="Text Box 48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79" name="Text Box 48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80" name="Text Box 48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81" name="Text Box 48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82" name="Text Box 48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83" name="Text Box 48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84" name="Text Box 48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85" name="Text Box 48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86" name="Text Box 48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87" name="Text Box 48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88" name="Text Box 48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89" name="Text Box 48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90" name="Text Box 48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91" name="Text Box 48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92" name="Text Box 48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93" name="Text Box 48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94" name="Text Box 48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95" name="Text Box 48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96" name="Text Box 48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97" name="Text Box 48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98" name="Text Box 48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099" name="Text Box 48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00" name="Text Box 48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01" name="Text Box 48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02" name="Text Box 48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03" name="Text Box 48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04" name="Text Box 48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05" name="Text Box 48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06" name="Text Box 48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07" name="Text Box 48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08" name="Text Box 48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09" name="Text Box 48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10" name="Text Box 48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11" name="Text Box 48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12" name="Text Box 48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13" name="Text Box 48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14" name="Text Box 48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15" name="Text Box 48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16" name="Text Box 48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17" name="Text Box 48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18" name="Text Box 48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19" name="Text Box 48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20" name="Text Box 48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21" name="Text Box 48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22" name="Text Box 48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23" name="Text Box 48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24" name="Text Box 48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25" name="Text Box 48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26" name="Text Box 48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27" name="Text Box 48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28" name="Text Box 48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29" name="Text Box 48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30" name="Text Box 48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31" name="Text Box 48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32" name="Text Box 48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33" name="Text Box 48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34" name="Text Box 48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35" name="Text Box 48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36" name="Text Box 48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37" name="Text Box 48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38" name="Text Box 49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39" name="Text Box 49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40" name="Text Box 49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41" name="Text Box 49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42" name="Text Box 49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43" name="Text Box 49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44" name="Text Box 49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45" name="Text Box 49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46" name="Text Box 49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47" name="Text Box 49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48" name="Text Box 49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49" name="Text Box 49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50" name="Text Box 49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51" name="Text Box 49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52" name="Text Box 49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53" name="Text Box 49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54" name="Text Box 49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55" name="Text Box 49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56" name="Text Box 49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57" name="Text Box 49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58" name="Text Box 49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59" name="Text Box 49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60" name="Text Box 49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61" name="Text Box 49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62" name="Text Box 49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63" name="Text Box 49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64" name="Text Box 49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65" name="Text Box 49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66" name="Text Box 49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67" name="Text Box 49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68" name="Text Box 49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69" name="Text Box 49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70" name="Text Box 49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71" name="Text Box 49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72" name="Text Box 49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73" name="Text Box 49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74" name="Text Box 49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75" name="Text Box 49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76" name="Text Box 49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77" name="Text Box 49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78" name="Text Box 49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79" name="Text Box 49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80" name="Text Box 49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81" name="Text Box 49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82" name="Text Box 49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83" name="Text Box 49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84" name="Text Box 49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85" name="Text Box 49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86" name="Text Box 49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87" name="Text Box 49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88" name="Text Box 49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89" name="Text Box 49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90" name="Text Box 49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91" name="Text Box 49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92" name="Text Box 49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93" name="Text Box 49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94" name="Text Box 49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95" name="Text Box 49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96" name="Text Box 49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97" name="Text Box 49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98" name="Text Box 49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199" name="Text Box 49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00" name="Text Box 49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01" name="Text Box 49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02" name="Text Box 49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03" name="Text Box 49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04" name="Text Box 49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05" name="Text Box 49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06" name="Text Box 49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07" name="Text Box 49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08" name="Text Box 49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09" name="Text Box 49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10" name="Text Box 49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11" name="Text Box 49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12" name="Text Box 49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13" name="Text Box 49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14" name="Text Box 49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15" name="Text Box 49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16" name="Text Box 49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17" name="Text Box 49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18" name="Text Box 49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19" name="Text Box 49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20" name="Text Box 49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21" name="Text Box 49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22" name="Text Box 49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23" name="Text Box 49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24" name="Text Box 49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25" name="Text Box 49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26" name="Text Box 49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27" name="Text Box 49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28" name="Text Box 49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29" name="Text Box 49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30" name="Text Box 49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31" name="Text Box 49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32" name="Text Box 49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33" name="Text Box 49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34" name="Text Box 49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35" name="Text Box 49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36" name="Text Box 49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37" name="Text Box 49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38" name="Text Box 50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39" name="Text Box 50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40" name="Text Box 50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41" name="Text Box 50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42" name="Text Box 50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43" name="Text Box 50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44" name="Text Box 50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45" name="Text Box 50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46" name="Text Box 50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47" name="Text Box 50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48" name="Text Box 50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49" name="Text Box 50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50" name="Text Box 50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51" name="Text Box 50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52" name="Text Box 50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53" name="Text Box 50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54" name="Text Box 50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55" name="Text Box 50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56" name="Text Box 50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57" name="Text Box 50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58" name="Text Box 50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59" name="Text Box 50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60" name="Text Box 50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61" name="Text Box 50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62" name="Text Box 50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63" name="Text Box 50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64" name="Text Box 50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65" name="Text Box 50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66" name="Text Box 50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67" name="Text Box 50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68" name="Text Box 50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69" name="Text Box 50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70" name="Text Box 50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71" name="Text Box 50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72" name="Text Box 50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73" name="Text Box 50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74" name="Text Box 50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75" name="Text Box 50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76" name="Text Box 50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77" name="Text Box 50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78" name="Text Box 50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79" name="Text Box 50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80" name="Text Box 50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81" name="Text Box 50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82" name="Text Box 50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83" name="Text Box 50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84" name="Text Box 50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85" name="Text Box 50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86" name="Text Box 50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87" name="Text Box 50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88" name="Text Box 50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89" name="Text Box 50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90" name="Text Box 50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91" name="Text Box 50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92" name="Text Box 50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93" name="Text Box 50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94" name="Text Box 50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95" name="Text Box 50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96" name="Text Box 50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97" name="Text Box 50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98" name="Text Box 50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299" name="Text Box 50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00" name="Text Box 50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01" name="Text Box 50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02" name="Text Box 50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03" name="Text Box 50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04" name="Text Box 50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05" name="Text Box 50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06" name="Text Box 50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07" name="Text Box 50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08" name="Text Box 50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09" name="Text Box 50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10" name="Text Box 50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11" name="Text Box 50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12" name="Text Box 50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13" name="Text Box 50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14" name="Text Box 50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15" name="Text Box 50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16" name="Text Box 50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17" name="Text Box 50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18" name="Text Box 50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19" name="Text Box 50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20" name="Text Box 50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21" name="Text Box 50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22" name="Text Box 50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23" name="Text Box 50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24" name="Text Box 50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25" name="Text Box 50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26" name="Text Box 50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27" name="Text Box 50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28" name="Text Box 50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29" name="Text Box 50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30" name="Text Box 50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31" name="Text Box 50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32" name="Text Box 50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33" name="Text Box 50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34" name="Text Box 50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35" name="Text Box 50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36" name="Text Box 50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37" name="Text Box 50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38" name="Text Box 51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39" name="Text Box 51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40" name="Text Box 51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41" name="Text Box 51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42" name="Text Box 51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43" name="Text Box 51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44" name="Text Box 51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45" name="Text Box 51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46" name="Text Box 51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47" name="Text Box 51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48" name="Text Box 51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49" name="Text Box 51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50" name="Text Box 51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51" name="Text Box 51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52" name="Text Box 51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53" name="Text Box 51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54" name="Text Box 51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55" name="Text Box 51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56" name="Text Box 51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57" name="Text Box 51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58" name="Text Box 51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59" name="Text Box 51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60" name="Text Box 51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61" name="Text Box 51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62" name="Text Box 51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63" name="Text Box 51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64" name="Text Box 51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65" name="Text Box 51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66" name="Text Box 51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67" name="Text Box 51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68" name="Text Box 51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69" name="Text Box 51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70" name="Text Box 51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71" name="Text Box 51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72" name="Text Box 51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73" name="Text Box 51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74" name="Text Box 51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75" name="Text Box 51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76" name="Text Box 51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77" name="Text Box 51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78" name="Text Box 51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79" name="Text Box 51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80" name="Text Box 51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81" name="Text Box 51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82" name="Text Box 51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83" name="Text Box 51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84" name="Text Box 51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85" name="Text Box 51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86" name="Text Box 51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87" name="Text Box 51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88" name="Text Box 51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89" name="Text Box 51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90" name="Text Box 515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91" name="Text Box 515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92" name="Text Box 515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93" name="Text Box 515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94" name="Text Box 515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95" name="Text Box 515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96" name="Text Box 515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97" name="Text Box 515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98" name="Text Box 516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399" name="Text Box 516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00" name="Text Box 516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01" name="Text Box 516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02" name="Text Box 516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03" name="Text Box 516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04" name="Text Box 516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05" name="Text Box 516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06" name="Text Box 516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07" name="Text Box 516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08" name="Text Box 517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09" name="Text Box 517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10" name="Text Box 517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11" name="Text Box 517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12" name="Text Box 517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13" name="Text Box 517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14" name="Text Box 517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15" name="Text Box 517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16" name="Text Box 517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17" name="Text Box 517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18" name="Text Box 518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19" name="Text Box 518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20" name="Text Box 518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21" name="Text Box 518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22" name="Text Box 518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23" name="Text Box 518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24" name="Text Box 518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25" name="Text Box 518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26" name="Text Box 518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27" name="Text Box 518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28" name="Text Box 519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29" name="Text Box 519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30" name="Text Box 519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31" name="Text Box 519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32" name="Text Box 519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33" name="Text Box 519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34" name="Text Box 519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35" name="Text Box 519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36" name="Text Box 519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37" name="Text Box 519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38" name="Text Box 520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39" name="Text Box 520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40" name="Text Box 520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41" name="Text Box 520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42" name="Text Box 520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43" name="Text Box 520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44" name="Text Box 520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45" name="Text Box 520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46" name="Text Box 520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47" name="Text Box 520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48" name="Text Box 521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49" name="Text Box 521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50" name="Text Box 521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51" name="Text Box 521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52" name="Text Box 521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53" name="Text Box 521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54" name="Text Box 521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55" name="Text Box 521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56" name="Text Box 521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57" name="Text Box 521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58" name="Text Box 522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59" name="Text Box 522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60" name="Text Box 522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61" name="Text Box 522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62" name="Text Box 522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63" name="Text Box 522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64" name="Text Box 522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65" name="Text Box 522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66" name="Text Box 522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67" name="Text Box 522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68" name="Text Box 523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69" name="Text Box 523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70" name="Text Box 523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71" name="Text Box 523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72" name="Text Box 523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73" name="Text Box 523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74" name="Text Box 523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75" name="Text Box 523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76" name="Text Box 523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77" name="Text Box 523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78" name="Text Box 524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79" name="Text Box 524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80" name="Text Box 5242"/>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81" name="Text Box 5243"/>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82" name="Text Box 5244"/>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83" name="Text Box 5245"/>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84" name="Text Box 5246"/>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85" name="Text Box 5247"/>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86" name="Text Box 5248"/>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87" name="Text Box 5249"/>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88" name="Text Box 5250"/>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79</xdr:row>
      <xdr:rowOff>0</xdr:rowOff>
    </xdr:from>
    <xdr:to>
      <xdr:col>4</xdr:col>
      <xdr:colOff>85725</xdr:colOff>
      <xdr:row>80</xdr:row>
      <xdr:rowOff>28906</xdr:rowOff>
    </xdr:to>
    <xdr:sp macro="" textlink="">
      <xdr:nvSpPr>
        <xdr:cNvPr id="5489" name="Text Box 5251"/>
        <xdr:cNvSpPr txBox="1">
          <a:spLocks noChangeArrowheads="1"/>
        </xdr:cNvSpPr>
      </xdr:nvSpPr>
      <xdr:spPr bwMode="auto">
        <a:xfrm>
          <a:off x="4667250" y="15049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54</xdr:row>
      <xdr:rowOff>0</xdr:rowOff>
    </xdr:from>
    <xdr:ext cx="85725" cy="205408"/>
    <xdr:sp macro="" textlink="">
      <xdr:nvSpPr>
        <xdr:cNvPr id="5490" name="Text Box 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491" name="Text Box 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492" name="Text Box 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493" name="Text Box 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494" name="Text Box 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495" name="Text Box 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496" name="Text Box 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497" name="Text Box 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498" name="Text Box 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499" name="Text Box 1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00" name="Text Box 1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01" name="Text Box 1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02" name="Text Box 1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03" name="Text Box 1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04" name="Text Box 1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05" name="Text Box 1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06" name="Text Box 1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07" name="Text Box 1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08" name="Text Box 1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09" name="Text Box 2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10" name="Text Box 2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11" name="Text Box 2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12" name="Text Box 2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13" name="Text Box 2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14" name="Text Box 2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15" name="Text Box 2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16" name="Text Box 2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17" name="Text Box 2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18" name="Text Box 2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19" name="Text Box 3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20" name="Text Box 3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21" name="Text Box 3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22" name="Text Box 3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23" name="Text Box 3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24" name="Text Box 3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25" name="Text Box 3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26" name="Text Box 3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27" name="Text Box 3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28" name="Text Box 3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29" name="Text Box 4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30" name="Text Box 4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31" name="Text Box 4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32" name="Text Box 4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33" name="Text Box 4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34" name="Text Box 4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35" name="Text Box 4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36" name="Text Box 11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37" name="Text Box 11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38" name="Text Box 11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39" name="Text Box 12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40" name="Text Box 12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41" name="Text Box 12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42" name="Text Box 12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43" name="Text Box 12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44" name="Text Box 12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45" name="Text Box 12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46" name="Text Box 12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47" name="Text Box 12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48" name="Text Box 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49" name="Text Box 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50" name="Text Box 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51" name="Text Box 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52" name="Text Box 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53" name="Text Box 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54" name="Text Box 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55" name="Text Box 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56" name="Text Box 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57" name="Text Box 1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58" name="Text Box 1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59" name="Text Box 1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60" name="Text Box 1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61" name="Text Box 1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62" name="Text Box 1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63" name="Text Box 1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64" name="Text Box 1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65" name="Text Box 1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66" name="Text Box 1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67" name="Text Box 2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68" name="Text Box 2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69" name="Text Box 2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70" name="Text Box 2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71" name="Text Box 2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72" name="Text Box 2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73" name="Text Box 2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74" name="Text Box 2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75" name="Text Box 2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76" name="Text Box 2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77" name="Text Box 3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78" name="Text Box 3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79" name="Text Box 3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80" name="Text Box 3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81" name="Text Box 3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82" name="Text Box 3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83" name="Text Box 3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84" name="Text Box 3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85" name="Text Box 3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86" name="Text Box 3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87" name="Text Box 4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88" name="Text Box 4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89" name="Text Box 4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90" name="Text Box 4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91" name="Text Box 4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92" name="Text Box 4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93" name="Text Box 4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94" name="Text Box 11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95" name="Text Box 11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96" name="Text Box 11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97" name="Text Box 12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98" name="Text Box 12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599" name="Text Box 12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00" name="Text Box 12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01" name="Text Box 12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02" name="Text Box 12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03" name="Text Box 12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04" name="Text Box 12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05" name="Text Box 12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06" name="Text Box 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07" name="Text Box 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08" name="Text Box 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09" name="Text Box 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10" name="Text Box 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11" name="Text Box 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12" name="Text Box 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13" name="Text Box 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14" name="Text Box 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15" name="Text Box 1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16" name="Text Box 1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17" name="Text Box 1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18" name="Text Box 1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19" name="Text Box 1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20" name="Text Box 1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21" name="Text Box 1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22" name="Text Box 1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23" name="Text Box 1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24" name="Text Box 1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25" name="Text Box 2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26" name="Text Box 2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27" name="Text Box 2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28" name="Text Box 2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29" name="Text Box 2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30" name="Text Box 2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31" name="Text Box 2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32" name="Text Box 2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33" name="Text Box 2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34" name="Text Box 2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35" name="Text Box 3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36" name="Text Box 3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37" name="Text Box 3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38" name="Text Box 3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39" name="Text Box 3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40" name="Text Box 3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41" name="Text Box 3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42" name="Text Box 3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43" name="Text Box 3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44" name="Text Box 3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45" name="Text Box 4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46" name="Text Box 4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47" name="Text Box 4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48" name="Text Box 4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49" name="Text Box 4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50" name="Text Box 4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51" name="Text Box 4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52" name="Text Box 47"/>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53" name="Text Box 48"/>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54" name="Text Box 49"/>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55" name="Text Box 50"/>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56" name="Text Box 51"/>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57" name="Text Box 52"/>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58" name="Text Box 53"/>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59" name="Text Box 54"/>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60" name="Text Box 55"/>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61" name="Text Box 56"/>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62" name="Text Box 57"/>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63" name="Text Box 58"/>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64" name="Text Box 59"/>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65" name="Text Box 60"/>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66" name="Text Box 61"/>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67" name="Text Box 62"/>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68" name="Text Box 63"/>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69" name="Text Box 64"/>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70" name="Text Box 65"/>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71" name="Text Box 66"/>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72" name="Text Box 67"/>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73" name="Text Box 68"/>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74" name="Text Box 69"/>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75" name="Text Box 70"/>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76" name="Text Box 71"/>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77" name="Text Box 72"/>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78" name="Text Box 73"/>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79" name="Text Box 74"/>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80" name="Text Box 75"/>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81" name="Text Box 76"/>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82" name="Text Box 77"/>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83" name="Text Box 78"/>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84" name="Text Box 79"/>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85" name="Text Box 80"/>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86" name="Text Box 81"/>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87" name="Text Box 82"/>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88" name="Text Box 83"/>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89" name="Text Box 84"/>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90" name="Text Box 85"/>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91" name="Text Box 86"/>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92" name="Text Box 87"/>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693" name="Text Box 88"/>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94" name="Text Box 11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95" name="Text Box 11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96" name="Text Box 11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97" name="Text Box 12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98" name="Text Box 12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699" name="Text Box 12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00" name="Text Box 12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01" name="Text Box 12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02" name="Text Box 12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03" name="Text Box 12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04" name="Text Box 12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05" name="Text Box 12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06" name="Text Box 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07" name="Text Box 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08" name="Text Box 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09" name="Text Box 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10" name="Text Box 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11" name="Text Box 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12" name="Text Box 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13" name="Text Box 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14" name="Text Box 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15" name="Text Box 1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16" name="Text Box 1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17" name="Text Box 1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18" name="Text Box 1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19" name="Text Box 1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20" name="Text Box 1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21" name="Text Box 1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22" name="Text Box 1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23" name="Text Box 1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24" name="Text Box 1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25" name="Text Box 2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26" name="Text Box 2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27" name="Text Box 2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28" name="Text Box 2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29" name="Text Box 2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30" name="Text Box 2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31" name="Text Box 2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32" name="Text Box 2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33" name="Text Box 2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34" name="Text Box 2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35" name="Text Box 3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36" name="Text Box 3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37" name="Text Box 3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38" name="Text Box 3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39" name="Text Box 3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40" name="Text Box 3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41" name="Text Box 3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42" name="Text Box 3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43" name="Text Box 3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44" name="Text Box 3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45" name="Text Box 4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46" name="Text Box 4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47" name="Text Box 4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48" name="Text Box 4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49" name="Text Box 4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50" name="Text Box 4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51" name="Text Box 4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52" name="Text Box 47"/>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53" name="Text Box 48"/>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54" name="Text Box 49"/>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55" name="Text Box 50"/>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56" name="Text Box 51"/>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57" name="Text Box 52"/>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58" name="Text Box 53"/>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59" name="Text Box 54"/>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60" name="Text Box 55"/>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61" name="Text Box 56"/>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62" name="Text Box 57"/>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63" name="Text Box 58"/>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64" name="Text Box 59"/>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65" name="Text Box 60"/>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66" name="Text Box 61"/>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67" name="Text Box 62"/>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68" name="Text Box 63"/>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69" name="Text Box 64"/>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70" name="Text Box 65"/>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71" name="Text Box 66"/>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72" name="Text Box 67"/>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73" name="Text Box 68"/>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74" name="Text Box 69"/>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75" name="Text Box 70"/>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76" name="Text Box 71"/>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77" name="Text Box 72"/>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78" name="Text Box 73"/>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79" name="Text Box 74"/>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80" name="Text Box 75"/>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81" name="Text Box 76"/>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82" name="Text Box 77"/>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83" name="Text Box 78"/>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84" name="Text Box 79"/>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85" name="Text Box 80"/>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86" name="Text Box 81"/>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87" name="Text Box 82"/>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88" name="Text Box 83"/>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89" name="Text Box 84"/>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90" name="Text Box 85"/>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91" name="Text Box 86"/>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92" name="Text Box 87"/>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53</xdr:row>
      <xdr:rowOff>0</xdr:rowOff>
    </xdr:from>
    <xdr:ext cx="85725" cy="205409"/>
    <xdr:sp macro="" textlink="">
      <xdr:nvSpPr>
        <xdr:cNvPr id="5793" name="Text Box 88"/>
        <xdr:cNvSpPr txBox="1">
          <a:spLocks noChangeArrowheads="1"/>
        </xdr:cNvSpPr>
      </xdr:nvSpPr>
      <xdr:spPr bwMode="auto">
        <a:xfrm>
          <a:off x="4667250" y="1009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94" name="Text Box 11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95" name="Text Box 11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96" name="Text Box 119"/>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97" name="Text Box 120"/>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98" name="Text Box 121"/>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799" name="Text Box 122"/>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800" name="Text Box 123"/>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801" name="Text Box 124"/>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802" name="Text Box 125"/>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803" name="Text Box 126"/>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804" name="Text Box 127"/>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54</xdr:row>
      <xdr:rowOff>0</xdr:rowOff>
    </xdr:from>
    <xdr:ext cx="85725" cy="205408"/>
    <xdr:sp macro="" textlink="">
      <xdr:nvSpPr>
        <xdr:cNvPr id="5805" name="Text Box 128"/>
        <xdr:cNvSpPr txBox="1">
          <a:spLocks noChangeArrowheads="1"/>
        </xdr:cNvSpPr>
      </xdr:nvSpPr>
      <xdr:spPr bwMode="auto">
        <a:xfrm>
          <a:off x="466725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31"/>
  <sheetViews>
    <sheetView showGridLines="0" tabSelected="1"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5" t="s">
        <v>34</v>
      </c>
    </row>
    <row r="2" spans="1:5" ht="15" customHeight="1" x14ac:dyDescent="0.2">
      <c r="A2" s="257" t="s">
        <v>35</v>
      </c>
      <c r="B2" s="257"/>
      <c r="C2" s="257"/>
      <c r="D2" s="257"/>
      <c r="E2" s="257"/>
    </row>
    <row r="3" spans="1:5" ht="15" customHeight="1" x14ac:dyDescent="0.2">
      <c r="A3" s="258" t="s">
        <v>36</v>
      </c>
      <c r="B3" s="258"/>
      <c r="C3" s="258"/>
      <c r="D3" s="258"/>
      <c r="E3" s="258"/>
    </row>
    <row r="4" spans="1:5" ht="15" customHeight="1" x14ac:dyDescent="0.2">
      <c r="A4" s="258"/>
      <c r="B4" s="258"/>
      <c r="C4" s="258"/>
      <c r="D4" s="258"/>
      <c r="E4" s="258"/>
    </row>
    <row r="5" spans="1:5" ht="15" customHeight="1" x14ac:dyDescent="0.2">
      <c r="A5" s="258"/>
      <c r="B5" s="258"/>
      <c r="C5" s="258"/>
      <c r="D5" s="258"/>
      <c r="E5" s="258"/>
    </row>
    <row r="6" spans="1:5" ht="15" customHeight="1" x14ac:dyDescent="0.2">
      <c r="A6" s="258"/>
      <c r="B6" s="258"/>
      <c r="C6" s="258"/>
      <c r="D6" s="258"/>
      <c r="E6" s="258"/>
    </row>
    <row r="7" spans="1:5" ht="15" customHeight="1" x14ac:dyDescent="0.2">
      <c r="A7" s="258"/>
      <c r="B7" s="258"/>
      <c r="C7" s="258"/>
      <c r="D7" s="258"/>
      <c r="E7" s="258"/>
    </row>
    <row r="8" spans="1:5" ht="15" customHeight="1" x14ac:dyDescent="0.2">
      <c r="A8" s="258"/>
      <c r="B8" s="258"/>
      <c r="C8" s="258"/>
      <c r="D8" s="258"/>
      <c r="E8" s="258"/>
    </row>
    <row r="9" spans="1:5" ht="15" customHeight="1" x14ac:dyDescent="0.2">
      <c r="A9" s="258"/>
      <c r="B9" s="258"/>
      <c r="C9" s="258"/>
      <c r="D9" s="258"/>
      <c r="E9" s="258"/>
    </row>
    <row r="10" spans="1:5" ht="15" customHeight="1" x14ac:dyDescent="0.2">
      <c r="A10" s="36" t="s">
        <v>37</v>
      </c>
    </row>
    <row r="11" spans="1:5" ht="15" customHeight="1" x14ac:dyDescent="0.25">
      <c r="A11" s="37" t="s">
        <v>1</v>
      </c>
      <c r="B11" s="38"/>
      <c r="C11" s="38"/>
      <c r="D11" s="38"/>
      <c r="E11" s="38"/>
    </row>
    <row r="12" spans="1:5" ht="15" customHeight="1" x14ac:dyDescent="0.2">
      <c r="A12" s="39" t="s">
        <v>38</v>
      </c>
      <c r="B12" s="38"/>
      <c r="C12" s="38"/>
      <c r="D12" s="38"/>
      <c r="E12" s="40" t="s">
        <v>39</v>
      </c>
    </row>
    <row r="13" spans="1:5" ht="15" customHeight="1" x14ac:dyDescent="0.25">
      <c r="A13" s="36"/>
      <c r="B13" s="37"/>
      <c r="C13" s="38"/>
      <c r="D13" s="38"/>
      <c r="E13" s="41"/>
    </row>
    <row r="14" spans="1:5" ht="15" customHeight="1" x14ac:dyDescent="0.2">
      <c r="B14" s="42"/>
      <c r="C14" s="43" t="s">
        <v>40</v>
      </c>
      <c r="D14" s="44" t="s">
        <v>41</v>
      </c>
      <c r="E14" s="45" t="s">
        <v>42</v>
      </c>
    </row>
    <row r="15" spans="1:5" ht="15" customHeight="1" x14ac:dyDescent="0.2">
      <c r="B15" s="46"/>
      <c r="C15" s="47">
        <v>6172</v>
      </c>
      <c r="D15" s="48" t="s">
        <v>43</v>
      </c>
      <c r="E15" s="49">
        <v>800000</v>
      </c>
    </row>
    <row r="16" spans="1:5" ht="15" customHeight="1" x14ac:dyDescent="0.2">
      <c r="B16" s="46"/>
      <c r="C16" s="50" t="s">
        <v>44</v>
      </c>
      <c r="D16" s="51"/>
      <c r="E16" s="52">
        <f>SUM(E15:E15)</f>
        <v>800000</v>
      </c>
    </row>
    <row r="17" spans="1:5" ht="15" customHeight="1" x14ac:dyDescent="0.2"/>
    <row r="18" spans="1:5" ht="15" customHeight="1" x14ac:dyDescent="0.25">
      <c r="A18" s="37" t="s">
        <v>16</v>
      </c>
      <c r="B18" s="38"/>
      <c r="C18" s="38"/>
      <c r="D18" s="38"/>
      <c r="E18" s="38"/>
    </row>
    <row r="19" spans="1:5" ht="15" customHeight="1" x14ac:dyDescent="0.2">
      <c r="A19" s="39" t="s">
        <v>45</v>
      </c>
      <c r="B19" s="53"/>
      <c r="C19" s="53"/>
      <c r="D19" s="53"/>
      <c r="E19" s="36" t="s">
        <v>46</v>
      </c>
    </row>
    <row r="20" spans="1:5" ht="15" customHeight="1" x14ac:dyDescent="0.25">
      <c r="A20" s="37"/>
      <c r="B20" s="36"/>
      <c r="C20" s="38"/>
      <c r="D20" s="38"/>
      <c r="E20" s="41"/>
    </row>
    <row r="21" spans="1:5" ht="15" customHeight="1" x14ac:dyDescent="0.2">
      <c r="A21" s="54"/>
      <c r="B21" s="55" t="s">
        <v>47</v>
      </c>
      <c r="C21" s="43" t="s">
        <v>40</v>
      </c>
      <c r="D21" s="56" t="s">
        <v>41</v>
      </c>
      <c r="E21" s="45" t="s">
        <v>42</v>
      </c>
    </row>
    <row r="22" spans="1:5" ht="15" customHeight="1" x14ac:dyDescent="0.2">
      <c r="A22" s="46"/>
      <c r="B22" s="57">
        <v>305</v>
      </c>
      <c r="C22" s="58"/>
      <c r="D22" s="59" t="s">
        <v>48</v>
      </c>
      <c r="E22" s="49">
        <v>800000</v>
      </c>
    </row>
    <row r="23" spans="1:5" ht="15" customHeight="1" x14ac:dyDescent="0.2">
      <c r="A23" s="60"/>
      <c r="B23" s="61"/>
      <c r="C23" s="50" t="s">
        <v>44</v>
      </c>
      <c r="D23" s="62"/>
      <c r="E23" s="63">
        <f>SUM(E22:E22)</f>
        <v>800000</v>
      </c>
    </row>
    <row r="24" spans="1:5" ht="15" customHeight="1" x14ac:dyDescent="0.2"/>
    <row r="25" spans="1:5" ht="15" customHeight="1" x14ac:dyDescent="0.2"/>
    <row r="26" spans="1:5" ht="15" customHeight="1" x14ac:dyDescent="0.25">
      <c r="A26" s="35" t="s">
        <v>49</v>
      </c>
    </row>
    <row r="27" spans="1:5" ht="15" customHeight="1" x14ac:dyDescent="0.2">
      <c r="A27" s="257" t="s">
        <v>35</v>
      </c>
      <c r="B27" s="257"/>
      <c r="C27" s="257"/>
      <c r="D27" s="257"/>
      <c r="E27" s="257"/>
    </row>
    <row r="28" spans="1:5" ht="15" customHeight="1" x14ac:dyDescent="0.2">
      <c r="A28" s="258" t="s">
        <v>368</v>
      </c>
      <c r="B28" s="258"/>
      <c r="C28" s="258"/>
      <c r="D28" s="258"/>
      <c r="E28" s="258"/>
    </row>
    <row r="29" spans="1:5" ht="15" customHeight="1" x14ac:dyDescent="0.2">
      <c r="A29" s="258"/>
      <c r="B29" s="258"/>
      <c r="C29" s="258"/>
      <c r="D29" s="258"/>
      <c r="E29" s="258"/>
    </row>
    <row r="30" spans="1:5" ht="15" customHeight="1" x14ac:dyDescent="0.2">
      <c r="A30" s="258"/>
      <c r="B30" s="258"/>
      <c r="C30" s="258"/>
      <c r="D30" s="258"/>
      <c r="E30" s="258"/>
    </row>
    <row r="31" spans="1:5" ht="15" customHeight="1" x14ac:dyDescent="0.2">
      <c r="A31" s="258"/>
      <c r="B31" s="258"/>
      <c r="C31" s="258"/>
      <c r="D31" s="258"/>
      <c r="E31" s="258"/>
    </row>
    <row r="32" spans="1:5" ht="15" customHeight="1" x14ac:dyDescent="0.2">
      <c r="A32" s="258"/>
      <c r="B32" s="258"/>
      <c r="C32" s="258"/>
      <c r="D32" s="258"/>
      <c r="E32" s="258"/>
    </row>
    <row r="33" spans="1:5" ht="15" customHeight="1" x14ac:dyDescent="0.2">
      <c r="A33" s="258"/>
      <c r="B33" s="258"/>
      <c r="C33" s="258"/>
      <c r="D33" s="258"/>
      <c r="E33" s="258"/>
    </row>
    <row r="34" spans="1:5" ht="15" customHeight="1" x14ac:dyDescent="0.2">
      <c r="A34" s="258"/>
      <c r="B34" s="258"/>
      <c r="C34" s="258"/>
      <c r="D34" s="258"/>
      <c r="E34" s="258"/>
    </row>
    <row r="35" spans="1:5" ht="15" customHeight="1" x14ac:dyDescent="0.2">
      <c r="A35" s="258"/>
      <c r="B35" s="258"/>
      <c r="C35" s="258"/>
      <c r="D35" s="258"/>
      <c r="E35" s="258"/>
    </row>
    <row r="36" spans="1:5" ht="15" customHeight="1" x14ac:dyDescent="0.2">
      <c r="A36" s="64"/>
      <c r="B36" s="64"/>
      <c r="C36" s="64"/>
      <c r="D36" s="64"/>
      <c r="E36" s="64"/>
    </row>
    <row r="37" spans="1:5" ht="15" customHeight="1" x14ac:dyDescent="0.25">
      <c r="A37" s="37" t="s">
        <v>1</v>
      </c>
      <c r="B37" s="38"/>
      <c r="C37" s="38"/>
      <c r="D37" s="38"/>
      <c r="E37" s="38"/>
    </row>
    <row r="38" spans="1:5" ht="15" customHeight="1" x14ac:dyDescent="0.2">
      <c r="A38" s="39" t="s">
        <v>38</v>
      </c>
      <c r="E38" t="s">
        <v>39</v>
      </c>
    </row>
    <row r="39" spans="1:5" ht="15" customHeight="1" x14ac:dyDescent="0.25">
      <c r="B39" s="37"/>
      <c r="C39" s="38"/>
      <c r="D39" s="38"/>
      <c r="E39" s="41"/>
    </row>
    <row r="40" spans="1:5" ht="15" customHeight="1" x14ac:dyDescent="0.2">
      <c r="A40" s="54"/>
      <c r="B40" s="54"/>
      <c r="C40" s="43" t="s">
        <v>40</v>
      </c>
      <c r="D40" s="44" t="s">
        <v>41</v>
      </c>
      <c r="E40" s="55" t="s">
        <v>42</v>
      </c>
    </row>
    <row r="41" spans="1:5" ht="15" customHeight="1" x14ac:dyDescent="0.2">
      <c r="A41" s="65"/>
      <c r="B41" s="66"/>
      <c r="C41" s="58"/>
      <c r="D41" s="67" t="s">
        <v>50</v>
      </c>
      <c r="E41" s="68">
        <v>126868.5</v>
      </c>
    </row>
    <row r="42" spans="1:5" ht="15" customHeight="1" x14ac:dyDescent="0.2">
      <c r="A42" s="65"/>
      <c r="B42" s="66"/>
      <c r="C42" s="69" t="s">
        <v>44</v>
      </c>
      <c r="D42" s="70"/>
      <c r="E42" s="71">
        <f>SUM(E41:E41)</f>
        <v>126868.5</v>
      </c>
    </row>
    <row r="43" spans="1:5" ht="15" customHeight="1" x14ac:dyDescent="0.2"/>
    <row r="44" spans="1:5" ht="15" customHeight="1" x14ac:dyDescent="0.25">
      <c r="A44" s="72" t="s">
        <v>16</v>
      </c>
      <c r="B44" s="73"/>
      <c r="C44" s="73"/>
      <c r="D44" s="36"/>
      <c r="E44" s="36"/>
    </row>
    <row r="45" spans="1:5" ht="15" customHeight="1" x14ac:dyDescent="0.2">
      <c r="A45" s="74" t="s">
        <v>51</v>
      </c>
      <c r="B45" s="73"/>
      <c r="C45" s="73"/>
      <c r="D45" s="73"/>
      <c r="E45" s="75" t="s">
        <v>52</v>
      </c>
    </row>
    <row r="46" spans="1:5" ht="15" customHeight="1" x14ac:dyDescent="0.2">
      <c r="A46" s="76"/>
      <c r="B46" s="77"/>
      <c r="C46" s="73"/>
      <c r="D46" s="76"/>
      <c r="E46" s="78"/>
    </row>
    <row r="47" spans="1:5" ht="15" customHeight="1" x14ac:dyDescent="0.2">
      <c r="B47" s="54"/>
      <c r="C47" s="55" t="s">
        <v>40</v>
      </c>
      <c r="D47" s="79" t="s">
        <v>53</v>
      </c>
      <c r="E47" s="55" t="s">
        <v>42</v>
      </c>
    </row>
    <row r="48" spans="1:5" ht="15" customHeight="1" x14ac:dyDescent="0.2">
      <c r="B48" s="80"/>
      <c r="C48" s="58">
        <v>3123</v>
      </c>
      <c r="D48" s="48" t="s">
        <v>54</v>
      </c>
      <c r="E48" s="68">
        <v>126868.5</v>
      </c>
    </row>
    <row r="49" spans="1:5" ht="15" customHeight="1" x14ac:dyDescent="0.2">
      <c r="B49" s="81"/>
      <c r="C49" s="69" t="s">
        <v>44</v>
      </c>
      <c r="D49" s="82"/>
      <c r="E49" s="83">
        <f>SUM(E48:E48)</f>
        <v>126868.5</v>
      </c>
    </row>
    <row r="50" spans="1:5" ht="15" customHeight="1" x14ac:dyDescent="0.2"/>
    <row r="51" spans="1:5" ht="15" customHeight="1" x14ac:dyDescent="0.2"/>
    <row r="52" spans="1:5" ht="15" customHeight="1" x14ac:dyDescent="0.2"/>
    <row r="53" spans="1:5" ht="15" customHeight="1" x14ac:dyDescent="0.25">
      <c r="A53" s="35" t="s">
        <v>55</v>
      </c>
    </row>
    <row r="54" spans="1:5" ht="15" customHeight="1" x14ac:dyDescent="0.2">
      <c r="A54" s="257" t="s">
        <v>35</v>
      </c>
      <c r="B54" s="257"/>
      <c r="C54" s="257"/>
      <c r="D54" s="257"/>
      <c r="E54" s="257"/>
    </row>
    <row r="55" spans="1:5" ht="15" customHeight="1" x14ac:dyDescent="0.2">
      <c r="A55" s="258" t="s">
        <v>369</v>
      </c>
      <c r="B55" s="258"/>
      <c r="C55" s="258"/>
      <c r="D55" s="258"/>
      <c r="E55" s="258"/>
    </row>
    <row r="56" spans="1:5" ht="15" customHeight="1" x14ac:dyDescent="0.2">
      <c r="A56" s="258"/>
      <c r="B56" s="258"/>
      <c r="C56" s="258"/>
      <c r="D56" s="258"/>
      <c r="E56" s="258"/>
    </row>
    <row r="57" spans="1:5" ht="15" customHeight="1" x14ac:dyDescent="0.2">
      <c r="A57" s="258"/>
      <c r="B57" s="258"/>
      <c r="C57" s="258"/>
      <c r="D57" s="258"/>
      <c r="E57" s="258"/>
    </row>
    <row r="58" spans="1:5" ht="15" customHeight="1" x14ac:dyDescent="0.2">
      <c r="A58" s="258"/>
      <c r="B58" s="258"/>
      <c r="C58" s="258"/>
      <c r="D58" s="258"/>
      <c r="E58" s="258"/>
    </row>
    <row r="59" spans="1:5" ht="15" customHeight="1" x14ac:dyDescent="0.2">
      <c r="A59" s="258"/>
      <c r="B59" s="258"/>
      <c r="C59" s="258"/>
      <c r="D59" s="258"/>
      <c r="E59" s="258"/>
    </row>
    <row r="60" spans="1:5" ht="15" customHeight="1" x14ac:dyDescent="0.2">
      <c r="A60" s="258"/>
      <c r="B60" s="258"/>
      <c r="C60" s="258"/>
      <c r="D60" s="258"/>
      <c r="E60" s="258"/>
    </row>
    <row r="61" spans="1:5" ht="15" customHeight="1" x14ac:dyDescent="0.2">
      <c r="A61" s="258"/>
      <c r="B61" s="258"/>
      <c r="C61" s="258"/>
      <c r="D61" s="258"/>
      <c r="E61" s="258"/>
    </row>
    <row r="62" spans="1:5" ht="15" customHeight="1" x14ac:dyDescent="0.2">
      <c r="A62" s="258"/>
      <c r="B62" s="258"/>
      <c r="C62" s="258"/>
      <c r="D62" s="258"/>
      <c r="E62" s="258"/>
    </row>
    <row r="63" spans="1:5" ht="15" customHeight="1" x14ac:dyDescent="0.2">
      <c r="A63" s="64"/>
      <c r="B63" s="64"/>
      <c r="C63" s="64"/>
      <c r="D63" s="64"/>
      <c r="E63" s="64"/>
    </row>
    <row r="64" spans="1:5" ht="15" customHeight="1" x14ac:dyDescent="0.25">
      <c r="A64" s="37" t="s">
        <v>1</v>
      </c>
      <c r="B64" s="38"/>
      <c r="C64" s="38"/>
      <c r="D64" s="38"/>
      <c r="E64" s="38"/>
    </row>
    <row r="65" spans="1:5" ht="15" customHeight="1" x14ac:dyDescent="0.2">
      <c r="A65" s="39" t="s">
        <v>38</v>
      </c>
      <c r="E65" t="s">
        <v>39</v>
      </c>
    </row>
    <row r="66" spans="1:5" ht="15" customHeight="1" x14ac:dyDescent="0.25">
      <c r="B66" s="37"/>
      <c r="C66" s="38"/>
      <c r="D66" s="38"/>
      <c r="E66" s="41"/>
    </row>
    <row r="67" spans="1:5" ht="15" customHeight="1" x14ac:dyDescent="0.2">
      <c r="A67" s="54"/>
      <c r="B67" s="54"/>
      <c r="C67" s="43" t="s">
        <v>40</v>
      </c>
      <c r="D67" s="44" t="s">
        <v>41</v>
      </c>
      <c r="E67" s="55" t="s">
        <v>42</v>
      </c>
    </row>
    <row r="68" spans="1:5" ht="15" customHeight="1" x14ac:dyDescent="0.2">
      <c r="A68" s="65"/>
      <c r="B68" s="66"/>
      <c r="C68" s="58"/>
      <c r="D68" s="67" t="s">
        <v>50</v>
      </c>
      <c r="E68" s="68">
        <v>1280366.76</v>
      </c>
    </row>
    <row r="69" spans="1:5" ht="15" customHeight="1" x14ac:dyDescent="0.2">
      <c r="A69" s="65"/>
      <c r="B69" s="66"/>
      <c r="C69" s="69" t="s">
        <v>44</v>
      </c>
      <c r="D69" s="70"/>
      <c r="E69" s="71">
        <f>SUM(E68:E68)</f>
        <v>1280366.76</v>
      </c>
    </row>
    <row r="70" spans="1:5" ht="15" customHeight="1" x14ac:dyDescent="0.2"/>
    <row r="71" spans="1:5" ht="15" customHeight="1" x14ac:dyDescent="0.25">
      <c r="A71" s="72" t="s">
        <v>16</v>
      </c>
      <c r="B71" s="73"/>
      <c r="C71" s="73"/>
      <c r="D71" s="36"/>
      <c r="E71" s="36"/>
    </row>
    <row r="72" spans="1:5" ht="15" customHeight="1" x14ac:dyDescent="0.2">
      <c r="A72" s="74" t="s">
        <v>56</v>
      </c>
      <c r="B72" s="38"/>
      <c r="C72" s="38"/>
      <c r="D72" s="38"/>
      <c r="E72" s="40" t="s">
        <v>57</v>
      </c>
    </row>
    <row r="73" spans="1:5" ht="15" customHeight="1" x14ac:dyDescent="0.2">
      <c r="A73" s="76"/>
      <c r="B73" s="77"/>
      <c r="C73" s="73"/>
      <c r="D73" s="76"/>
      <c r="E73" s="78"/>
    </row>
    <row r="74" spans="1:5" ht="15" customHeight="1" x14ac:dyDescent="0.2">
      <c r="B74" s="54"/>
      <c r="C74" s="55" t="s">
        <v>40</v>
      </c>
      <c r="D74" s="79" t="s">
        <v>53</v>
      </c>
      <c r="E74" s="55" t="s">
        <v>42</v>
      </c>
    </row>
    <row r="75" spans="1:5" ht="15" customHeight="1" x14ac:dyDescent="0.2">
      <c r="B75" s="80"/>
      <c r="C75" s="58">
        <v>3315</v>
      </c>
      <c r="D75" s="48" t="s">
        <v>54</v>
      </c>
      <c r="E75" s="68">
        <f>1209235.27+71131.49</f>
        <v>1280366.76</v>
      </c>
    </row>
    <row r="76" spans="1:5" ht="15" customHeight="1" x14ac:dyDescent="0.2">
      <c r="B76" s="81"/>
      <c r="C76" s="69" t="s">
        <v>44</v>
      </c>
      <c r="D76" s="82"/>
      <c r="E76" s="83">
        <f>SUM(E75:E75)</f>
        <v>1280366.76</v>
      </c>
    </row>
    <row r="77" spans="1:5" ht="15" customHeight="1" x14ac:dyDescent="0.2"/>
    <row r="78" spans="1:5" ht="15" customHeight="1" x14ac:dyDescent="0.2"/>
    <row r="79" spans="1:5" ht="15" customHeight="1" x14ac:dyDescent="0.25">
      <c r="A79" s="35" t="s">
        <v>58</v>
      </c>
    </row>
    <row r="80" spans="1:5" ht="15" customHeight="1" x14ac:dyDescent="0.2">
      <c r="A80" s="257" t="s">
        <v>35</v>
      </c>
      <c r="B80" s="257"/>
      <c r="C80" s="257"/>
      <c r="D80" s="257"/>
      <c r="E80" s="257"/>
    </row>
    <row r="81" spans="1:5" ht="15" customHeight="1" x14ac:dyDescent="0.2">
      <c r="A81" s="258" t="s">
        <v>370</v>
      </c>
      <c r="B81" s="258"/>
      <c r="C81" s="258"/>
      <c r="D81" s="258"/>
      <c r="E81" s="258"/>
    </row>
    <row r="82" spans="1:5" ht="15" customHeight="1" x14ac:dyDescent="0.2">
      <c r="A82" s="258"/>
      <c r="B82" s="258"/>
      <c r="C82" s="258"/>
      <c r="D82" s="258"/>
      <c r="E82" s="258"/>
    </row>
    <row r="83" spans="1:5" ht="15" customHeight="1" x14ac:dyDescent="0.2">
      <c r="A83" s="258"/>
      <c r="B83" s="258"/>
      <c r="C83" s="258"/>
      <c r="D83" s="258"/>
      <c r="E83" s="258"/>
    </row>
    <row r="84" spans="1:5" ht="15" customHeight="1" x14ac:dyDescent="0.2">
      <c r="A84" s="258"/>
      <c r="B84" s="258"/>
      <c r="C84" s="258"/>
      <c r="D84" s="258"/>
      <c r="E84" s="258"/>
    </row>
    <row r="85" spans="1:5" ht="15" customHeight="1" x14ac:dyDescent="0.2">
      <c r="A85" s="258"/>
      <c r="B85" s="258"/>
      <c r="C85" s="258"/>
      <c r="D85" s="258"/>
      <c r="E85" s="258"/>
    </row>
    <row r="86" spans="1:5" ht="15" customHeight="1" x14ac:dyDescent="0.2">
      <c r="A86" s="258"/>
      <c r="B86" s="258"/>
      <c r="C86" s="258"/>
      <c r="D86" s="258"/>
      <c r="E86" s="258"/>
    </row>
    <row r="87" spans="1:5" ht="15" customHeight="1" x14ac:dyDescent="0.2">
      <c r="A87" s="258"/>
      <c r="B87" s="258"/>
      <c r="C87" s="258"/>
      <c r="D87" s="258"/>
      <c r="E87" s="258"/>
    </row>
    <row r="88" spans="1:5" ht="15" customHeight="1" x14ac:dyDescent="0.2">
      <c r="A88" s="258"/>
      <c r="B88" s="258"/>
      <c r="C88" s="258"/>
      <c r="D88" s="258"/>
      <c r="E88" s="258"/>
    </row>
    <row r="89" spans="1:5" ht="15" customHeight="1" x14ac:dyDescent="0.2">
      <c r="A89" s="258"/>
      <c r="B89" s="258"/>
      <c r="C89" s="258"/>
      <c r="D89" s="258"/>
      <c r="E89" s="258"/>
    </row>
    <row r="90" spans="1:5" ht="15" customHeight="1" x14ac:dyDescent="0.2">
      <c r="A90" s="64"/>
      <c r="B90" s="64"/>
      <c r="C90" s="64"/>
      <c r="D90" s="64"/>
      <c r="E90" s="64"/>
    </row>
    <row r="91" spans="1:5" ht="15" customHeight="1" x14ac:dyDescent="0.25">
      <c r="A91" s="37" t="s">
        <v>1</v>
      </c>
      <c r="B91" s="38"/>
      <c r="C91" s="38"/>
      <c r="D91" s="38"/>
      <c r="E91" s="38"/>
    </row>
    <row r="92" spans="1:5" ht="15" customHeight="1" x14ac:dyDescent="0.2">
      <c r="A92" s="39" t="s">
        <v>38</v>
      </c>
      <c r="E92" t="s">
        <v>39</v>
      </c>
    </row>
    <row r="93" spans="1:5" ht="15" customHeight="1" x14ac:dyDescent="0.25">
      <c r="B93" s="37"/>
      <c r="C93" s="38"/>
      <c r="D93" s="38"/>
      <c r="E93" s="41"/>
    </row>
    <row r="94" spans="1:5" ht="15" customHeight="1" x14ac:dyDescent="0.2">
      <c r="A94" s="54"/>
      <c r="B94" s="54"/>
      <c r="C94" s="43" t="s">
        <v>40</v>
      </c>
      <c r="D94" s="44" t="s">
        <v>41</v>
      </c>
      <c r="E94" s="55" t="s">
        <v>42</v>
      </c>
    </row>
    <row r="95" spans="1:5" ht="15" customHeight="1" x14ac:dyDescent="0.2">
      <c r="A95" s="65"/>
      <c r="B95" s="66"/>
      <c r="C95" s="58"/>
      <c r="D95" s="67" t="s">
        <v>50</v>
      </c>
      <c r="E95" s="68">
        <f>316138.9+801173.66</f>
        <v>1117312.56</v>
      </c>
    </row>
    <row r="96" spans="1:5" ht="15" customHeight="1" x14ac:dyDescent="0.2">
      <c r="A96" s="65"/>
      <c r="B96" s="66"/>
      <c r="C96" s="69" t="s">
        <v>44</v>
      </c>
      <c r="D96" s="70"/>
      <c r="E96" s="71">
        <f>SUM(E95:E95)</f>
        <v>1117312.56</v>
      </c>
    </row>
    <row r="97" spans="1:5" ht="15" customHeight="1" x14ac:dyDescent="0.2"/>
    <row r="98" spans="1:5" ht="15" customHeight="1" x14ac:dyDescent="0.25">
      <c r="A98" s="72" t="s">
        <v>16</v>
      </c>
      <c r="B98" s="73"/>
      <c r="C98" s="73"/>
      <c r="D98" s="36"/>
      <c r="E98" s="36"/>
    </row>
    <row r="99" spans="1:5" ht="15" customHeight="1" x14ac:dyDescent="0.2">
      <c r="A99" s="74" t="s">
        <v>56</v>
      </c>
      <c r="B99" s="38"/>
      <c r="C99" s="38"/>
      <c r="D99" s="38"/>
      <c r="E99" s="40" t="s">
        <v>57</v>
      </c>
    </row>
    <row r="100" spans="1:5" ht="15" customHeight="1" x14ac:dyDescent="0.2">
      <c r="A100" s="76"/>
      <c r="B100" s="77"/>
      <c r="C100" s="73"/>
      <c r="D100" s="76"/>
      <c r="E100" s="78"/>
    </row>
    <row r="101" spans="1:5" ht="15" customHeight="1" x14ac:dyDescent="0.2">
      <c r="B101" s="54"/>
      <c r="C101" s="55" t="s">
        <v>40</v>
      </c>
      <c r="D101" s="79" t="s">
        <v>53</v>
      </c>
      <c r="E101" s="55" t="s">
        <v>42</v>
      </c>
    </row>
    <row r="102" spans="1:5" ht="15" customHeight="1" x14ac:dyDescent="0.2">
      <c r="B102" s="80"/>
      <c r="C102" s="58">
        <v>4357</v>
      </c>
      <c r="D102" s="48" t="s">
        <v>54</v>
      </c>
      <c r="E102" s="68">
        <f>298575.63+17563.27+756664.01+44509.65</f>
        <v>1117312.56</v>
      </c>
    </row>
    <row r="103" spans="1:5" ht="15" customHeight="1" x14ac:dyDescent="0.2">
      <c r="B103" s="81"/>
      <c r="C103" s="69" t="s">
        <v>44</v>
      </c>
      <c r="D103" s="82"/>
      <c r="E103" s="83">
        <f>SUM(E102:E102)</f>
        <v>1117312.56</v>
      </c>
    </row>
    <row r="104" spans="1:5" ht="15" customHeight="1" x14ac:dyDescent="0.2"/>
    <row r="105" spans="1:5" ht="15" customHeight="1" x14ac:dyDescent="0.2"/>
    <row r="106" spans="1:5" ht="15" customHeight="1" x14ac:dyDescent="0.25">
      <c r="A106" s="35" t="s">
        <v>59</v>
      </c>
    </row>
    <row r="107" spans="1:5" ht="15" customHeight="1" x14ac:dyDescent="0.2">
      <c r="A107" s="257" t="s">
        <v>35</v>
      </c>
      <c r="B107" s="257"/>
      <c r="C107" s="257"/>
      <c r="D107" s="257"/>
      <c r="E107" s="257"/>
    </row>
    <row r="108" spans="1:5" ht="15" customHeight="1" x14ac:dyDescent="0.2">
      <c r="A108" s="258" t="s">
        <v>371</v>
      </c>
      <c r="B108" s="258"/>
      <c r="C108" s="258"/>
      <c r="D108" s="258"/>
      <c r="E108" s="258"/>
    </row>
    <row r="109" spans="1:5" ht="15" customHeight="1" x14ac:dyDescent="0.2">
      <c r="A109" s="258"/>
      <c r="B109" s="258"/>
      <c r="C109" s="258"/>
      <c r="D109" s="258"/>
      <c r="E109" s="258"/>
    </row>
    <row r="110" spans="1:5" ht="15" customHeight="1" x14ac:dyDescent="0.2">
      <c r="A110" s="258"/>
      <c r="B110" s="258"/>
      <c r="C110" s="258"/>
      <c r="D110" s="258"/>
      <c r="E110" s="258"/>
    </row>
    <row r="111" spans="1:5" ht="15" customHeight="1" x14ac:dyDescent="0.2">
      <c r="A111" s="258"/>
      <c r="B111" s="258"/>
      <c r="C111" s="258"/>
      <c r="D111" s="258"/>
      <c r="E111" s="258"/>
    </row>
    <row r="112" spans="1:5" ht="15" customHeight="1" x14ac:dyDescent="0.2">
      <c r="A112" s="258"/>
      <c r="B112" s="258"/>
      <c r="C112" s="258"/>
      <c r="D112" s="258"/>
      <c r="E112" s="258"/>
    </row>
    <row r="113" spans="1:5" ht="15" customHeight="1" x14ac:dyDescent="0.2">
      <c r="A113" s="258"/>
      <c r="B113" s="258"/>
      <c r="C113" s="258"/>
      <c r="D113" s="258"/>
      <c r="E113" s="258"/>
    </row>
    <row r="114" spans="1:5" ht="15" customHeight="1" x14ac:dyDescent="0.2">
      <c r="A114" s="258"/>
      <c r="B114" s="258"/>
      <c r="C114" s="258"/>
      <c r="D114" s="258"/>
      <c r="E114" s="258"/>
    </row>
    <row r="115" spans="1:5" ht="15" customHeight="1" x14ac:dyDescent="0.2">
      <c r="A115" s="258"/>
      <c r="B115" s="258"/>
      <c r="C115" s="258"/>
      <c r="D115" s="258"/>
      <c r="E115" s="258"/>
    </row>
    <row r="116" spans="1:5" ht="15" customHeight="1" x14ac:dyDescent="0.2">
      <c r="A116" s="64"/>
      <c r="B116" s="64"/>
      <c r="C116" s="64"/>
      <c r="D116" s="64"/>
      <c r="E116" s="64"/>
    </row>
    <row r="117" spans="1:5" ht="15" customHeight="1" x14ac:dyDescent="0.25">
      <c r="A117" s="37" t="s">
        <v>1</v>
      </c>
      <c r="B117" s="38"/>
      <c r="C117" s="38"/>
      <c r="D117" s="38"/>
      <c r="E117" s="38"/>
    </row>
    <row r="118" spans="1:5" ht="15" customHeight="1" x14ac:dyDescent="0.2">
      <c r="A118" s="39" t="s">
        <v>38</v>
      </c>
      <c r="E118" t="s">
        <v>39</v>
      </c>
    </row>
    <row r="119" spans="1:5" ht="15" customHeight="1" x14ac:dyDescent="0.25">
      <c r="B119" s="37"/>
      <c r="C119" s="38"/>
      <c r="D119" s="38"/>
      <c r="E119" s="41"/>
    </row>
    <row r="120" spans="1:5" ht="15" customHeight="1" x14ac:dyDescent="0.2">
      <c r="A120" s="54"/>
      <c r="B120" s="54"/>
      <c r="C120" s="43" t="s">
        <v>40</v>
      </c>
      <c r="D120" s="44" t="s">
        <v>41</v>
      </c>
      <c r="E120" s="55" t="s">
        <v>42</v>
      </c>
    </row>
    <row r="121" spans="1:5" ht="15" customHeight="1" x14ac:dyDescent="0.2">
      <c r="A121" s="65"/>
      <c r="B121" s="66"/>
      <c r="C121" s="58"/>
      <c r="D121" s="67" t="s">
        <v>50</v>
      </c>
      <c r="E121" s="68">
        <f>21505+1265</f>
        <v>22770</v>
      </c>
    </row>
    <row r="122" spans="1:5" ht="15" customHeight="1" x14ac:dyDescent="0.2">
      <c r="A122" s="65"/>
      <c r="B122" s="66"/>
      <c r="C122" s="69" t="s">
        <v>44</v>
      </c>
      <c r="D122" s="70"/>
      <c r="E122" s="71">
        <f>SUM(E121:E121)</f>
        <v>22770</v>
      </c>
    </row>
    <row r="123" spans="1:5" ht="15" customHeight="1" x14ac:dyDescent="0.2"/>
    <row r="124" spans="1:5" ht="15" customHeight="1" x14ac:dyDescent="0.25">
      <c r="A124" s="72" t="s">
        <v>16</v>
      </c>
      <c r="B124" s="73"/>
      <c r="C124" s="73"/>
      <c r="D124" s="36"/>
      <c r="E124" s="36"/>
    </row>
    <row r="125" spans="1:5" ht="15" customHeight="1" x14ac:dyDescent="0.2">
      <c r="A125" s="74" t="s">
        <v>56</v>
      </c>
      <c r="B125" s="38"/>
      <c r="C125" s="38"/>
      <c r="D125" s="38"/>
      <c r="E125" s="40" t="s">
        <v>57</v>
      </c>
    </row>
    <row r="126" spans="1:5" ht="15" customHeight="1" x14ac:dyDescent="0.2">
      <c r="A126" s="76"/>
      <c r="B126" s="77"/>
      <c r="C126" s="73"/>
      <c r="D126" s="76"/>
      <c r="E126" s="78"/>
    </row>
    <row r="127" spans="1:5" ht="15" customHeight="1" x14ac:dyDescent="0.2">
      <c r="B127" s="54"/>
      <c r="C127" s="55" t="s">
        <v>40</v>
      </c>
      <c r="D127" s="79" t="s">
        <v>53</v>
      </c>
      <c r="E127" s="55" t="s">
        <v>42</v>
      </c>
    </row>
    <row r="128" spans="1:5" ht="15" customHeight="1" x14ac:dyDescent="0.2">
      <c r="B128" s="80"/>
      <c r="C128" s="58">
        <v>3114</v>
      </c>
      <c r="D128" s="48" t="s">
        <v>54</v>
      </c>
      <c r="E128" s="68">
        <v>22770</v>
      </c>
    </row>
    <row r="129" spans="1:5" ht="15" customHeight="1" x14ac:dyDescent="0.2">
      <c r="B129" s="81"/>
      <c r="C129" s="69" t="s">
        <v>44</v>
      </c>
      <c r="D129" s="82"/>
      <c r="E129" s="83">
        <f>SUM(E128:E128)</f>
        <v>22770</v>
      </c>
    </row>
    <row r="130" spans="1:5" ht="15" customHeight="1" x14ac:dyDescent="0.2"/>
    <row r="131" spans="1:5" ht="15" customHeight="1" x14ac:dyDescent="0.2"/>
    <row r="132" spans="1:5" ht="15" customHeight="1" x14ac:dyDescent="0.25">
      <c r="A132" s="35" t="s">
        <v>60</v>
      </c>
    </row>
    <row r="133" spans="1:5" ht="15" customHeight="1" x14ac:dyDescent="0.2">
      <c r="A133" s="257" t="s">
        <v>35</v>
      </c>
      <c r="B133" s="257"/>
      <c r="C133" s="257"/>
      <c r="D133" s="257"/>
      <c r="E133" s="257"/>
    </row>
    <row r="134" spans="1:5" ht="15" customHeight="1" x14ac:dyDescent="0.2">
      <c r="A134" s="258" t="s">
        <v>372</v>
      </c>
      <c r="B134" s="258"/>
      <c r="C134" s="258"/>
      <c r="D134" s="258"/>
      <c r="E134" s="258"/>
    </row>
    <row r="135" spans="1:5" ht="15" customHeight="1" x14ac:dyDescent="0.2">
      <c r="A135" s="258"/>
      <c r="B135" s="258"/>
      <c r="C135" s="258"/>
      <c r="D135" s="258"/>
      <c r="E135" s="258"/>
    </row>
    <row r="136" spans="1:5" ht="15" customHeight="1" x14ac:dyDescent="0.2">
      <c r="A136" s="258"/>
      <c r="B136" s="258"/>
      <c r="C136" s="258"/>
      <c r="D136" s="258"/>
      <c r="E136" s="258"/>
    </row>
    <row r="137" spans="1:5" ht="15" customHeight="1" x14ac:dyDescent="0.2">
      <c r="A137" s="258"/>
      <c r="B137" s="258"/>
      <c r="C137" s="258"/>
      <c r="D137" s="258"/>
      <c r="E137" s="258"/>
    </row>
    <row r="138" spans="1:5" ht="15" customHeight="1" x14ac:dyDescent="0.2">
      <c r="A138" s="258"/>
      <c r="B138" s="258"/>
      <c r="C138" s="258"/>
      <c r="D138" s="258"/>
      <c r="E138" s="258"/>
    </row>
    <row r="139" spans="1:5" ht="15" customHeight="1" x14ac:dyDescent="0.2">
      <c r="A139" s="258"/>
      <c r="B139" s="258"/>
      <c r="C139" s="258"/>
      <c r="D139" s="258"/>
      <c r="E139" s="258"/>
    </row>
    <row r="140" spans="1:5" ht="15" customHeight="1" x14ac:dyDescent="0.2">
      <c r="A140" s="258"/>
      <c r="B140" s="258"/>
      <c r="C140" s="258"/>
      <c r="D140" s="258"/>
      <c r="E140" s="258"/>
    </row>
    <row r="141" spans="1:5" ht="15" customHeight="1" x14ac:dyDescent="0.2">
      <c r="A141" s="64"/>
      <c r="B141" s="64"/>
      <c r="C141" s="64"/>
      <c r="D141" s="64"/>
      <c r="E141" s="64"/>
    </row>
    <row r="142" spans="1:5" ht="15" customHeight="1" x14ac:dyDescent="0.25">
      <c r="A142" s="37" t="s">
        <v>1</v>
      </c>
      <c r="B142" s="38"/>
      <c r="C142" s="38"/>
      <c r="D142" s="38"/>
      <c r="E142" s="38"/>
    </row>
    <row r="143" spans="1:5" ht="15" customHeight="1" x14ac:dyDescent="0.2">
      <c r="A143" s="39" t="s">
        <v>38</v>
      </c>
      <c r="E143" t="s">
        <v>39</v>
      </c>
    </row>
    <row r="144" spans="1:5" ht="15" customHeight="1" x14ac:dyDescent="0.25">
      <c r="B144" s="37"/>
      <c r="C144" s="38"/>
      <c r="D144" s="38"/>
      <c r="E144" s="41"/>
    </row>
    <row r="145" spans="1:5" ht="15" customHeight="1" x14ac:dyDescent="0.2">
      <c r="A145" s="54"/>
      <c r="B145" s="54"/>
      <c r="C145" s="43" t="s">
        <v>40</v>
      </c>
      <c r="D145" s="44" t="s">
        <v>41</v>
      </c>
      <c r="E145" s="55" t="s">
        <v>42</v>
      </c>
    </row>
    <row r="146" spans="1:5" ht="15" customHeight="1" x14ac:dyDescent="0.2">
      <c r="A146" s="65"/>
      <c r="B146" s="66"/>
      <c r="C146" s="58"/>
      <c r="D146" s="67" t="s">
        <v>50</v>
      </c>
      <c r="E146" s="68">
        <f>142926.22+8407.43</f>
        <v>151333.65</v>
      </c>
    </row>
    <row r="147" spans="1:5" ht="15" customHeight="1" x14ac:dyDescent="0.2">
      <c r="A147" s="65"/>
      <c r="B147" s="66"/>
      <c r="C147" s="69" t="s">
        <v>44</v>
      </c>
      <c r="D147" s="70"/>
      <c r="E147" s="71">
        <f>SUM(E146:E146)</f>
        <v>151333.65</v>
      </c>
    </row>
    <row r="148" spans="1:5" ht="15" customHeight="1" x14ac:dyDescent="0.2"/>
    <row r="149" spans="1:5" ht="15" customHeight="1" x14ac:dyDescent="0.25">
      <c r="A149" s="72" t="s">
        <v>16</v>
      </c>
      <c r="B149" s="73"/>
      <c r="C149" s="73"/>
      <c r="D149" s="36"/>
      <c r="E149" s="36"/>
    </row>
    <row r="150" spans="1:5" ht="15" customHeight="1" x14ac:dyDescent="0.2">
      <c r="A150" s="74" t="s">
        <v>56</v>
      </c>
      <c r="B150" s="38"/>
      <c r="C150" s="38"/>
      <c r="D150" s="38"/>
      <c r="E150" s="40" t="s">
        <v>57</v>
      </c>
    </row>
    <row r="151" spans="1:5" ht="15" customHeight="1" x14ac:dyDescent="0.2">
      <c r="A151" s="76"/>
      <c r="B151" s="77"/>
      <c r="C151" s="73"/>
      <c r="D151" s="76"/>
      <c r="E151" s="78"/>
    </row>
    <row r="152" spans="1:5" ht="15" customHeight="1" x14ac:dyDescent="0.2">
      <c r="B152" s="54"/>
      <c r="C152" s="55" t="s">
        <v>40</v>
      </c>
      <c r="D152" s="79" t="s">
        <v>53</v>
      </c>
      <c r="E152" s="55" t="s">
        <v>42</v>
      </c>
    </row>
    <row r="153" spans="1:5" ht="15" customHeight="1" x14ac:dyDescent="0.2">
      <c r="B153" s="80"/>
      <c r="C153" s="58">
        <v>3114</v>
      </c>
      <c r="D153" s="48" t="s">
        <v>54</v>
      </c>
      <c r="E153" s="68">
        <v>151333.65</v>
      </c>
    </row>
    <row r="154" spans="1:5" ht="15" customHeight="1" x14ac:dyDescent="0.2">
      <c r="B154" s="81"/>
      <c r="C154" s="69" t="s">
        <v>44</v>
      </c>
      <c r="D154" s="82"/>
      <c r="E154" s="83">
        <f>SUM(E153:E153)</f>
        <v>151333.65</v>
      </c>
    </row>
    <row r="155" spans="1:5" ht="15" customHeight="1" x14ac:dyDescent="0.2"/>
    <row r="156" spans="1:5" ht="15" customHeight="1" x14ac:dyDescent="0.2"/>
    <row r="157" spans="1:5" ht="15" customHeight="1" x14ac:dyDescent="0.2"/>
    <row r="158" spans="1:5" ht="15" customHeight="1" x14ac:dyDescent="0.25">
      <c r="A158" s="35" t="s">
        <v>61</v>
      </c>
    </row>
    <row r="159" spans="1:5" ht="15" customHeight="1" x14ac:dyDescent="0.2">
      <c r="A159" s="257" t="s">
        <v>35</v>
      </c>
      <c r="B159" s="257"/>
      <c r="C159" s="257"/>
      <c r="D159" s="257"/>
      <c r="E159" s="257"/>
    </row>
    <row r="160" spans="1:5" ht="15" customHeight="1" x14ac:dyDescent="0.2">
      <c r="A160" s="257" t="s">
        <v>62</v>
      </c>
      <c r="B160" s="257"/>
      <c r="C160" s="257"/>
      <c r="D160" s="257"/>
      <c r="E160" s="257"/>
    </row>
    <row r="161" spans="1:5" ht="15" customHeight="1" x14ac:dyDescent="0.2">
      <c r="A161" s="262" t="s">
        <v>63</v>
      </c>
      <c r="B161" s="262"/>
      <c r="C161" s="262"/>
      <c r="D161" s="262"/>
      <c r="E161" s="262"/>
    </row>
    <row r="162" spans="1:5" ht="15" customHeight="1" x14ac:dyDescent="0.2">
      <c r="A162" s="262"/>
      <c r="B162" s="262"/>
      <c r="C162" s="262"/>
      <c r="D162" s="262"/>
      <c r="E162" s="262"/>
    </row>
    <row r="163" spans="1:5" ht="15" customHeight="1" x14ac:dyDescent="0.2">
      <c r="A163" s="262"/>
      <c r="B163" s="262"/>
      <c r="C163" s="262"/>
      <c r="D163" s="262"/>
      <c r="E163" s="262"/>
    </row>
    <row r="164" spans="1:5" ht="15" customHeight="1" x14ac:dyDescent="0.2">
      <c r="A164" s="262"/>
      <c r="B164" s="262"/>
      <c r="C164" s="262"/>
      <c r="D164" s="262"/>
      <c r="E164" s="262"/>
    </row>
    <row r="165" spans="1:5" ht="15" customHeight="1" x14ac:dyDescent="0.2">
      <c r="A165" s="262"/>
      <c r="B165" s="262"/>
      <c r="C165" s="262"/>
      <c r="D165" s="262"/>
      <c r="E165" s="262"/>
    </row>
    <row r="166" spans="1:5" ht="15" customHeight="1" x14ac:dyDescent="0.2">
      <c r="A166" s="262"/>
      <c r="B166" s="262"/>
      <c r="C166" s="262"/>
      <c r="D166" s="262"/>
      <c r="E166" s="262"/>
    </row>
    <row r="167" spans="1:5" ht="15" customHeight="1" x14ac:dyDescent="0.2">
      <c r="A167" s="262"/>
      <c r="B167" s="262"/>
      <c r="C167" s="262"/>
      <c r="D167" s="262"/>
      <c r="E167" s="262"/>
    </row>
    <row r="168" spans="1:5" ht="15" customHeight="1" x14ac:dyDescent="0.2">
      <c r="A168" s="84"/>
      <c r="B168" s="85"/>
      <c r="C168" s="84"/>
      <c r="D168" s="84"/>
      <c r="E168" s="84"/>
    </row>
    <row r="169" spans="1:5" ht="15" customHeight="1" x14ac:dyDescent="0.25">
      <c r="A169" s="72" t="s">
        <v>1</v>
      </c>
      <c r="B169" s="86"/>
      <c r="C169" s="73"/>
      <c r="D169" s="73"/>
      <c r="E169" s="73"/>
    </row>
    <row r="170" spans="1:5" ht="15" customHeight="1" x14ac:dyDescent="0.2">
      <c r="A170" s="74" t="s">
        <v>56</v>
      </c>
      <c r="B170" s="73"/>
      <c r="C170" s="73"/>
      <c r="D170" s="73"/>
      <c r="E170" s="75" t="s">
        <v>64</v>
      </c>
    </row>
    <row r="171" spans="1:5" ht="15" customHeight="1" x14ac:dyDescent="0.25">
      <c r="A171" s="36"/>
      <c r="B171" s="87"/>
      <c r="C171" s="38"/>
      <c r="D171" s="38"/>
      <c r="E171" s="41"/>
    </row>
    <row r="172" spans="1:5" ht="15" customHeight="1" x14ac:dyDescent="0.2">
      <c r="B172" s="43" t="s">
        <v>47</v>
      </c>
      <c r="C172" s="43" t="s">
        <v>40</v>
      </c>
      <c r="D172" s="44" t="s">
        <v>41</v>
      </c>
      <c r="E172" s="45" t="s">
        <v>42</v>
      </c>
    </row>
    <row r="173" spans="1:5" ht="15" customHeight="1" x14ac:dyDescent="0.2">
      <c r="B173" s="88">
        <v>107117968</v>
      </c>
      <c r="C173" s="89"/>
      <c r="D173" s="67" t="s">
        <v>65</v>
      </c>
      <c r="E173" s="68">
        <v>856567.33</v>
      </c>
    </row>
    <row r="174" spans="1:5" ht="15" customHeight="1" x14ac:dyDescent="0.2">
      <c r="B174" s="88">
        <v>107517969</v>
      </c>
      <c r="C174" s="89"/>
      <c r="D174" s="67" t="s">
        <v>65</v>
      </c>
      <c r="E174" s="68">
        <v>14561644.68</v>
      </c>
    </row>
    <row r="175" spans="1:5" ht="15" customHeight="1" x14ac:dyDescent="0.2">
      <c r="B175" s="90"/>
      <c r="C175" s="50" t="s">
        <v>44</v>
      </c>
      <c r="D175" s="51"/>
      <c r="E175" s="52">
        <f>SUM(E173:E174)</f>
        <v>15418212.01</v>
      </c>
    </row>
    <row r="176" spans="1:5" ht="15" customHeight="1" x14ac:dyDescent="0.2"/>
    <row r="177" spans="1:5" ht="15" customHeight="1" x14ac:dyDescent="0.25">
      <c r="A177" s="37" t="s">
        <v>16</v>
      </c>
      <c r="B177" s="38"/>
      <c r="C177" s="38"/>
      <c r="D177" s="38"/>
      <c r="E177" s="38"/>
    </row>
    <row r="178" spans="1:5" ht="15" customHeight="1" x14ac:dyDescent="0.2">
      <c r="A178" s="39" t="s">
        <v>38</v>
      </c>
      <c r="B178" s="38"/>
      <c r="C178" s="38"/>
      <c r="D178" s="38"/>
      <c r="E178" s="40" t="s">
        <v>39</v>
      </c>
    </row>
    <row r="179" spans="1:5" ht="15" customHeight="1" x14ac:dyDescent="0.2"/>
    <row r="180" spans="1:5" ht="15" customHeight="1" x14ac:dyDescent="0.2">
      <c r="C180" s="43" t="s">
        <v>40</v>
      </c>
      <c r="D180" s="44" t="s">
        <v>41</v>
      </c>
      <c r="E180" s="45" t="s">
        <v>42</v>
      </c>
    </row>
    <row r="181" spans="1:5" ht="15" customHeight="1" x14ac:dyDescent="0.2">
      <c r="C181" s="91"/>
      <c r="D181" s="67" t="s">
        <v>66</v>
      </c>
      <c r="E181" s="68">
        <v>15418212.01</v>
      </c>
    </row>
    <row r="182" spans="1:5" ht="15" customHeight="1" x14ac:dyDescent="0.2">
      <c r="C182" s="50" t="s">
        <v>44</v>
      </c>
      <c r="D182" s="51"/>
      <c r="E182" s="52">
        <f>SUM(E181:E181)</f>
        <v>15418212.01</v>
      </c>
    </row>
    <row r="183" spans="1:5" ht="15" customHeight="1" x14ac:dyDescent="0.25">
      <c r="A183" s="35"/>
    </row>
    <row r="184" spans="1:5" ht="15" customHeight="1" x14ac:dyDescent="0.2"/>
    <row r="185" spans="1:5" ht="15" customHeight="1" x14ac:dyDescent="0.25">
      <c r="A185" s="35" t="s">
        <v>67</v>
      </c>
    </row>
    <row r="186" spans="1:5" ht="15" customHeight="1" x14ac:dyDescent="0.2">
      <c r="A186" s="261" t="s">
        <v>68</v>
      </c>
      <c r="B186" s="261"/>
      <c r="C186" s="261"/>
      <c r="D186" s="261"/>
      <c r="E186" s="261"/>
    </row>
    <row r="187" spans="1:5" ht="15" customHeight="1" x14ac:dyDescent="0.2">
      <c r="A187" s="261"/>
      <c r="B187" s="261"/>
      <c r="C187" s="261"/>
      <c r="D187" s="261"/>
      <c r="E187" s="261"/>
    </row>
    <row r="188" spans="1:5" ht="15" customHeight="1" x14ac:dyDescent="0.2">
      <c r="A188" s="258" t="s">
        <v>69</v>
      </c>
      <c r="B188" s="258"/>
      <c r="C188" s="258"/>
      <c r="D188" s="258"/>
      <c r="E188" s="258"/>
    </row>
    <row r="189" spans="1:5" ht="15" customHeight="1" x14ac:dyDescent="0.2">
      <c r="A189" s="258"/>
      <c r="B189" s="258"/>
      <c r="C189" s="258"/>
      <c r="D189" s="258"/>
      <c r="E189" s="258"/>
    </row>
    <row r="190" spans="1:5" ht="15" customHeight="1" x14ac:dyDescent="0.2">
      <c r="A190" s="258"/>
      <c r="B190" s="258"/>
      <c r="C190" s="258"/>
      <c r="D190" s="258"/>
      <c r="E190" s="258"/>
    </row>
    <row r="191" spans="1:5" ht="15" customHeight="1" x14ac:dyDescent="0.2">
      <c r="A191" s="258"/>
      <c r="B191" s="258"/>
      <c r="C191" s="258"/>
      <c r="D191" s="258"/>
      <c r="E191" s="258"/>
    </row>
    <row r="192" spans="1:5" ht="15" customHeight="1" x14ac:dyDescent="0.2">
      <c r="A192" s="258"/>
      <c r="B192" s="258"/>
      <c r="C192" s="258"/>
      <c r="D192" s="258"/>
      <c r="E192" s="258"/>
    </row>
    <row r="193" spans="1:5" ht="15" customHeight="1" x14ac:dyDescent="0.2">
      <c r="A193" s="258"/>
      <c r="B193" s="258"/>
      <c r="C193" s="258"/>
      <c r="D193" s="258"/>
      <c r="E193" s="258"/>
    </row>
    <row r="194" spans="1:5" ht="15" customHeight="1" x14ac:dyDescent="0.2">
      <c r="A194" s="258"/>
      <c r="B194" s="258"/>
      <c r="C194" s="258"/>
      <c r="D194" s="258"/>
      <c r="E194" s="258"/>
    </row>
    <row r="195" spans="1:5" ht="15" customHeight="1" x14ac:dyDescent="0.2">
      <c r="A195" s="258"/>
      <c r="B195" s="258"/>
      <c r="C195" s="258"/>
      <c r="D195" s="258"/>
      <c r="E195" s="258"/>
    </row>
    <row r="196" spans="1:5" ht="15" customHeight="1" x14ac:dyDescent="0.2">
      <c r="A196" s="38"/>
      <c r="B196" s="92"/>
      <c r="C196" s="93"/>
      <c r="D196" s="38"/>
      <c r="E196" s="94"/>
    </row>
    <row r="197" spans="1:5" ht="15" customHeight="1" x14ac:dyDescent="0.25">
      <c r="A197" s="37" t="s">
        <v>16</v>
      </c>
      <c r="B197" s="38"/>
      <c r="C197" s="38"/>
      <c r="D197" s="38"/>
      <c r="E197" s="36"/>
    </row>
    <row r="198" spans="1:5" ht="15" customHeight="1" x14ac:dyDescent="0.2">
      <c r="A198" s="39" t="s">
        <v>70</v>
      </c>
      <c r="B198" s="38"/>
      <c r="C198" s="38"/>
      <c r="D198" s="38"/>
      <c r="E198" s="40" t="s">
        <v>71</v>
      </c>
    </row>
    <row r="199" spans="1:5" ht="15" customHeight="1" x14ac:dyDescent="0.2">
      <c r="A199" s="39"/>
      <c r="B199" s="36"/>
      <c r="C199" s="38"/>
      <c r="D199" s="38"/>
      <c r="E199" s="41"/>
    </row>
    <row r="200" spans="1:5" ht="15" customHeight="1" x14ac:dyDescent="0.2">
      <c r="A200" s="54"/>
      <c r="B200" s="54"/>
      <c r="C200" s="43" t="s">
        <v>40</v>
      </c>
      <c r="D200" s="79" t="s">
        <v>53</v>
      </c>
      <c r="E200" s="55" t="s">
        <v>42</v>
      </c>
    </row>
    <row r="201" spans="1:5" ht="15" customHeight="1" x14ac:dyDescent="0.2">
      <c r="A201" s="46"/>
      <c r="B201" s="95"/>
      <c r="C201" s="96">
        <v>5512</v>
      </c>
      <c r="D201" s="48" t="s">
        <v>72</v>
      </c>
      <c r="E201" s="49">
        <v>-500000</v>
      </c>
    </row>
    <row r="202" spans="1:5" ht="15" customHeight="1" x14ac:dyDescent="0.2">
      <c r="A202" s="46"/>
      <c r="B202" s="95"/>
      <c r="C202" s="96">
        <v>5512</v>
      </c>
      <c r="D202" s="97" t="s">
        <v>73</v>
      </c>
      <c r="E202" s="49">
        <f>478200+21800</f>
        <v>500000</v>
      </c>
    </row>
    <row r="203" spans="1:5" ht="15" customHeight="1" x14ac:dyDescent="0.2">
      <c r="A203" s="98"/>
      <c r="B203" s="98"/>
      <c r="C203" s="50" t="s">
        <v>44</v>
      </c>
      <c r="D203" s="99"/>
      <c r="E203" s="52">
        <f>SUM(E201:E202)</f>
        <v>0</v>
      </c>
    </row>
    <row r="204" spans="1:5" ht="15" customHeight="1" x14ac:dyDescent="0.2"/>
    <row r="205" spans="1:5" ht="15" customHeight="1" x14ac:dyDescent="0.2"/>
    <row r="206" spans="1:5" ht="15" customHeight="1" x14ac:dyDescent="0.2"/>
    <row r="207" spans="1:5" ht="15" customHeight="1" x14ac:dyDescent="0.2"/>
    <row r="208" spans="1:5" ht="15" customHeight="1" x14ac:dyDescent="0.2"/>
    <row r="209" spans="1:5" ht="15" customHeight="1" x14ac:dyDescent="0.2"/>
    <row r="210" spans="1:5" ht="15" customHeight="1" x14ac:dyDescent="0.25">
      <c r="A210" s="35" t="s">
        <v>74</v>
      </c>
    </row>
    <row r="211" spans="1:5" ht="15" customHeight="1" x14ac:dyDescent="0.2">
      <c r="A211" s="261" t="s">
        <v>75</v>
      </c>
      <c r="B211" s="261"/>
      <c r="C211" s="261"/>
      <c r="D211" s="261"/>
      <c r="E211" s="261"/>
    </row>
    <row r="212" spans="1:5" ht="15" customHeight="1" x14ac:dyDescent="0.2">
      <c r="A212" s="261"/>
      <c r="B212" s="261"/>
      <c r="C212" s="261"/>
      <c r="D212" s="261"/>
      <c r="E212" s="261"/>
    </row>
    <row r="213" spans="1:5" ht="15" customHeight="1" x14ac:dyDescent="0.2">
      <c r="A213" s="258" t="s">
        <v>76</v>
      </c>
      <c r="B213" s="258"/>
      <c r="C213" s="258"/>
      <c r="D213" s="258"/>
      <c r="E213" s="258"/>
    </row>
    <row r="214" spans="1:5" ht="15" customHeight="1" x14ac:dyDescent="0.2">
      <c r="A214" s="258"/>
      <c r="B214" s="258"/>
      <c r="C214" s="258"/>
      <c r="D214" s="258"/>
      <c r="E214" s="258"/>
    </row>
    <row r="215" spans="1:5" ht="15" customHeight="1" x14ac:dyDescent="0.2">
      <c r="A215" s="258"/>
      <c r="B215" s="258"/>
      <c r="C215" s="258"/>
      <c r="D215" s="258"/>
      <c r="E215" s="258"/>
    </row>
    <row r="216" spans="1:5" ht="15" customHeight="1" x14ac:dyDescent="0.2">
      <c r="A216" s="258"/>
      <c r="B216" s="258"/>
      <c r="C216" s="258"/>
      <c r="D216" s="258"/>
      <c r="E216" s="258"/>
    </row>
    <row r="217" spans="1:5" ht="15" customHeight="1" x14ac:dyDescent="0.2">
      <c r="A217" s="258"/>
      <c r="B217" s="258"/>
      <c r="C217" s="258"/>
      <c r="D217" s="258"/>
      <c r="E217" s="258"/>
    </row>
    <row r="218" spans="1:5" ht="15" customHeight="1" x14ac:dyDescent="0.2">
      <c r="A218" s="258"/>
      <c r="B218" s="258"/>
      <c r="C218" s="258"/>
      <c r="D218" s="258"/>
      <c r="E218" s="258"/>
    </row>
    <row r="219" spans="1:5" ht="15" customHeight="1" x14ac:dyDescent="0.2">
      <c r="A219" s="258"/>
      <c r="B219" s="258"/>
      <c r="C219" s="258"/>
      <c r="D219" s="258"/>
      <c r="E219" s="258"/>
    </row>
    <row r="220" spans="1:5" ht="15" customHeight="1" x14ac:dyDescent="0.2">
      <c r="A220" s="258"/>
      <c r="B220" s="258"/>
      <c r="C220" s="258"/>
      <c r="D220" s="258"/>
      <c r="E220" s="258"/>
    </row>
    <row r="221" spans="1:5" ht="15" customHeight="1" x14ac:dyDescent="0.2"/>
    <row r="222" spans="1:5" ht="15" customHeight="1" x14ac:dyDescent="0.25">
      <c r="A222" s="37" t="s">
        <v>16</v>
      </c>
      <c r="B222" s="38"/>
      <c r="C222" s="38"/>
      <c r="D222" s="38"/>
      <c r="E222" s="36"/>
    </row>
    <row r="223" spans="1:5" ht="15" customHeight="1" x14ac:dyDescent="0.2">
      <c r="A223" s="74" t="s">
        <v>77</v>
      </c>
      <c r="B223" s="38"/>
      <c r="C223" s="38"/>
      <c r="D223" s="38"/>
      <c r="E223" s="40" t="s">
        <v>78</v>
      </c>
    </row>
    <row r="224" spans="1:5" ht="15" customHeight="1" x14ac:dyDescent="0.2">
      <c r="A224" s="39"/>
      <c r="B224" s="36"/>
      <c r="C224" s="38"/>
      <c r="D224" s="38"/>
      <c r="E224" s="41"/>
    </row>
    <row r="225" spans="1:5" ht="15" customHeight="1" x14ac:dyDescent="0.2">
      <c r="A225" s="54"/>
      <c r="B225" s="54"/>
      <c r="C225" s="43" t="s">
        <v>40</v>
      </c>
      <c r="D225" s="79" t="s">
        <v>53</v>
      </c>
      <c r="E225" s="45" t="s">
        <v>42</v>
      </c>
    </row>
    <row r="226" spans="1:5" ht="15" customHeight="1" x14ac:dyDescent="0.2">
      <c r="A226" s="54"/>
      <c r="B226" s="54"/>
      <c r="C226" s="58">
        <v>3329</v>
      </c>
      <c r="D226" s="67" t="s">
        <v>79</v>
      </c>
      <c r="E226" s="68">
        <v>-700000</v>
      </c>
    </row>
    <row r="227" spans="1:5" ht="15" customHeight="1" x14ac:dyDescent="0.2">
      <c r="A227" s="54"/>
      <c r="B227" s="54"/>
      <c r="C227" s="58">
        <v>3330</v>
      </c>
      <c r="D227" s="67" t="s">
        <v>79</v>
      </c>
      <c r="E227" s="68">
        <v>700000</v>
      </c>
    </row>
    <row r="228" spans="1:5" ht="15" customHeight="1" x14ac:dyDescent="0.2">
      <c r="A228" s="98"/>
      <c r="B228" s="98"/>
      <c r="C228" s="50" t="s">
        <v>44</v>
      </c>
      <c r="D228" s="51"/>
      <c r="E228" s="52">
        <f>SUM(E226:E227)</f>
        <v>0</v>
      </c>
    </row>
    <row r="229" spans="1:5" ht="15" customHeight="1" x14ac:dyDescent="0.2"/>
    <row r="230" spans="1:5" ht="15" customHeight="1" x14ac:dyDescent="0.2"/>
    <row r="231" spans="1:5" ht="15" customHeight="1" x14ac:dyDescent="0.25">
      <c r="A231" s="35" t="s">
        <v>80</v>
      </c>
    </row>
    <row r="232" spans="1:5" ht="15" customHeight="1" x14ac:dyDescent="0.2">
      <c r="A232" s="261" t="s">
        <v>81</v>
      </c>
      <c r="B232" s="261"/>
      <c r="C232" s="261"/>
      <c r="D232" s="261"/>
      <c r="E232" s="261"/>
    </row>
    <row r="233" spans="1:5" ht="15" customHeight="1" x14ac:dyDescent="0.2">
      <c r="A233" s="261"/>
      <c r="B233" s="261"/>
      <c r="C233" s="261"/>
      <c r="D233" s="261"/>
      <c r="E233" s="261"/>
    </row>
    <row r="234" spans="1:5" ht="15" customHeight="1" x14ac:dyDescent="0.2">
      <c r="A234" s="258" t="s">
        <v>373</v>
      </c>
      <c r="B234" s="258"/>
      <c r="C234" s="258"/>
      <c r="D234" s="258"/>
      <c r="E234" s="258"/>
    </row>
    <row r="235" spans="1:5" ht="15" customHeight="1" x14ac:dyDescent="0.2">
      <c r="A235" s="258"/>
      <c r="B235" s="258"/>
      <c r="C235" s="258"/>
      <c r="D235" s="258"/>
      <c r="E235" s="258"/>
    </row>
    <row r="236" spans="1:5" ht="15" customHeight="1" x14ac:dyDescent="0.2">
      <c r="A236" s="258"/>
      <c r="B236" s="258"/>
      <c r="C236" s="258"/>
      <c r="D236" s="258"/>
      <c r="E236" s="258"/>
    </row>
    <row r="237" spans="1:5" ht="15" customHeight="1" x14ac:dyDescent="0.2">
      <c r="A237" s="258"/>
      <c r="B237" s="258"/>
      <c r="C237" s="258"/>
      <c r="D237" s="258"/>
      <c r="E237" s="258"/>
    </row>
    <row r="238" spans="1:5" ht="15" customHeight="1" x14ac:dyDescent="0.2">
      <c r="A238" s="258"/>
      <c r="B238" s="258"/>
      <c r="C238" s="258"/>
      <c r="D238" s="258"/>
      <c r="E238" s="258"/>
    </row>
    <row r="239" spans="1:5" ht="15" customHeight="1" x14ac:dyDescent="0.2">
      <c r="A239" s="258"/>
      <c r="B239" s="258"/>
      <c r="C239" s="258"/>
      <c r="D239" s="258"/>
      <c r="E239" s="258"/>
    </row>
    <row r="240" spans="1:5" ht="15" customHeight="1" x14ac:dyDescent="0.2">
      <c r="A240" s="258"/>
      <c r="B240" s="258"/>
      <c r="C240" s="258"/>
      <c r="D240" s="258"/>
      <c r="E240" s="258"/>
    </row>
    <row r="241" spans="1:5" ht="15" customHeight="1" x14ac:dyDescent="0.2">
      <c r="A241" s="258"/>
      <c r="B241" s="258"/>
      <c r="C241" s="258"/>
      <c r="D241" s="258"/>
      <c r="E241" s="258"/>
    </row>
    <row r="242" spans="1:5" ht="15" customHeight="1" x14ac:dyDescent="0.2"/>
    <row r="243" spans="1:5" ht="15" customHeight="1" x14ac:dyDescent="0.25">
      <c r="A243" s="37" t="s">
        <v>16</v>
      </c>
      <c r="B243" s="38"/>
      <c r="C243" s="38"/>
      <c r="D243" s="38"/>
      <c r="E243" s="36"/>
    </row>
    <row r="244" spans="1:5" ht="15" customHeight="1" x14ac:dyDescent="0.2">
      <c r="A244" s="39" t="s">
        <v>45</v>
      </c>
      <c r="B244" s="53"/>
      <c r="C244" s="53"/>
      <c r="D244" s="53"/>
      <c r="E244" s="36" t="s">
        <v>46</v>
      </c>
    </row>
    <row r="245" spans="1:5" ht="15" customHeight="1" x14ac:dyDescent="0.2"/>
    <row r="246" spans="1:5" ht="15" customHeight="1" x14ac:dyDescent="0.2">
      <c r="B246" s="55" t="s">
        <v>47</v>
      </c>
      <c r="C246" s="43" t="s">
        <v>40</v>
      </c>
      <c r="D246" s="56" t="s">
        <v>41</v>
      </c>
      <c r="E246" s="45" t="s">
        <v>42</v>
      </c>
    </row>
    <row r="247" spans="1:5" ht="15" customHeight="1" x14ac:dyDescent="0.2">
      <c r="B247" s="100">
        <v>307</v>
      </c>
      <c r="C247" s="58"/>
      <c r="D247" s="59" t="s">
        <v>48</v>
      </c>
      <c r="E247" s="68">
        <v>-5431.25</v>
      </c>
    </row>
    <row r="248" spans="1:5" ht="15" customHeight="1" x14ac:dyDescent="0.2">
      <c r="B248" s="100">
        <v>123</v>
      </c>
      <c r="C248" s="58"/>
      <c r="D248" s="59" t="s">
        <v>48</v>
      </c>
      <c r="E248" s="68">
        <v>5431.25</v>
      </c>
    </row>
    <row r="249" spans="1:5" ht="15" customHeight="1" x14ac:dyDescent="0.2">
      <c r="B249" s="61"/>
      <c r="C249" s="50" t="s">
        <v>44</v>
      </c>
      <c r="D249" s="62"/>
      <c r="E249" s="63">
        <f>SUM(E247:E248)</f>
        <v>0</v>
      </c>
    </row>
    <row r="250" spans="1:5" ht="15" customHeight="1" x14ac:dyDescent="0.2"/>
    <row r="251" spans="1:5" ht="15" customHeight="1" x14ac:dyDescent="0.2"/>
    <row r="252" spans="1:5" ht="15" customHeight="1" x14ac:dyDescent="0.25">
      <c r="A252" s="35" t="s">
        <v>82</v>
      </c>
    </row>
    <row r="253" spans="1:5" ht="15" customHeight="1" x14ac:dyDescent="0.2">
      <c r="A253" s="257" t="s">
        <v>35</v>
      </c>
      <c r="B253" s="257"/>
      <c r="C253" s="257"/>
      <c r="D253" s="257"/>
      <c r="E253" s="257"/>
    </row>
    <row r="254" spans="1:5" ht="15" customHeight="1" x14ac:dyDescent="0.2">
      <c r="A254" s="258" t="s">
        <v>83</v>
      </c>
      <c r="B254" s="258"/>
      <c r="C254" s="258"/>
      <c r="D254" s="258"/>
      <c r="E254" s="258"/>
    </row>
    <row r="255" spans="1:5" ht="15" customHeight="1" x14ac:dyDescent="0.2">
      <c r="A255" s="258"/>
      <c r="B255" s="258"/>
      <c r="C255" s="258"/>
      <c r="D255" s="258"/>
      <c r="E255" s="258"/>
    </row>
    <row r="256" spans="1:5" ht="15" customHeight="1" x14ac:dyDescent="0.2">
      <c r="A256" s="258"/>
      <c r="B256" s="258"/>
      <c r="C256" s="258"/>
      <c r="D256" s="258"/>
      <c r="E256" s="258"/>
    </row>
    <row r="257" spans="1:5" ht="15" customHeight="1" x14ac:dyDescent="0.2">
      <c r="A257" s="258"/>
      <c r="B257" s="258"/>
      <c r="C257" s="258"/>
      <c r="D257" s="258"/>
      <c r="E257" s="258"/>
    </row>
    <row r="258" spans="1:5" ht="15" customHeight="1" x14ac:dyDescent="0.2">
      <c r="A258" s="258"/>
      <c r="B258" s="258"/>
      <c r="C258" s="258"/>
      <c r="D258" s="258"/>
      <c r="E258" s="258"/>
    </row>
    <row r="259" spans="1:5" ht="15" customHeight="1" x14ac:dyDescent="0.2">
      <c r="A259" s="258"/>
      <c r="B259" s="258"/>
      <c r="C259" s="258"/>
      <c r="D259" s="258"/>
      <c r="E259" s="258"/>
    </row>
    <row r="260" spans="1:5" ht="15" customHeight="1" x14ac:dyDescent="0.2">
      <c r="A260" s="258"/>
      <c r="B260" s="258"/>
      <c r="C260" s="258"/>
      <c r="D260" s="258"/>
      <c r="E260" s="258"/>
    </row>
    <row r="261" spans="1:5" ht="15" customHeight="1" x14ac:dyDescent="0.2"/>
    <row r="262" spans="1:5" ht="15" customHeight="1" x14ac:dyDescent="0.25">
      <c r="A262" s="37" t="s">
        <v>1</v>
      </c>
      <c r="B262" s="38"/>
      <c r="C262" s="38"/>
      <c r="D262" s="38"/>
      <c r="E262" s="38"/>
    </row>
    <row r="263" spans="1:5" ht="15" customHeight="1" x14ac:dyDescent="0.2">
      <c r="A263" s="39" t="s">
        <v>45</v>
      </c>
      <c r="B263" s="73"/>
      <c r="C263" s="73"/>
      <c r="D263" s="73"/>
      <c r="E263" s="75" t="s">
        <v>46</v>
      </c>
    </row>
    <row r="264" spans="1:5" ht="15" customHeight="1" x14ac:dyDescent="0.25">
      <c r="A264" s="36"/>
      <c r="B264" s="37"/>
      <c r="C264" s="38"/>
      <c r="D264" s="38"/>
      <c r="E264" s="41"/>
    </row>
    <row r="265" spans="1:5" ht="15" customHeight="1" x14ac:dyDescent="0.2">
      <c r="B265" s="42"/>
      <c r="C265" s="43" t="s">
        <v>40</v>
      </c>
      <c r="D265" s="44" t="s">
        <v>41</v>
      </c>
      <c r="E265" s="45" t="s">
        <v>42</v>
      </c>
    </row>
    <row r="266" spans="1:5" ht="15" customHeight="1" x14ac:dyDescent="0.2">
      <c r="B266" s="65"/>
      <c r="C266" s="47">
        <v>6402</v>
      </c>
      <c r="D266" s="67" t="s">
        <v>84</v>
      </c>
      <c r="E266" s="49">
        <v>6115.9</v>
      </c>
    </row>
    <row r="267" spans="1:5" ht="15" customHeight="1" x14ac:dyDescent="0.2">
      <c r="B267" s="101"/>
      <c r="C267" s="50" t="s">
        <v>44</v>
      </c>
      <c r="D267" s="51"/>
      <c r="E267" s="52">
        <f>SUM(E266:E266)</f>
        <v>6115.9</v>
      </c>
    </row>
    <row r="268" spans="1:5" ht="15" customHeight="1" x14ac:dyDescent="0.2"/>
    <row r="269" spans="1:5" ht="15" customHeight="1" x14ac:dyDescent="0.25">
      <c r="A269" s="37" t="s">
        <v>16</v>
      </c>
      <c r="B269" s="38"/>
      <c r="C269" s="38"/>
      <c r="D269" s="38"/>
      <c r="E269" s="36"/>
    </row>
    <row r="270" spans="1:5" ht="15" customHeight="1" x14ac:dyDescent="0.2">
      <c r="A270" s="39" t="s">
        <v>45</v>
      </c>
      <c r="B270" s="53"/>
      <c r="C270" s="53"/>
      <c r="D270" s="53"/>
      <c r="E270" s="36" t="s">
        <v>46</v>
      </c>
    </row>
    <row r="271" spans="1:5" ht="15" customHeight="1" x14ac:dyDescent="0.2"/>
    <row r="272" spans="1:5" ht="15" customHeight="1" x14ac:dyDescent="0.2">
      <c r="B272" s="55" t="s">
        <v>47</v>
      </c>
      <c r="C272" s="43" t="s">
        <v>40</v>
      </c>
      <c r="D272" s="56" t="s">
        <v>41</v>
      </c>
      <c r="E272" s="45" t="s">
        <v>42</v>
      </c>
    </row>
    <row r="273" spans="1:5" ht="15" customHeight="1" x14ac:dyDescent="0.2">
      <c r="B273" s="100">
        <v>137</v>
      </c>
      <c r="C273" s="58"/>
      <c r="D273" s="59" t="s">
        <v>48</v>
      </c>
      <c r="E273" s="49">
        <v>6115.9</v>
      </c>
    </row>
    <row r="274" spans="1:5" ht="15" customHeight="1" x14ac:dyDescent="0.2">
      <c r="B274" s="61"/>
      <c r="C274" s="50" t="s">
        <v>44</v>
      </c>
      <c r="D274" s="62"/>
      <c r="E274" s="63">
        <f>SUM(E273:E273)</f>
        <v>6115.9</v>
      </c>
    </row>
    <row r="275" spans="1:5" ht="15" customHeight="1" x14ac:dyDescent="0.2"/>
    <row r="276" spans="1:5" ht="15" customHeight="1" x14ac:dyDescent="0.2"/>
    <row r="277" spans="1:5" ht="15" customHeight="1" x14ac:dyDescent="0.25">
      <c r="A277" s="35" t="s">
        <v>85</v>
      </c>
    </row>
    <row r="278" spans="1:5" ht="15" customHeight="1" x14ac:dyDescent="0.2">
      <c r="A278" s="257" t="s">
        <v>35</v>
      </c>
      <c r="B278" s="257"/>
      <c r="C278" s="257"/>
      <c r="D278" s="257"/>
      <c r="E278" s="257"/>
    </row>
    <row r="279" spans="1:5" ht="15" customHeight="1" x14ac:dyDescent="0.2">
      <c r="A279" s="257" t="s">
        <v>86</v>
      </c>
      <c r="B279" s="257"/>
      <c r="C279" s="257"/>
      <c r="D279" s="257"/>
      <c r="E279" s="257"/>
    </row>
    <row r="280" spans="1:5" ht="15" customHeight="1" x14ac:dyDescent="0.2">
      <c r="A280" s="258" t="s">
        <v>87</v>
      </c>
      <c r="B280" s="258"/>
      <c r="C280" s="258"/>
      <c r="D280" s="258"/>
      <c r="E280" s="258"/>
    </row>
    <row r="281" spans="1:5" ht="15" customHeight="1" x14ac:dyDescent="0.2">
      <c r="A281" s="258"/>
      <c r="B281" s="258"/>
      <c r="C281" s="258"/>
      <c r="D281" s="258"/>
      <c r="E281" s="258"/>
    </row>
    <row r="282" spans="1:5" ht="15" customHeight="1" x14ac:dyDescent="0.2">
      <c r="A282" s="258"/>
      <c r="B282" s="258"/>
      <c r="C282" s="258"/>
      <c r="D282" s="258"/>
      <c r="E282" s="258"/>
    </row>
    <row r="283" spans="1:5" ht="15" customHeight="1" x14ac:dyDescent="0.2">
      <c r="A283" s="258"/>
      <c r="B283" s="258"/>
      <c r="C283" s="258"/>
      <c r="D283" s="258"/>
      <c r="E283" s="258"/>
    </row>
    <row r="284" spans="1:5" ht="15" customHeight="1" x14ac:dyDescent="0.2">
      <c r="A284" s="258"/>
      <c r="B284" s="258"/>
      <c r="C284" s="258"/>
      <c r="D284" s="258"/>
      <c r="E284" s="258"/>
    </row>
    <row r="285" spans="1:5" ht="15" customHeight="1" x14ac:dyDescent="0.2">
      <c r="A285" s="258"/>
      <c r="B285" s="258"/>
      <c r="C285" s="258"/>
      <c r="D285" s="258"/>
      <c r="E285" s="258"/>
    </row>
    <row r="286" spans="1:5" ht="15" customHeight="1" x14ac:dyDescent="0.2">
      <c r="A286" s="258"/>
      <c r="B286" s="258"/>
      <c r="C286" s="258"/>
      <c r="D286" s="258"/>
      <c r="E286" s="258"/>
    </row>
    <row r="287" spans="1:5" ht="15" customHeight="1" x14ac:dyDescent="0.2">
      <c r="A287" s="258"/>
      <c r="B287" s="258"/>
      <c r="C287" s="258"/>
      <c r="D287" s="258"/>
      <c r="E287" s="258"/>
    </row>
    <row r="288" spans="1:5" ht="15" customHeight="1" x14ac:dyDescent="0.2">
      <c r="A288" s="258"/>
      <c r="B288" s="258"/>
      <c r="C288" s="258"/>
      <c r="D288" s="258"/>
      <c r="E288" s="258"/>
    </row>
    <row r="289" spans="1:5" ht="15" customHeight="1" x14ac:dyDescent="0.2">
      <c r="A289" s="84"/>
      <c r="B289" s="85"/>
      <c r="C289" s="84"/>
      <c r="D289" s="84"/>
      <c r="E289" s="84"/>
    </row>
    <row r="290" spans="1:5" ht="15" customHeight="1" x14ac:dyDescent="0.25">
      <c r="A290" s="72" t="s">
        <v>1</v>
      </c>
      <c r="B290" s="86"/>
      <c r="C290" s="73"/>
      <c r="D290" s="73"/>
      <c r="E290" s="73"/>
    </row>
    <row r="291" spans="1:5" ht="15" customHeight="1" x14ac:dyDescent="0.2">
      <c r="A291" s="74" t="s">
        <v>38</v>
      </c>
      <c r="B291" s="86"/>
      <c r="C291" s="73"/>
      <c r="D291" s="73"/>
      <c r="E291" s="75" t="s">
        <v>39</v>
      </c>
    </row>
    <row r="292" spans="1:5" ht="15" customHeight="1" x14ac:dyDescent="0.25">
      <c r="A292" s="36"/>
      <c r="B292" s="87"/>
      <c r="C292" s="38"/>
      <c r="D292" s="38"/>
      <c r="E292" s="41"/>
    </row>
    <row r="293" spans="1:5" ht="15" customHeight="1" x14ac:dyDescent="0.2">
      <c r="B293" s="43" t="s">
        <v>47</v>
      </c>
      <c r="C293" s="43" t="s">
        <v>40</v>
      </c>
      <c r="D293" s="44" t="s">
        <v>41</v>
      </c>
      <c r="E293" s="45" t="s">
        <v>42</v>
      </c>
    </row>
    <row r="294" spans="1:5" ht="15" customHeight="1" x14ac:dyDescent="0.2">
      <c r="B294" s="88">
        <v>107117968</v>
      </c>
      <c r="C294" s="89"/>
      <c r="D294" s="67" t="s">
        <v>65</v>
      </c>
      <c r="E294" s="68">
        <v>6604.59</v>
      </c>
    </row>
    <row r="295" spans="1:5" ht="15" customHeight="1" x14ac:dyDescent="0.2">
      <c r="B295" s="88">
        <v>107517969</v>
      </c>
      <c r="C295" s="89"/>
      <c r="D295" s="67" t="s">
        <v>65</v>
      </c>
      <c r="E295" s="68">
        <v>112277.91</v>
      </c>
    </row>
    <row r="296" spans="1:5" ht="15" customHeight="1" x14ac:dyDescent="0.2">
      <c r="B296" s="88">
        <v>107117015</v>
      </c>
      <c r="C296" s="89"/>
      <c r="D296" s="102" t="s">
        <v>88</v>
      </c>
      <c r="E296" s="68">
        <v>232264.92</v>
      </c>
    </row>
    <row r="297" spans="1:5" ht="15" customHeight="1" x14ac:dyDescent="0.2">
      <c r="B297" s="88">
        <v>107517016</v>
      </c>
      <c r="C297" s="89"/>
      <c r="D297" s="103" t="s">
        <v>88</v>
      </c>
      <c r="E297" s="68">
        <v>3948503.74</v>
      </c>
    </row>
    <row r="298" spans="1:5" ht="15" customHeight="1" x14ac:dyDescent="0.2">
      <c r="B298" s="90"/>
      <c r="C298" s="50" t="s">
        <v>44</v>
      </c>
      <c r="D298" s="51"/>
      <c r="E298" s="52">
        <f>SUM(E294:E297)</f>
        <v>4299651.16</v>
      </c>
    </row>
    <row r="299" spans="1:5" ht="15" customHeight="1" x14ac:dyDescent="0.2"/>
    <row r="300" spans="1:5" ht="15" customHeight="1" x14ac:dyDescent="0.25">
      <c r="A300" s="37" t="s">
        <v>16</v>
      </c>
      <c r="B300" s="38"/>
      <c r="C300" s="38"/>
      <c r="D300" s="38"/>
      <c r="E300" s="38"/>
    </row>
    <row r="301" spans="1:5" ht="15" customHeight="1" x14ac:dyDescent="0.2">
      <c r="A301" s="39" t="s">
        <v>45</v>
      </c>
      <c r="B301" s="53"/>
      <c r="C301" s="53"/>
      <c r="D301" s="53"/>
      <c r="E301" s="36" t="s">
        <v>46</v>
      </c>
    </row>
    <row r="302" spans="1:5" ht="15" customHeight="1" x14ac:dyDescent="0.25">
      <c r="A302" s="37"/>
      <c r="B302" s="36"/>
      <c r="C302" s="38"/>
      <c r="D302" s="38"/>
      <c r="E302" s="41"/>
    </row>
    <row r="303" spans="1:5" ht="15" customHeight="1" x14ac:dyDescent="0.2">
      <c r="A303" s="54"/>
      <c r="B303" s="55" t="s">
        <v>47</v>
      </c>
      <c r="C303" s="43" t="s">
        <v>40</v>
      </c>
      <c r="D303" s="56" t="s">
        <v>41</v>
      </c>
      <c r="E303" s="45" t="s">
        <v>42</v>
      </c>
    </row>
    <row r="304" spans="1:5" ht="15" customHeight="1" x14ac:dyDescent="0.2">
      <c r="A304" s="46"/>
      <c r="B304" s="88">
        <v>107117968</v>
      </c>
      <c r="C304" s="58"/>
      <c r="D304" s="48" t="s">
        <v>89</v>
      </c>
      <c r="E304" s="68">
        <v>6604.59</v>
      </c>
    </row>
    <row r="305" spans="1:5" ht="15" customHeight="1" x14ac:dyDescent="0.2">
      <c r="A305" s="46"/>
      <c r="B305" s="88">
        <v>107517969</v>
      </c>
      <c r="C305" s="58"/>
      <c r="D305" s="48" t="s">
        <v>89</v>
      </c>
      <c r="E305" s="68">
        <v>112277.91</v>
      </c>
    </row>
    <row r="306" spans="1:5" ht="15" customHeight="1" x14ac:dyDescent="0.2">
      <c r="A306" s="46"/>
      <c r="B306" s="88">
        <v>107117015</v>
      </c>
      <c r="C306" s="58"/>
      <c r="D306" s="59" t="s">
        <v>90</v>
      </c>
      <c r="E306" s="68">
        <v>232264.92</v>
      </c>
    </row>
    <row r="307" spans="1:5" ht="15" customHeight="1" x14ac:dyDescent="0.2">
      <c r="A307" s="46"/>
      <c r="B307" s="88">
        <v>107517016</v>
      </c>
      <c r="C307" s="58"/>
      <c r="D307" s="59" t="s">
        <v>90</v>
      </c>
      <c r="E307" s="68">
        <v>3948503.74</v>
      </c>
    </row>
    <row r="308" spans="1:5" ht="15" customHeight="1" x14ac:dyDescent="0.2">
      <c r="A308" s="60"/>
      <c r="B308" s="61"/>
      <c r="C308" s="50" t="s">
        <v>44</v>
      </c>
      <c r="D308" s="62"/>
      <c r="E308" s="63">
        <f>SUM(E304:E307)</f>
        <v>4299651.16</v>
      </c>
    </row>
    <row r="309" spans="1:5" ht="15" customHeight="1" x14ac:dyDescent="0.2"/>
    <row r="310" spans="1:5" ht="15" customHeight="1" x14ac:dyDescent="0.2"/>
    <row r="311" spans="1:5" ht="15" customHeight="1" x14ac:dyDescent="0.2"/>
    <row r="312" spans="1:5" ht="15" customHeight="1" x14ac:dyDescent="0.2"/>
    <row r="313" spans="1:5" ht="15" customHeight="1" x14ac:dyDescent="0.2"/>
    <row r="314" spans="1:5" ht="15" customHeight="1" x14ac:dyDescent="0.25">
      <c r="A314" s="35" t="s">
        <v>91</v>
      </c>
      <c r="B314" s="36"/>
      <c r="C314" s="36"/>
      <c r="D314" s="36"/>
      <c r="E314" s="36"/>
    </row>
    <row r="315" spans="1:5" ht="15" customHeight="1" x14ac:dyDescent="0.2">
      <c r="A315" s="259" t="s">
        <v>35</v>
      </c>
      <c r="B315" s="259"/>
      <c r="C315" s="259"/>
      <c r="D315" s="259"/>
      <c r="E315" s="259"/>
    </row>
    <row r="316" spans="1:5" ht="15" customHeight="1" x14ac:dyDescent="0.2">
      <c r="A316" s="259" t="s">
        <v>92</v>
      </c>
      <c r="B316" s="259"/>
      <c r="C316" s="259"/>
      <c r="D316" s="259"/>
      <c r="E316" s="259"/>
    </row>
    <row r="317" spans="1:5" ht="15" customHeight="1" x14ac:dyDescent="0.2">
      <c r="A317" s="260" t="s">
        <v>374</v>
      </c>
      <c r="B317" s="260"/>
      <c r="C317" s="260"/>
      <c r="D317" s="260"/>
      <c r="E317" s="260"/>
    </row>
    <row r="318" spans="1:5" ht="15" customHeight="1" x14ac:dyDescent="0.2">
      <c r="A318" s="260"/>
      <c r="B318" s="260"/>
      <c r="C318" s="260"/>
      <c r="D318" s="260"/>
      <c r="E318" s="260"/>
    </row>
    <row r="319" spans="1:5" ht="15" customHeight="1" x14ac:dyDescent="0.2">
      <c r="A319" s="260"/>
      <c r="B319" s="260"/>
      <c r="C319" s="260"/>
      <c r="D319" s="260"/>
      <c r="E319" s="260"/>
    </row>
    <row r="320" spans="1:5" ht="15" customHeight="1" x14ac:dyDescent="0.2">
      <c r="A320" s="260"/>
      <c r="B320" s="260"/>
      <c r="C320" s="260"/>
      <c r="D320" s="260"/>
      <c r="E320" s="260"/>
    </row>
    <row r="321" spans="1:5" ht="15" customHeight="1" x14ac:dyDescent="0.2">
      <c r="A321" s="260"/>
      <c r="B321" s="260"/>
      <c r="C321" s="260"/>
      <c r="D321" s="260"/>
      <c r="E321" s="260"/>
    </row>
    <row r="322" spans="1:5" ht="15" customHeight="1" x14ac:dyDescent="0.2">
      <c r="A322" s="260"/>
      <c r="B322" s="260"/>
      <c r="C322" s="260"/>
      <c r="D322" s="260"/>
      <c r="E322" s="260"/>
    </row>
    <row r="323" spans="1:5" ht="15" customHeight="1" x14ac:dyDescent="0.2">
      <c r="A323" s="260"/>
      <c r="B323" s="260"/>
      <c r="C323" s="260"/>
      <c r="D323" s="260"/>
      <c r="E323" s="260"/>
    </row>
    <row r="324" spans="1:5" ht="15" customHeight="1" x14ac:dyDescent="0.2">
      <c r="A324" s="260"/>
      <c r="B324" s="260"/>
      <c r="C324" s="260"/>
      <c r="D324" s="260"/>
      <c r="E324" s="260"/>
    </row>
    <row r="325" spans="1:5" ht="15" customHeight="1" x14ac:dyDescent="0.2">
      <c r="A325" s="260"/>
      <c r="B325" s="260"/>
      <c r="C325" s="260"/>
      <c r="D325" s="260"/>
      <c r="E325" s="260"/>
    </row>
    <row r="326" spans="1:5" ht="15" customHeight="1" x14ac:dyDescent="0.2">
      <c r="A326" s="260"/>
      <c r="B326" s="260"/>
      <c r="C326" s="260"/>
      <c r="D326" s="260"/>
      <c r="E326" s="260"/>
    </row>
    <row r="327" spans="1:5" ht="15" customHeight="1" x14ac:dyDescent="0.2">
      <c r="A327" s="260"/>
      <c r="B327" s="260"/>
      <c r="C327" s="260"/>
      <c r="D327" s="260"/>
      <c r="E327" s="260"/>
    </row>
    <row r="328" spans="1:5" ht="15" customHeight="1" x14ac:dyDescent="0.2">
      <c r="A328" s="104"/>
      <c r="B328" s="105"/>
      <c r="C328" s="104"/>
      <c r="D328" s="104"/>
      <c r="E328" s="104"/>
    </row>
    <row r="329" spans="1:5" ht="15" customHeight="1" x14ac:dyDescent="0.25">
      <c r="A329" s="106" t="s">
        <v>1</v>
      </c>
      <c r="B329" s="107"/>
      <c r="C329" s="108"/>
      <c r="D329" s="108"/>
      <c r="E329" s="108"/>
    </row>
    <row r="330" spans="1:5" ht="15" customHeight="1" x14ac:dyDescent="0.2">
      <c r="A330" s="109" t="s">
        <v>38</v>
      </c>
      <c r="B330" s="107"/>
      <c r="C330" s="108"/>
      <c r="D330" s="108"/>
      <c r="E330" s="110" t="s">
        <v>39</v>
      </c>
    </row>
    <row r="331" spans="1:5" ht="15" customHeight="1" x14ac:dyDescent="0.25">
      <c r="A331" s="111"/>
      <c r="B331" s="112"/>
      <c r="C331" s="108"/>
      <c r="D331" s="108"/>
      <c r="E331" s="113"/>
    </row>
    <row r="332" spans="1:5" ht="15" customHeight="1" x14ac:dyDescent="0.2">
      <c r="A332" s="114"/>
      <c r="B332" s="115" t="s">
        <v>47</v>
      </c>
      <c r="C332" s="115" t="s">
        <v>40</v>
      </c>
      <c r="D332" s="116" t="s">
        <v>41</v>
      </c>
      <c r="E332" s="117" t="s">
        <v>42</v>
      </c>
    </row>
    <row r="333" spans="1:5" ht="15" customHeight="1" x14ac:dyDescent="0.2">
      <c r="A333" s="114"/>
      <c r="B333" s="118">
        <v>110595113</v>
      </c>
      <c r="C333" s="119"/>
      <c r="D333" s="120" t="s">
        <v>93</v>
      </c>
      <c r="E333" s="121">
        <v>1376318.16</v>
      </c>
    </row>
    <row r="334" spans="1:5" ht="15" customHeight="1" x14ac:dyDescent="0.2">
      <c r="A334" s="114"/>
      <c r="B334" s="118">
        <v>110595823</v>
      </c>
      <c r="C334" s="119"/>
      <c r="D334" s="122" t="s">
        <v>94</v>
      </c>
      <c r="E334" s="121">
        <v>1291213.22</v>
      </c>
    </row>
    <row r="335" spans="1:5" ht="15" customHeight="1" x14ac:dyDescent="0.2">
      <c r="A335" s="114"/>
      <c r="B335" s="123"/>
      <c r="C335" s="124" t="s">
        <v>44</v>
      </c>
      <c r="D335" s="125"/>
      <c r="E335" s="126">
        <f>SUM(E333:E334)</f>
        <v>2667531.38</v>
      </c>
    </row>
    <row r="336" spans="1:5" ht="15" customHeight="1" x14ac:dyDescent="0.2">
      <c r="A336" s="114"/>
      <c r="B336" s="114"/>
      <c r="C336" s="114"/>
      <c r="D336" s="114"/>
      <c r="E336" s="114"/>
    </row>
    <row r="337" spans="1:5" ht="15" customHeight="1" x14ac:dyDescent="0.25">
      <c r="A337" s="106" t="s">
        <v>1</v>
      </c>
      <c r="B337" s="107"/>
      <c r="C337" s="108"/>
      <c r="D337" s="108"/>
      <c r="E337" s="108"/>
    </row>
    <row r="338" spans="1:5" ht="15" customHeight="1" x14ac:dyDescent="0.2">
      <c r="A338" s="109" t="s">
        <v>45</v>
      </c>
      <c r="B338" s="107"/>
      <c r="C338" s="108"/>
      <c r="D338" s="108"/>
      <c r="E338" s="110" t="s">
        <v>46</v>
      </c>
    </row>
    <row r="339" spans="1:5" ht="15" customHeight="1" x14ac:dyDescent="0.25">
      <c r="A339" s="111"/>
      <c r="B339" s="112"/>
      <c r="C339" s="108"/>
      <c r="D339" s="108"/>
      <c r="E339" s="113"/>
    </row>
    <row r="340" spans="1:5" ht="15" customHeight="1" x14ac:dyDescent="0.2">
      <c r="A340" s="114"/>
      <c r="B340" s="127"/>
      <c r="C340" s="115" t="s">
        <v>40</v>
      </c>
      <c r="D340" s="128" t="s">
        <v>41</v>
      </c>
      <c r="E340" s="117" t="s">
        <v>42</v>
      </c>
    </row>
    <row r="341" spans="1:5" ht="15" customHeight="1" x14ac:dyDescent="0.2">
      <c r="A341" s="114"/>
      <c r="B341" s="129"/>
      <c r="C341" s="130">
        <v>6172</v>
      </c>
      <c r="D341" s="131" t="s">
        <v>95</v>
      </c>
      <c r="E341" s="132">
        <f>1291213.22+358219.43</f>
        <v>1649432.65</v>
      </c>
    </row>
    <row r="342" spans="1:5" ht="15" customHeight="1" x14ac:dyDescent="0.2">
      <c r="A342" s="114"/>
      <c r="B342" s="133"/>
      <c r="C342" s="124" t="s">
        <v>44</v>
      </c>
      <c r="D342" s="134"/>
      <c r="E342" s="126">
        <f>SUM(E341:E341)</f>
        <v>1649432.65</v>
      </c>
    </row>
    <row r="343" spans="1:5" ht="15" customHeight="1" x14ac:dyDescent="0.2">
      <c r="A343" s="114"/>
      <c r="B343" s="133"/>
      <c r="C343" s="135"/>
      <c r="D343" s="108"/>
      <c r="E343" s="136"/>
    </row>
    <row r="344" spans="1:5" ht="15" customHeight="1" x14ac:dyDescent="0.25">
      <c r="A344" s="106" t="s">
        <v>16</v>
      </c>
      <c r="B344" s="108"/>
      <c r="C344" s="108"/>
      <c r="D344" s="108"/>
      <c r="E344" s="108"/>
    </row>
    <row r="345" spans="1:5" ht="15" customHeight="1" x14ac:dyDescent="0.2">
      <c r="A345" s="109" t="s">
        <v>45</v>
      </c>
      <c r="B345" s="137"/>
      <c r="C345" s="137"/>
      <c r="D345" s="137"/>
      <c r="E345" s="111" t="s">
        <v>46</v>
      </c>
    </row>
    <row r="346" spans="1:5" ht="15" customHeight="1" x14ac:dyDescent="0.25">
      <c r="A346" s="106"/>
      <c r="B346" s="111"/>
      <c r="C346" s="108"/>
      <c r="D346" s="108"/>
      <c r="E346" s="113"/>
    </row>
    <row r="347" spans="1:5" ht="15" customHeight="1" x14ac:dyDescent="0.2">
      <c r="A347" s="127"/>
      <c r="B347" s="115" t="s">
        <v>47</v>
      </c>
      <c r="C347" s="115" t="s">
        <v>40</v>
      </c>
      <c r="D347" s="138" t="s">
        <v>41</v>
      </c>
      <c r="E347" s="117" t="s">
        <v>42</v>
      </c>
    </row>
    <row r="348" spans="1:5" ht="15" customHeight="1" x14ac:dyDescent="0.2">
      <c r="A348" s="139"/>
      <c r="B348" s="118">
        <v>110595113</v>
      </c>
      <c r="C348" s="130"/>
      <c r="D348" s="140" t="s">
        <v>90</v>
      </c>
      <c r="E348" s="121">
        <v>1376318.16</v>
      </c>
    </row>
    <row r="349" spans="1:5" ht="15" customHeight="1" x14ac:dyDescent="0.2">
      <c r="A349" s="139"/>
      <c r="B349" s="118">
        <v>110595823</v>
      </c>
      <c r="C349" s="130"/>
      <c r="D349" s="48" t="s">
        <v>89</v>
      </c>
      <c r="E349" s="121">
        <v>1291213.22</v>
      </c>
    </row>
    <row r="350" spans="1:5" ht="15" customHeight="1" x14ac:dyDescent="0.2">
      <c r="A350" s="141"/>
      <c r="B350" s="142"/>
      <c r="C350" s="124" t="s">
        <v>44</v>
      </c>
      <c r="D350" s="143"/>
      <c r="E350" s="144">
        <f>SUM(E348:E349)</f>
        <v>2667531.38</v>
      </c>
    </row>
    <row r="351" spans="1:5" ht="15" customHeight="1" x14ac:dyDescent="0.2">
      <c r="A351" s="141"/>
      <c r="B351" s="145"/>
      <c r="C351" s="135"/>
      <c r="D351" s="146"/>
      <c r="E351" s="147"/>
    </row>
    <row r="352" spans="1:5" ht="15" customHeight="1" x14ac:dyDescent="0.25">
      <c r="A352" s="72" t="s">
        <v>16</v>
      </c>
      <c r="B352" s="86"/>
      <c r="C352" s="73"/>
      <c r="D352" s="73"/>
      <c r="E352" s="36"/>
    </row>
    <row r="353" spans="1:5" ht="15" customHeight="1" x14ac:dyDescent="0.2">
      <c r="A353" s="74" t="s">
        <v>38</v>
      </c>
      <c r="B353" s="86"/>
      <c r="C353" s="73"/>
      <c r="D353" s="73"/>
      <c r="E353" t="s">
        <v>39</v>
      </c>
    </row>
    <row r="354" spans="1:5" ht="15" customHeight="1" x14ac:dyDescent="0.2">
      <c r="A354" s="74"/>
      <c r="B354" s="86"/>
      <c r="C354" s="73"/>
      <c r="D354" s="73"/>
    </row>
    <row r="355" spans="1:5" ht="15" customHeight="1" x14ac:dyDescent="0.2">
      <c r="A355" s="141"/>
      <c r="B355" s="145"/>
      <c r="C355" s="115" t="s">
        <v>40</v>
      </c>
      <c r="D355" s="138" t="s">
        <v>41</v>
      </c>
      <c r="E355" s="117" t="s">
        <v>42</v>
      </c>
    </row>
    <row r="356" spans="1:5" ht="15" customHeight="1" x14ac:dyDescent="0.2">
      <c r="A356" s="141"/>
      <c r="B356" s="145"/>
      <c r="C356" s="130">
        <v>6409</v>
      </c>
      <c r="D356" s="131" t="s">
        <v>96</v>
      </c>
      <c r="E356" s="121">
        <v>1649432.65</v>
      </c>
    </row>
    <row r="357" spans="1:5" ht="15" customHeight="1" x14ac:dyDescent="0.2">
      <c r="A357" s="141"/>
      <c r="B357" s="145"/>
      <c r="C357" s="124" t="s">
        <v>44</v>
      </c>
      <c r="D357" s="143"/>
      <c r="E357" s="144">
        <f>SUM(E356:E356)</f>
        <v>1649432.65</v>
      </c>
    </row>
    <row r="358" spans="1:5" ht="15" customHeight="1" x14ac:dyDescent="0.2"/>
    <row r="359" spans="1:5" ht="15" customHeight="1" x14ac:dyDescent="0.2"/>
    <row r="360" spans="1:5" ht="15" customHeight="1" x14ac:dyDescent="0.2"/>
    <row r="361" spans="1:5" ht="15" customHeight="1" x14ac:dyDescent="0.2"/>
    <row r="362" spans="1:5" ht="15" customHeight="1" x14ac:dyDescent="0.2"/>
    <row r="363" spans="1:5" ht="15" customHeight="1" x14ac:dyDescent="0.2"/>
    <row r="364" spans="1:5" ht="15" customHeight="1" x14ac:dyDescent="0.2"/>
    <row r="365" spans="1:5" ht="15" customHeight="1" x14ac:dyDescent="0.2"/>
    <row r="366" spans="1:5" ht="15" customHeight="1" x14ac:dyDescent="0.2"/>
    <row r="367" spans="1:5" ht="15" customHeight="1" x14ac:dyDescent="0.2"/>
    <row r="368" spans="1:5"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sheetData>
  <mergeCells count="29">
    <mergeCell ref="A134:E140"/>
    <mergeCell ref="A2:E2"/>
    <mergeCell ref="A3:E9"/>
    <mergeCell ref="A27:E27"/>
    <mergeCell ref="A28:E35"/>
    <mergeCell ref="A54:E54"/>
    <mergeCell ref="A55:E62"/>
    <mergeCell ref="A80:E80"/>
    <mergeCell ref="A81:E89"/>
    <mergeCell ref="A107:E107"/>
    <mergeCell ref="A108:E115"/>
    <mergeCell ref="A133:E133"/>
    <mergeCell ref="A278:E278"/>
    <mergeCell ref="A159:E159"/>
    <mergeCell ref="A160:E160"/>
    <mergeCell ref="A161:E167"/>
    <mergeCell ref="A186:E187"/>
    <mergeCell ref="A188:E195"/>
    <mergeCell ref="A211:E212"/>
    <mergeCell ref="A213:E220"/>
    <mergeCell ref="A232:E233"/>
    <mergeCell ref="A234:E241"/>
    <mergeCell ref="A253:E253"/>
    <mergeCell ref="A254:E260"/>
    <mergeCell ref="A279:E279"/>
    <mergeCell ref="A280:E288"/>
    <mergeCell ref="A315:E315"/>
    <mergeCell ref="A316:E316"/>
    <mergeCell ref="A317:E327"/>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199/20 - 211/20 schválené Radou Olomouckého kraje 20.4.2020</oddHeader>
    <oddFooter xml:space="preserve">&amp;L&amp;"Arial,Kurzíva"Zastupitelstvo OK 22.6.2020
8.1. - Rozpočet Olomouckého kraje 2020 - rozpočtové změny 
Příloha č.1: Rozpočtové změny č. 199/20 - 211/20 schválené Radou Olomouckého kraje 20.4.2020&amp;R&amp;"Arial,Kurzíva"Strana &amp;P (celkem 71)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62"/>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4.5703125" bestFit="1" customWidth="1"/>
  </cols>
  <sheetData>
    <row r="1" spans="1:10" ht="15" customHeight="1" x14ac:dyDescent="0.25">
      <c r="A1" s="35" t="s">
        <v>97</v>
      </c>
      <c r="J1" t="s">
        <v>37</v>
      </c>
    </row>
    <row r="2" spans="1:10" ht="15" customHeight="1" x14ac:dyDescent="0.2">
      <c r="A2" s="257" t="s">
        <v>35</v>
      </c>
      <c r="B2" s="257"/>
      <c r="C2" s="257"/>
      <c r="D2" s="257"/>
      <c r="E2" s="257"/>
    </row>
    <row r="3" spans="1:10" ht="15" customHeight="1" x14ac:dyDescent="0.2">
      <c r="A3" s="257" t="s">
        <v>98</v>
      </c>
      <c r="B3" s="257"/>
      <c r="C3" s="257"/>
      <c r="D3" s="257"/>
      <c r="E3" s="257"/>
    </row>
    <row r="4" spans="1:10" ht="15" customHeight="1" x14ac:dyDescent="0.2">
      <c r="A4" s="258" t="s">
        <v>99</v>
      </c>
      <c r="B4" s="258"/>
      <c r="C4" s="258"/>
      <c r="D4" s="258"/>
      <c r="E4" s="258"/>
    </row>
    <row r="5" spans="1:10" ht="15" customHeight="1" x14ac:dyDescent="0.2">
      <c r="A5" s="258"/>
      <c r="B5" s="258"/>
      <c r="C5" s="258"/>
      <c r="D5" s="258"/>
      <c r="E5" s="258"/>
    </row>
    <row r="6" spans="1:10" ht="15" customHeight="1" x14ac:dyDescent="0.2">
      <c r="A6" s="258"/>
      <c r="B6" s="258"/>
      <c r="C6" s="258"/>
      <c r="D6" s="258"/>
      <c r="E6" s="258"/>
    </row>
    <row r="7" spans="1:10" ht="15" customHeight="1" x14ac:dyDescent="0.2">
      <c r="A7" s="258"/>
      <c r="B7" s="258"/>
      <c r="C7" s="258"/>
      <c r="D7" s="258"/>
      <c r="E7" s="258"/>
    </row>
    <row r="8" spans="1:10" ht="15" customHeight="1" x14ac:dyDescent="0.2">
      <c r="A8" s="258"/>
      <c r="B8" s="258"/>
      <c r="C8" s="258"/>
      <c r="D8" s="258"/>
      <c r="E8" s="258"/>
    </row>
    <row r="9" spans="1:10" ht="15" customHeight="1" x14ac:dyDescent="0.2">
      <c r="A9" s="148"/>
      <c r="B9" s="148"/>
      <c r="C9" s="148"/>
      <c r="D9" s="148"/>
      <c r="E9" s="148"/>
    </row>
    <row r="10" spans="1:10" ht="15" customHeight="1" x14ac:dyDescent="0.25">
      <c r="A10" s="37" t="s">
        <v>1</v>
      </c>
      <c r="B10" s="38"/>
      <c r="C10" s="38"/>
      <c r="D10" s="38"/>
      <c r="E10" s="38"/>
    </row>
    <row r="11" spans="1:10" ht="15" customHeight="1" x14ac:dyDescent="0.2">
      <c r="A11" s="39" t="s">
        <v>38</v>
      </c>
      <c r="B11" s="38"/>
      <c r="C11" s="38"/>
      <c r="D11" s="38"/>
      <c r="E11" s="40" t="s">
        <v>39</v>
      </c>
    </row>
    <row r="12" spans="1:10" ht="15" customHeight="1" x14ac:dyDescent="0.25">
      <c r="B12" s="37"/>
      <c r="C12" s="38"/>
      <c r="D12" s="38"/>
      <c r="E12" s="41"/>
    </row>
    <row r="13" spans="1:10" ht="15" customHeight="1" x14ac:dyDescent="0.2">
      <c r="B13" s="43" t="s">
        <v>47</v>
      </c>
      <c r="C13" s="43" t="s">
        <v>40</v>
      </c>
      <c r="D13" s="44" t="s">
        <v>41</v>
      </c>
      <c r="E13" s="45" t="s">
        <v>42</v>
      </c>
    </row>
    <row r="14" spans="1:10" ht="15" customHeight="1" x14ac:dyDescent="0.2">
      <c r="B14" s="149">
        <v>13015</v>
      </c>
      <c r="C14" s="89"/>
      <c r="D14" s="102" t="s">
        <v>88</v>
      </c>
      <c r="E14" s="150">
        <v>805834</v>
      </c>
    </row>
    <row r="15" spans="1:10" ht="15" customHeight="1" x14ac:dyDescent="0.2">
      <c r="B15" s="151"/>
      <c r="C15" s="50" t="s">
        <v>44</v>
      </c>
      <c r="D15" s="51"/>
      <c r="E15" s="52">
        <f>SUM(E14:E14)</f>
        <v>805834</v>
      </c>
    </row>
    <row r="16" spans="1:10" ht="15" customHeight="1" x14ac:dyDescent="0.2">
      <c r="A16" s="36"/>
      <c r="B16" s="36"/>
      <c r="C16" s="36"/>
      <c r="D16" s="36"/>
    </row>
    <row r="17" spans="1:5" ht="15" customHeight="1" x14ac:dyDescent="0.25">
      <c r="A17" s="72" t="s">
        <v>16</v>
      </c>
      <c r="B17" s="73"/>
      <c r="C17" s="73"/>
      <c r="D17" s="73"/>
      <c r="E17" s="73"/>
    </row>
    <row r="18" spans="1:5" ht="15" customHeight="1" x14ac:dyDescent="0.2">
      <c r="A18" s="74" t="s">
        <v>100</v>
      </c>
      <c r="B18" s="152"/>
      <c r="C18" s="152"/>
      <c r="D18" s="152"/>
      <c r="E18" s="152" t="s">
        <v>101</v>
      </c>
    </row>
    <row r="19" spans="1:5" ht="15" customHeight="1" x14ac:dyDescent="0.2">
      <c r="A19" s="76"/>
      <c r="B19" s="77"/>
      <c r="C19" s="73"/>
      <c r="D19" s="152"/>
      <c r="E19" s="78"/>
    </row>
    <row r="20" spans="1:5" ht="15" customHeight="1" x14ac:dyDescent="0.2">
      <c r="B20" s="42"/>
      <c r="C20" s="43" t="s">
        <v>40</v>
      </c>
      <c r="D20" s="44" t="s">
        <v>53</v>
      </c>
      <c r="E20" s="55" t="s">
        <v>42</v>
      </c>
    </row>
    <row r="21" spans="1:5" ht="15" customHeight="1" x14ac:dyDescent="0.2">
      <c r="B21" s="153"/>
      <c r="C21" s="96">
        <v>6172</v>
      </c>
      <c r="D21" s="48" t="s">
        <v>102</v>
      </c>
      <c r="E21" s="150">
        <f>559650+138800+50384</f>
        <v>748834</v>
      </c>
    </row>
    <row r="22" spans="1:5" ht="15" customHeight="1" x14ac:dyDescent="0.2">
      <c r="B22" s="153"/>
      <c r="C22" s="96">
        <v>6172</v>
      </c>
      <c r="D22" s="48" t="s">
        <v>103</v>
      </c>
      <c r="E22" s="150">
        <f>4000+2000+4000+22000+15000+10000</f>
        <v>57000</v>
      </c>
    </row>
    <row r="23" spans="1:5" ht="15" customHeight="1" x14ac:dyDescent="0.2">
      <c r="B23" s="81"/>
      <c r="C23" s="50" t="s">
        <v>44</v>
      </c>
      <c r="D23" s="51"/>
      <c r="E23" s="52">
        <f>SUM(E21:E22)</f>
        <v>805834</v>
      </c>
    </row>
    <row r="24" spans="1:5" ht="15" customHeight="1" x14ac:dyDescent="0.2"/>
    <row r="25" spans="1:5" ht="15" customHeight="1" x14ac:dyDescent="0.2"/>
    <row r="26" spans="1:5" ht="15" customHeight="1" x14ac:dyDescent="0.25">
      <c r="A26" s="35" t="s">
        <v>104</v>
      </c>
    </row>
    <row r="27" spans="1:5" ht="15" customHeight="1" x14ac:dyDescent="0.2">
      <c r="A27" s="257" t="s">
        <v>35</v>
      </c>
      <c r="B27" s="257"/>
      <c r="C27" s="257"/>
      <c r="D27" s="257"/>
      <c r="E27" s="257"/>
    </row>
    <row r="28" spans="1:5" ht="15" customHeight="1" x14ac:dyDescent="0.2">
      <c r="A28" s="257" t="s">
        <v>105</v>
      </c>
      <c r="B28" s="257"/>
      <c r="C28" s="257"/>
      <c r="D28" s="257"/>
      <c r="E28" s="257"/>
    </row>
    <row r="29" spans="1:5" ht="15" customHeight="1" x14ac:dyDescent="0.2">
      <c r="A29" s="258" t="s">
        <v>106</v>
      </c>
      <c r="B29" s="258"/>
      <c r="C29" s="258"/>
      <c r="D29" s="258"/>
      <c r="E29" s="258"/>
    </row>
    <row r="30" spans="1:5" ht="15" customHeight="1" x14ac:dyDescent="0.2">
      <c r="A30" s="258"/>
      <c r="B30" s="258"/>
      <c r="C30" s="258"/>
      <c r="D30" s="258"/>
      <c r="E30" s="258"/>
    </row>
    <row r="31" spans="1:5" ht="15" customHeight="1" x14ac:dyDescent="0.2">
      <c r="A31" s="258"/>
      <c r="B31" s="258"/>
      <c r="C31" s="258"/>
      <c r="D31" s="258"/>
      <c r="E31" s="258"/>
    </row>
    <row r="32" spans="1:5" ht="15" customHeight="1" x14ac:dyDescent="0.2">
      <c r="A32" s="258"/>
      <c r="B32" s="258"/>
      <c r="C32" s="258"/>
      <c r="D32" s="258"/>
      <c r="E32" s="258"/>
    </row>
    <row r="33" spans="1:5" ht="15" customHeight="1" x14ac:dyDescent="0.2">
      <c r="A33" s="258"/>
      <c r="B33" s="258"/>
      <c r="C33" s="258"/>
      <c r="D33" s="258"/>
      <c r="E33" s="258"/>
    </row>
    <row r="34" spans="1:5" ht="15" customHeight="1" x14ac:dyDescent="0.2">
      <c r="A34" s="154"/>
      <c r="B34" s="154"/>
      <c r="C34" s="154"/>
      <c r="D34" s="154"/>
      <c r="E34" s="154"/>
    </row>
    <row r="35" spans="1:5" ht="15" customHeight="1" x14ac:dyDescent="0.25">
      <c r="A35" s="72" t="s">
        <v>1</v>
      </c>
      <c r="B35" s="73"/>
      <c r="C35" s="73"/>
      <c r="D35" s="73"/>
      <c r="E35" s="73"/>
    </row>
    <row r="36" spans="1:5" ht="15" customHeight="1" x14ac:dyDescent="0.2">
      <c r="A36" s="74" t="s">
        <v>107</v>
      </c>
      <c r="B36" s="73"/>
      <c r="C36" s="73"/>
      <c r="D36" s="73"/>
      <c r="E36" s="75" t="s">
        <v>108</v>
      </c>
    </row>
    <row r="37" spans="1:5" ht="15" customHeight="1" x14ac:dyDescent="0.25">
      <c r="A37" s="76"/>
      <c r="B37" s="72"/>
      <c r="C37" s="73"/>
      <c r="D37" s="73"/>
      <c r="E37" s="155"/>
    </row>
    <row r="38" spans="1:5" ht="15" customHeight="1" x14ac:dyDescent="0.2">
      <c r="B38" s="55" t="s">
        <v>47</v>
      </c>
      <c r="C38" s="55" t="s">
        <v>40</v>
      </c>
      <c r="D38" s="156" t="s">
        <v>41</v>
      </c>
      <c r="E38" s="45" t="s">
        <v>42</v>
      </c>
    </row>
    <row r="39" spans="1:5" ht="15" customHeight="1" x14ac:dyDescent="0.2">
      <c r="B39" s="100">
        <v>33075</v>
      </c>
      <c r="C39" s="157"/>
      <c r="D39" s="102" t="s">
        <v>88</v>
      </c>
      <c r="E39" s="68">
        <v>549139</v>
      </c>
    </row>
    <row r="40" spans="1:5" ht="15" customHeight="1" x14ac:dyDescent="0.2">
      <c r="B40" s="158"/>
      <c r="C40" s="69" t="s">
        <v>44</v>
      </c>
      <c r="D40" s="70"/>
      <c r="E40" s="71">
        <f>SUM(E39:E39)</f>
        <v>549139</v>
      </c>
    </row>
    <row r="41" spans="1:5" ht="15" customHeight="1" x14ac:dyDescent="0.25">
      <c r="A41" s="159"/>
      <c r="B41" s="152"/>
      <c r="C41" s="152"/>
      <c r="D41" s="152"/>
      <c r="E41" s="152"/>
    </row>
    <row r="42" spans="1:5" ht="15" customHeight="1" x14ac:dyDescent="0.25">
      <c r="A42" s="72" t="s">
        <v>16</v>
      </c>
      <c r="B42" s="73"/>
      <c r="C42" s="73"/>
      <c r="D42" s="73"/>
      <c r="E42" s="76"/>
    </row>
    <row r="43" spans="1:5" ht="15" customHeight="1" x14ac:dyDescent="0.2">
      <c r="A43" s="74" t="s">
        <v>107</v>
      </c>
      <c r="B43" s="73"/>
      <c r="C43" s="73"/>
      <c r="D43" s="73"/>
      <c r="E43" s="75" t="s">
        <v>108</v>
      </c>
    </row>
    <row r="44" spans="1:5" ht="15" customHeight="1" x14ac:dyDescent="0.2"/>
    <row r="45" spans="1:5" ht="15" customHeight="1" x14ac:dyDescent="0.2">
      <c r="C45" s="55" t="s">
        <v>40</v>
      </c>
      <c r="D45" s="160" t="s">
        <v>53</v>
      </c>
      <c r="E45" s="55" t="s">
        <v>42</v>
      </c>
    </row>
    <row r="46" spans="1:5" ht="15" customHeight="1" x14ac:dyDescent="0.2">
      <c r="C46" s="161">
        <v>3113</v>
      </c>
      <c r="D46" s="67" t="s">
        <v>79</v>
      </c>
      <c r="E46" s="162">
        <v>31740</v>
      </c>
    </row>
    <row r="47" spans="1:5" ht="15" customHeight="1" x14ac:dyDescent="0.2">
      <c r="C47" s="161">
        <v>3111</v>
      </c>
      <c r="D47" s="99" t="s">
        <v>73</v>
      </c>
      <c r="E47" s="162">
        <v>16302</v>
      </c>
    </row>
    <row r="48" spans="1:5" ht="15" customHeight="1" x14ac:dyDescent="0.2">
      <c r="C48" s="161">
        <v>3113</v>
      </c>
      <c r="D48" s="99" t="s">
        <v>73</v>
      </c>
      <c r="E48" s="162">
        <v>494749</v>
      </c>
    </row>
    <row r="49" spans="1:5" ht="15" customHeight="1" x14ac:dyDescent="0.2">
      <c r="C49" s="161">
        <v>3117</v>
      </c>
      <c r="D49" s="99" t="s">
        <v>73</v>
      </c>
      <c r="E49" s="162">
        <v>6348</v>
      </c>
    </row>
    <row r="50" spans="1:5" ht="15" customHeight="1" x14ac:dyDescent="0.2">
      <c r="C50" s="69" t="s">
        <v>44</v>
      </c>
      <c r="D50" s="82"/>
      <c r="E50" s="83">
        <f>SUM(E46:E49)</f>
        <v>549139</v>
      </c>
    </row>
    <row r="51" spans="1:5" ht="15" customHeight="1" x14ac:dyDescent="0.2"/>
    <row r="52" spans="1:5" ht="15" customHeight="1" x14ac:dyDescent="0.2"/>
    <row r="53" spans="1:5" ht="15" customHeight="1" x14ac:dyDescent="0.2"/>
    <row r="54" spans="1:5" ht="15" customHeight="1" x14ac:dyDescent="0.25">
      <c r="A54" s="35" t="s">
        <v>109</v>
      </c>
    </row>
    <row r="55" spans="1:5" ht="15" customHeight="1" x14ac:dyDescent="0.2">
      <c r="A55" s="257" t="s">
        <v>35</v>
      </c>
      <c r="B55" s="257"/>
      <c r="C55" s="257"/>
      <c r="D55" s="257"/>
      <c r="E55" s="257"/>
    </row>
    <row r="56" spans="1:5" ht="15" customHeight="1" x14ac:dyDescent="0.2">
      <c r="A56" s="257" t="s">
        <v>105</v>
      </c>
      <c r="B56" s="257"/>
      <c r="C56" s="257"/>
      <c r="D56" s="257"/>
      <c r="E56" s="257"/>
    </row>
    <row r="57" spans="1:5" ht="15" customHeight="1" x14ac:dyDescent="0.2">
      <c r="A57" s="258" t="s">
        <v>110</v>
      </c>
      <c r="B57" s="258"/>
      <c r="C57" s="258"/>
      <c r="D57" s="258"/>
      <c r="E57" s="258"/>
    </row>
    <row r="58" spans="1:5" ht="15" customHeight="1" x14ac:dyDescent="0.2">
      <c r="A58" s="258"/>
      <c r="B58" s="258"/>
      <c r="C58" s="258"/>
      <c r="D58" s="258"/>
      <c r="E58" s="258"/>
    </row>
    <row r="59" spans="1:5" ht="15" customHeight="1" x14ac:dyDescent="0.2">
      <c r="A59" s="258"/>
      <c r="B59" s="258"/>
      <c r="C59" s="258"/>
      <c r="D59" s="258"/>
      <c r="E59" s="258"/>
    </row>
    <row r="60" spans="1:5" ht="15" customHeight="1" x14ac:dyDescent="0.2">
      <c r="A60" s="258"/>
      <c r="B60" s="258"/>
      <c r="C60" s="258"/>
      <c r="D60" s="258"/>
      <c r="E60" s="258"/>
    </row>
    <row r="61" spans="1:5" ht="15" customHeight="1" x14ac:dyDescent="0.2">
      <c r="A61" s="258"/>
      <c r="B61" s="258"/>
      <c r="C61" s="258"/>
      <c r="D61" s="258"/>
      <c r="E61" s="258"/>
    </row>
    <row r="62" spans="1:5" ht="15" customHeight="1" x14ac:dyDescent="0.2">
      <c r="A62" s="258"/>
      <c r="B62" s="258"/>
      <c r="C62" s="258"/>
      <c r="D62" s="258"/>
      <c r="E62" s="258"/>
    </row>
    <row r="63" spans="1:5" ht="15" customHeight="1" x14ac:dyDescent="0.2">
      <c r="A63" s="163"/>
      <c r="B63" s="163"/>
      <c r="C63" s="163"/>
      <c r="D63" s="163"/>
      <c r="E63" s="163"/>
    </row>
    <row r="64" spans="1:5" ht="15" customHeight="1" x14ac:dyDescent="0.25">
      <c r="A64" s="72" t="s">
        <v>1</v>
      </c>
      <c r="B64" s="73"/>
      <c r="C64" s="73"/>
      <c r="D64" s="73"/>
      <c r="E64" s="73"/>
    </row>
    <row r="65" spans="1:5" ht="15" customHeight="1" x14ac:dyDescent="0.2">
      <c r="A65" s="74" t="s">
        <v>107</v>
      </c>
      <c r="B65" s="73"/>
      <c r="C65" s="73"/>
      <c r="D65" s="73"/>
      <c r="E65" s="75" t="s">
        <v>108</v>
      </c>
    </row>
    <row r="66" spans="1:5" ht="15" customHeight="1" x14ac:dyDescent="0.25">
      <c r="A66" s="76"/>
      <c r="B66" s="72"/>
      <c r="C66" s="73"/>
      <c r="D66" s="73"/>
      <c r="E66" s="155"/>
    </row>
    <row r="67" spans="1:5" ht="15" customHeight="1" x14ac:dyDescent="0.2">
      <c r="A67" s="36"/>
      <c r="B67" s="55" t="s">
        <v>47</v>
      </c>
      <c r="C67" s="55" t="s">
        <v>40</v>
      </c>
      <c r="D67" s="156" t="s">
        <v>41</v>
      </c>
      <c r="E67" s="55" t="s">
        <v>42</v>
      </c>
    </row>
    <row r="68" spans="1:5" ht="15" customHeight="1" x14ac:dyDescent="0.2">
      <c r="A68" s="36"/>
      <c r="B68" s="100">
        <v>33160</v>
      </c>
      <c r="C68" s="157"/>
      <c r="D68" s="102" t="s">
        <v>88</v>
      </c>
      <c r="E68" s="68">
        <v>519702</v>
      </c>
    </row>
    <row r="69" spans="1:5" ht="15" customHeight="1" x14ac:dyDescent="0.2">
      <c r="A69" s="36"/>
      <c r="B69" s="158"/>
      <c r="C69" s="69" t="s">
        <v>44</v>
      </c>
      <c r="D69" s="70"/>
      <c r="E69" s="71">
        <f>SUM(E68:E68)</f>
        <v>519702</v>
      </c>
    </row>
    <row r="70" spans="1:5" ht="15" customHeight="1" x14ac:dyDescent="0.2">
      <c r="A70" s="36"/>
      <c r="B70" s="101"/>
      <c r="C70" s="164"/>
      <c r="D70" s="73"/>
      <c r="E70" s="165"/>
    </row>
    <row r="71" spans="1:5" ht="15" customHeight="1" x14ac:dyDescent="0.25">
      <c r="A71" s="72" t="s">
        <v>16</v>
      </c>
      <c r="B71" s="73"/>
      <c r="C71" s="73"/>
      <c r="D71" s="73"/>
      <c r="E71" s="76"/>
    </row>
    <row r="72" spans="1:5" ht="15" customHeight="1" x14ac:dyDescent="0.2">
      <c r="A72" s="74" t="s">
        <v>107</v>
      </c>
      <c r="B72" s="73"/>
      <c r="C72" s="73"/>
      <c r="D72" s="73"/>
      <c r="E72" s="75" t="s">
        <v>108</v>
      </c>
    </row>
    <row r="73" spans="1:5" ht="15" customHeight="1" x14ac:dyDescent="0.2"/>
    <row r="74" spans="1:5" ht="15" customHeight="1" x14ac:dyDescent="0.2">
      <c r="A74" s="166"/>
      <c r="B74" s="55" t="s">
        <v>47</v>
      </c>
      <c r="C74" s="55" t="s">
        <v>40</v>
      </c>
      <c r="D74" s="156" t="s">
        <v>41</v>
      </c>
      <c r="E74" s="55" t="s">
        <v>42</v>
      </c>
    </row>
    <row r="75" spans="1:5" ht="15" customHeight="1" x14ac:dyDescent="0.2">
      <c r="B75" s="100">
        <v>33160</v>
      </c>
      <c r="C75" s="157"/>
      <c r="D75" s="102" t="s">
        <v>90</v>
      </c>
      <c r="E75" s="68">
        <v>519702</v>
      </c>
    </row>
    <row r="76" spans="1:5" ht="15" customHeight="1" x14ac:dyDescent="0.2">
      <c r="B76" s="158"/>
      <c r="C76" s="69" t="s">
        <v>44</v>
      </c>
      <c r="D76" s="70"/>
      <c r="E76" s="71">
        <f>SUM(E75:E75)</f>
        <v>519702</v>
      </c>
    </row>
    <row r="77" spans="1:5" ht="15" customHeight="1" x14ac:dyDescent="0.2"/>
    <row r="78" spans="1:5" ht="15" customHeight="1" x14ac:dyDescent="0.2"/>
    <row r="79" spans="1:5" ht="15" customHeight="1" x14ac:dyDescent="0.25">
      <c r="A79" s="35" t="s">
        <v>111</v>
      </c>
    </row>
    <row r="80" spans="1:5" ht="15" customHeight="1" x14ac:dyDescent="0.2">
      <c r="A80" s="257" t="s">
        <v>35</v>
      </c>
      <c r="B80" s="257"/>
      <c r="C80" s="257"/>
      <c r="D80" s="257"/>
      <c r="E80" s="257"/>
    </row>
    <row r="81" spans="1:5" ht="15" customHeight="1" x14ac:dyDescent="0.2">
      <c r="A81" s="257" t="s">
        <v>112</v>
      </c>
      <c r="B81" s="257"/>
      <c r="C81" s="257"/>
      <c r="D81" s="257"/>
      <c r="E81" s="257"/>
    </row>
    <row r="82" spans="1:5" ht="15" customHeight="1" x14ac:dyDescent="0.2">
      <c r="A82" s="258" t="s">
        <v>113</v>
      </c>
      <c r="B82" s="258"/>
      <c r="C82" s="258"/>
      <c r="D82" s="258"/>
      <c r="E82" s="258"/>
    </row>
    <row r="83" spans="1:5" ht="15" customHeight="1" x14ac:dyDescent="0.2">
      <c r="A83" s="258"/>
      <c r="B83" s="258"/>
      <c r="C83" s="258"/>
      <c r="D83" s="258"/>
      <c r="E83" s="258"/>
    </row>
    <row r="84" spans="1:5" ht="15" customHeight="1" x14ac:dyDescent="0.2">
      <c r="A84" s="258"/>
      <c r="B84" s="258"/>
      <c r="C84" s="258"/>
      <c r="D84" s="258"/>
      <c r="E84" s="258"/>
    </row>
    <row r="85" spans="1:5" ht="15" customHeight="1" x14ac:dyDescent="0.2">
      <c r="A85" s="258"/>
      <c r="B85" s="258"/>
      <c r="C85" s="258"/>
      <c r="D85" s="258"/>
      <c r="E85" s="258"/>
    </row>
    <row r="86" spans="1:5" ht="15" customHeight="1" x14ac:dyDescent="0.2">
      <c r="A86" s="258"/>
      <c r="B86" s="258"/>
      <c r="C86" s="258"/>
      <c r="D86" s="258"/>
      <c r="E86" s="258"/>
    </row>
    <row r="87" spans="1:5" ht="15" customHeight="1" x14ac:dyDescent="0.2">
      <c r="A87" s="148"/>
      <c r="B87" s="167"/>
      <c r="C87" s="148"/>
      <c r="D87" s="148"/>
      <c r="E87" s="148"/>
    </row>
    <row r="88" spans="1:5" ht="15" customHeight="1" x14ac:dyDescent="0.25">
      <c r="A88" s="72" t="s">
        <v>1</v>
      </c>
      <c r="B88" s="86"/>
      <c r="C88" s="73"/>
      <c r="D88" s="73"/>
      <c r="E88" s="73"/>
    </row>
    <row r="89" spans="1:5" ht="15" customHeight="1" x14ac:dyDescent="0.2">
      <c r="A89" s="74" t="s">
        <v>107</v>
      </c>
      <c r="B89" s="38"/>
      <c r="C89" s="38"/>
      <c r="D89" s="38"/>
      <c r="E89" s="40" t="s">
        <v>108</v>
      </c>
    </row>
    <row r="90" spans="1:5" ht="15" customHeight="1" x14ac:dyDescent="0.25">
      <c r="A90" s="36"/>
      <c r="B90" s="87"/>
      <c r="C90" s="38"/>
      <c r="D90" s="38"/>
      <c r="E90" s="41"/>
    </row>
    <row r="91" spans="1:5" ht="15" customHeight="1" x14ac:dyDescent="0.2">
      <c r="B91" s="43" t="s">
        <v>47</v>
      </c>
      <c r="C91" s="43" t="s">
        <v>40</v>
      </c>
      <c r="D91" s="44" t="s">
        <v>41</v>
      </c>
      <c r="E91" s="45" t="s">
        <v>42</v>
      </c>
    </row>
    <row r="92" spans="1:5" ht="15" customHeight="1" x14ac:dyDescent="0.2">
      <c r="B92" s="168">
        <v>29015</v>
      </c>
      <c r="C92" s="89"/>
      <c r="D92" s="102" t="s">
        <v>88</v>
      </c>
      <c r="E92" s="150">
        <v>297987</v>
      </c>
    </row>
    <row r="93" spans="1:5" ht="15" customHeight="1" x14ac:dyDescent="0.2">
      <c r="B93" s="90"/>
      <c r="C93" s="50" t="s">
        <v>44</v>
      </c>
      <c r="D93" s="51"/>
      <c r="E93" s="52">
        <f>SUM(E92:E92)</f>
        <v>297987</v>
      </c>
    </row>
    <row r="94" spans="1:5" ht="15" customHeight="1" x14ac:dyDescent="0.2">
      <c r="A94" s="36"/>
      <c r="B94" s="169"/>
      <c r="C94" s="36"/>
      <c r="D94" s="36"/>
      <c r="E94" s="36"/>
    </row>
    <row r="95" spans="1:5" ht="15" customHeight="1" x14ac:dyDescent="0.25">
      <c r="A95" s="72" t="s">
        <v>16</v>
      </c>
      <c r="B95" s="73"/>
      <c r="C95" s="73"/>
      <c r="D95" s="36"/>
      <c r="E95" s="36"/>
    </row>
    <row r="96" spans="1:5" ht="15" customHeight="1" x14ac:dyDescent="0.2">
      <c r="A96" s="74" t="s">
        <v>107</v>
      </c>
      <c r="B96" s="38"/>
      <c r="C96" s="38"/>
      <c r="D96" s="38"/>
      <c r="E96" s="40" t="s">
        <v>108</v>
      </c>
    </row>
    <row r="97" spans="1:5" ht="15" customHeight="1" x14ac:dyDescent="0.2"/>
    <row r="98" spans="1:5" ht="15" customHeight="1" x14ac:dyDescent="0.2">
      <c r="B98" s="55" t="s">
        <v>47</v>
      </c>
      <c r="C98" s="55" t="s">
        <v>40</v>
      </c>
      <c r="D98" s="79" t="s">
        <v>41</v>
      </c>
      <c r="E98" s="55" t="s">
        <v>42</v>
      </c>
    </row>
    <row r="99" spans="1:5" ht="15" customHeight="1" x14ac:dyDescent="0.2">
      <c r="B99" s="168">
        <v>29015</v>
      </c>
      <c r="C99" s="157"/>
      <c r="D99" s="59" t="s">
        <v>114</v>
      </c>
      <c r="E99" s="150">
        <v>297987</v>
      </c>
    </row>
    <row r="100" spans="1:5" ht="15" customHeight="1" x14ac:dyDescent="0.2">
      <c r="B100" s="158"/>
      <c r="C100" s="69" t="s">
        <v>44</v>
      </c>
      <c r="D100" s="82"/>
      <c r="E100" s="83">
        <f>SUM(E99:E99)</f>
        <v>297987</v>
      </c>
    </row>
    <row r="101" spans="1:5" ht="15" customHeight="1" x14ac:dyDescent="0.2"/>
    <row r="102" spans="1:5" ht="15" customHeight="1" x14ac:dyDescent="0.2"/>
    <row r="103" spans="1:5" ht="15" customHeight="1" x14ac:dyDescent="0.2"/>
    <row r="104" spans="1:5" ht="15" customHeight="1" x14ac:dyDescent="0.2"/>
    <row r="105" spans="1:5" ht="15" customHeight="1" x14ac:dyDescent="0.25">
      <c r="A105" s="35" t="s">
        <v>115</v>
      </c>
    </row>
    <row r="106" spans="1:5" ht="15" customHeight="1" x14ac:dyDescent="0.2">
      <c r="A106" s="257" t="s">
        <v>35</v>
      </c>
      <c r="B106" s="257"/>
      <c r="C106" s="257"/>
      <c r="D106" s="257"/>
      <c r="E106" s="257"/>
    </row>
    <row r="107" spans="1:5" ht="15" customHeight="1" x14ac:dyDescent="0.2">
      <c r="A107" s="257" t="s">
        <v>112</v>
      </c>
      <c r="B107" s="257"/>
      <c r="C107" s="257"/>
      <c r="D107" s="257"/>
      <c r="E107" s="257"/>
    </row>
    <row r="108" spans="1:5" ht="15" customHeight="1" x14ac:dyDescent="0.2">
      <c r="A108" s="258" t="s">
        <v>116</v>
      </c>
      <c r="B108" s="258"/>
      <c r="C108" s="258"/>
      <c r="D108" s="258"/>
      <c r="E108" s="258"/>
    </row>
    <row r="109" spans="1:5" ht="15" customHeight="1" x14ac:dyDescent="0.2">
      <c r="A109" s="258"/>
      <c r="B109" s="258"/>
      <c r="C109" s="258"/>
      <c r="D109" s="258"/>
      <c r="E109" s="258"/>
    </row>
    <row r="110" spans="1:5" ht="15" customHeight="1" x14ac:dyDescent="0.2">
      <c r="A110" s="258"/>
      <c r="B110" s="258"/>
      <c r="C110" s="258"/>
      <c r="D110" s="258"/>
      <c r="E110" s="258"/>
    </row>
    <row r="111" spans="1:5" ht="15" customHeight="1" x14ac:dyDescent="0.2">
      <c r="A111" s="258"/>
      <c r="B111" s="258"/>
      <c r="C111" s="258"/>
      <c r="D111" s="258"/>
      <c r="E111" s="258"/>
    </row>
    <row r="112" spans="1:5" ht="15" customHeight="1" x14ac:dyDescent="0.2">
      <c r="A112" s="258"/>
      <c r="B112" s="258"/>
      <c r="C112" s="258"/>
      <c r="D112" s="258"/>
      <c r="E112" s="258"/>
    </row>
    <row r="113" spans="1:5" ht="15" customHeight="1" x14ac:dyDescent="0.2">
      <c r="A113" s="148"/>
      <c r="B113" s="167"/>
      <c r="C113" s="148"/>
      <c r="D113" s="148"/>
      <c r="E113" s="148"/>
    </row>
    <row r="114" spans="1:5" ht="15" customHeight="1" x14ac:dyDescent="0.25">
      <c r="A114" s="72" t="s">
        <v>1</v>
      </c>
      <c r="B114" s="86"/>
      <c r="C114" s="73"/>
      <c r="D114" s="73"/>
      <c r="E114" s="73"/>
    </row>
    <row r="115" spans="1:5" ht="15" customHeight="1" x14ac:dyDescent="0.2">
      <c r="A115" s="74" t="s">
        <v>107</v>
      </c>
      <c r="B115" s="38"/>
      <c r="C115" s="38"/>
      <c r="D115" s="38"/>
      <c r="E115" s="40" t="s">
        <v>108</v>
      </c>
    </row>
    <row r="116" spans="1:5" ht="15" customHeight="1" x14ac:dyDescent="0.25">
      <c r="A116" s="36"/>
      <c r="B116" s="87"/>
      <c r="C116" s="38"/>
      <c r="D116" s="38"/>
      <c r="E116" s="41"/>
    </row>
    <row r="117" spans="1:5" ht="15" customHeight="1" x14ac:dyDescent="0.2">
      <c r="B117" s="43" t="s">
        <v>47</v>
      </c>
      <c r="C117" s="43" t="s">
        <v>40</v>
      </c>
      <c r="D117" s="44" t="s">
        <v>41</v>
      </c>
      <c r="E117" s="45" t="s">
        <v>42</v>
      </c>
    </row>
    <row r="118" spans="1:5" ht="15" customHeight="1" x14ac:dyDescent="0.2">
      <c r="B118" s="168">
        <v>29030</v>
      </c>
      <c r="C118" s="89"/>
      <c r="D118" s="102" t="s">
        <v>88</v>
      </c>
      <c r="E118" s="150">
        <v>5484180</v>
      </c>
    </row>
    <row r="119" spans="1:5" ht="15" customHeight="1" x14ac:dyDescent="0.2">
      <c r="B119" s="90"/>
      <c r="C119" s="50" t="s">
        <v>44</v>
      </c>
      <c r="D119" s="51"/>
      <c r="E119" s="52">
        <f>SUM(E118:E118)</f>
        <v>5484180</v>
      </c>
    </row>
    <row r="120" spans="1:5" ht="15" customHeight="1" x14ac:dyDescent="0.2">
      <c r="A120" s="36"/>
      <c r="B120" s="169"/>
      <c r="C120" s="36"/>
      <c r="D120" s="36"/>
      <c r="E120" s="36"/>
    </row>
    <row r="121" spans="1:5" ht="15" customHeight="1" x14ac:dyDescent="0.25">
      <c r="A121" s="72" t="s">
        <v>16</v>
      </c>
      <c r="B121" s="73"/>
      <c r="C121" s="73"/>
      <c r="D121" s="36"/>
      <c r="E121" s="36"/>
    </row>
    <row r="122" spans="1:5" ht="15" customHeight="1" x14ac:dyDescent="0.2">
      <c r="A122" s="74" t="s">
        <v>107</v>
      </c>
      <c r="B122" s="38"/>
      <c r="C122" s="38"/>
      <c r="D122" s="38"/>
      <c r="E122" s="40" t="s">
        <v>108</v>
      </c>
    </row>
    <row r="123" spans="1:5" ht="15" customHeight="1" x14ac:dyDescent="0.2"/>
    <row r="124" spans="1:5" ht="15" customHeight="1" x14ac:dyDescent="0.2">
      <c r="B124" s="55" t="s">
        <v>47</v>
      </c>
      <c r="C124" s="55" t="s">
        <v>40</v>
      </c>
      <c r="D124" s="79" t="s">
        <v>41</v>
      </c>
      <c r="E124" s="55" t="s">
        <v>42</v>
      </c>
    </row>
    <row r="125" spans="1:5" ht="15" customHeight="1" x14ac:dyDescent="0.2">
      <c r="B125" s="168">
        <v>29030</v>
      </c>
      <c r="C125" s="157"/>
      <c r="D125" s="59" t="s">
        <v>114</v>
      </c>
      <c r="E125" s="150">
        <v>5484180</v>
      </c>
    </row>
    <row r="126" spans="1:5" ht="15" customHeight="1" x14ac:dyDescent="0.2">
      <c r="B126" s="158"/>
      <c r="C126" s="69" t="s">
        <v>44</v>
      </c>
      <c r="D126" s="82"/>
      <c r="E126" s="83">
        <f>SUM(E125:E125)</f>
        <v>5484180</v>
      </c>
    </row>
    <row r="127" spans="1:5" ht="15" customHeight="1" x14ac:dyDescent="0.2"/>
    <row r="128" spans="1:5" ht="15" customHeight="1" x14ac:dyDescent="0.2"/>
    <row r="129" spans="1:5" ht="15" customHeight="1" x14ac:dyDescent="0.25">
      <c r="A129" s="35" t="s">
        <v>117</v>
      </c>
    </row>
    <row r="130" spans="1:5" ht="15" customHeight="1" x14ac:dyDescent="0.2">
      <c r="A130" s="257" t="s">
        <v>35</v>
      </c>
      <c r="B130" s="257"/>
      <c r="C130" s="257"/>
      <c r="D130" s="257"/>
      <c r="E130" s="257"/>
    </row>
    <row r="131" spans="1:5" ht="15" customHeight="1" x14ac:dyDescent="0.2">
      <c r="A131" s="257" t="s">
        <v>86</v>
      </c>
      <c r="B131" s="257"/>
      <c r="C131" s="257"/>
      <c r="D131" s="257"/>
      <c r="E131" s="257"/>
    </row>
    <row r="132" spans="1:5" ht="15" customHeight="1" x14ac:dyDescent="0.2">
      <c r="A132" s="262" t="s">
        <v>118</v>
      </c>
      <c r="B132" s="262"/>
      <c r="C132" s="262"/>
      <c r="D132" s="262"/>
      <c r="E132" s="262"/>
    </row>
    <row r="133" spans="1:5" ht="15" customHeight="1" x14ac:dyDescent="0.2">
      <c r="A133" s="262"/>
      <c r="B133" s="262"/>
      <c r="C133" s="262"/>
      <c r="D133" s="262"/>
      <c r="E133" s="262"/>
    </row>
    <row r="134" spans="1:5" ht="15" customHeight="1" x14ac:dyDescent="0.2">
      <c r="A134" s="262"/>
      <c r="B134" s="262"/>
      <c r="C134" s="262"/>
      <c r="D134" s="262"/>
      <c r="E134" s="262"/>
    </row>
    <row r="135" spans="1:5" ht="15" customHeight="1" x14ac:dyDescent="0.2">
      <c r="A135" s="262"/>
      <c r="B135" s="262"/>
      <c r="C135" s="262"/>
      <c r="D135" s="262"/>
      <c r="E135" s="262"/>
    </row>
    <row r="136" spans="1:5" ht="15" customHeight="1" x14ac:dyDescent="0.2">
      <c r="A136" s="262"/>
      <c r="B136" s="262"/>
      <c r="C136" s="262"/>
      <c r="D136" s="262"/>
      <c r="E136" s="262"/>
    </row>
    <row r="137" spans="1:5" ht="15" customHeight="1" x14ac:dyDescent="0.2">
      <c r="A137" s="262"/>
      <c r="B137" s="262"/>
      <c r="C137" s="262"/>
      <c r="D137" s="262"/>
      <c r="E137" s="262"/>
    </row>
    <row r="138" spans="1:5" ht="15" customHeight="1" x14ac:dyDescent="0.2">
      <c r="A138" s="262"/>
      <c r="B138" s="262"/>
      <c r="C138" s="262"/>
      <c r="D138" s="262"/>
      <c r="E138" s="262"/>
    </row>
    <row r="139" spans="1:5" ht="15" customHeight="1" x14ac:dyDescent="0.2">
      <c r="A139" s="262"/>
      <c r="B139" s="262"/>
      <c r="C139" s="262"/>
      <c r="D139" s="262"/>
      <c r="E139" s="262"/>
    </row>
    <row r="140" spans="1:5" ht="15" customHeight="1" x14ac:dyDescent="0.2">
      <c r="A140" s="84"/>
      <c r="B140" s="85"/>
      <c r="C140" s="84"/>
      <c r="D140" s="84"/>
      <c r="E140" s="84"/>
    </row>
    <row r="141" spans="1:5" ht="15" customHeight="1" x14ac:dyDescent="0.25">
      <c r="A141" s="72" t="s">
        <v>1</v>
      </c>
      <c r="B141" s="86"/>
      <c r="C141" s="73"/>
      <c r="D141" s="73"/>
      <c r="E141" s="73"/>
    </row>
    <row r="142" spans="1:5" ht="15" customHeight="1" x14ac:dyDescent="0.2">
      <c r="A142" s="74" t="s">
        <v>38</v>
      </c>
      <c r="B142" s="86"/>
      <c r="C142" s="73"/>
      <c r="D142" s="73"/>
      <c r="E142" s="75" t="s">
        <v>39</v>
      </c>
    </row>
    <row r="143" spans="1:5" ht="15" customHeight="1" x14ac:dyDescent="0.25">
      <c r="A143" s="36"/>
      <c r="B143" s="87"/>
      <c r="C143" s="38"/>
      <c r="D143" s="38"/>
      <c r="E143" s="41"/>
    </row>
    <row r="144" spans="1:5" ht="15" customHeight="1" x14ac:dyDescent="0.2">
      <c r="B144" s="43" t="s">
        <v>47</v>
      </c>
      <c r="C144" s="43" t="s">
        <v>40</v>
      </c>
      <c r="D144" s="44" t="s">
        <v>41</v>
      </c>
      <c r="E144" s="45" t="s">
        <v>42</v>
      </c>
    </row>
    <row r="145" spans="1:5" ht="15" customHeight="1" x14ac:dyDescent="0.2">
      <c r="B145" s="88">
        <v>107517969</v>
      </c>
      <c r="C145" s="89"/>
      <c r="D145" s="67" t="s">
        <v>65</v>
      </c>
      <c r="E145" s="68">
        <v>41858404.240000002</v>
      </c>
    </row>
    <row r="146" spans="1:5" ht="15" customHeight="1" x14ac:dyDescent="0.2">
      <c r="B146" s="88">
        <v>107117968</v>
      </c>
      <c r="C146" s="89"/>
      <c r="D146" s="67" t="s">
        <v>65</v>
      </c>
      <c r="E146" s="68">
        <v>2462259.0699999998</v>
      </c>
    </row>
    <row r="147" spans="1:5" ht="15" customHeight="1" x14ac:dyDescent="0.2">
      <c r="B147" s="90"/>
      <c r="C147" s="50" t="s">
        <v>44</v>
      </c>
      <c r="D147" s="51"/>
      <c r="E147" s="52">
        <f>SUM(E145:E146)</f>
        <v>44320663.310000002</v>
      </c>
    </row>
    <row r="148" spans="1:5" ht="15" customHeight="1" x14ac:dyDescent="0.2"/>
    <row r="149" spans="1:5" ht="15" customHeight="1" x14ac:dyDescent="0.25">
      <c r="A149" s="37" t="s">
        <v>16</v>
      </c>
      <c r="B149" s="38"/>
      <c r="C149" s="38"/>
      <c r="D149" s="38"/>
      <c r="E149" s="38"/>
    </row>
    <row r="150" spans="1:5" ht="15" customHeight="1" x14ac:dyDescent="0.2">
      <c r="A150" s="74" t="s">
        <v>119</v>
      </c>
      <c r="B150" s="73"/>
      <c r="C150" s="73"/>
      <c r="D150" s="73"/>
      <c r="E150" s="75" t="s">
        <v>120</v>
      </c>
    </row>
    <row r="151" spans="1:5" ht="15" customHeight="1" x14ac:dyDescent="0.25">
      <c r="A151" s="37"/>
      <c r="B151" s="36"/>
      <c r="C151" s="38"/>
      <c r="D151" s="38"/>
      <c r="E151" s="41"/>
    </row>
    <row r="152" spans="1:5" ht="15" customHeight="1" x14ac:dyDescent="0.2">
      <c r="A152" s="54"/>
      <c r="B152" s="55" t="s">
        <v>47</v>
      </c>
      <c r="C152" s="43" t="s">
        <v>40</v>
      </c>
      <c r="D152" s="56" t="s">
        <v>41</v>
      </c>
      <c r="E152" s="45" t="s">
        <v>42</v>
      </c>
    </row>
    <row r="153" spans="1:5" ht="15" customHeight="1" x14ac:dyDescent="0.2">
      <c r="A153" s="46"/>
      <c r="B153" s="88">
        <v>107517969</v>
      </c>
      <c r="C153" s="58"/>
      <c r="D153" s="48" t="s">
        <v>89</v>
      </c>
      <c r="E153" s="68">
        <v>41858404.240000002</v>
      </c>
    </row>
    <row r="154" spans="1:5" ht="15" customHeight="1" x14ac:dyDescent="0.2">
      <c r="A154" s="46"/>
      <c r="B154" s="88">
        <v>107117968</v>
      </c>
      <c r="C154" s="58"/>
      <c r="D154" s="48" t="s">
        <v>89</v>
      </c>
      <c r="E154" s="68">
        <v>2462259.0699999998</v>
      </c>
    </row>
    <row r="155" spans="1:5" ht="15" customHeight="1" x14ac:dyDescent="0.2">
      <c r="A155" s="60"/>
      <c r="B155" s="61"/>
      <c r="C155" s="50" t="s">
        <v>44</v>
      </c>
      <c r="D155" s="62"/>
      <c r="E155" s="63">
        <f>SUM(E153:E154)</f>
        <v>44320663.310000002</v>
      </c>
    </row>
    <row r="156" spans="1:5" ht="15" customHeight="1" x14ac:dyDescent="0.2"/>
    <row r="157" spans="1:5" ht="15" customHeight="1" x14ac:dyDescent="0.2"/>
    <row r="158" spans="1:5" ht="15" customHeight="1" x14ac:dyDescent="0.25">
      <c r="A158" s="35" t="s">
        <v>121</v>
      </c>
    </row>
    <row r="159" spans="1:5" ht="15" customHeight="1" x14ac:dyDescent="0.2">
      <c r="A159" s="261" t="s">
        <v>122</v>
      </c>
      <c r="B159" s="261"/>
      <c r="C159" s="261"/>
      <c r="D159" s="261"/>
      <c r="E159" s="261"/>
    </row>
    <row r="160" spans="1:5" ht="15" customHeight="1" x14ac:dyDescent="0.2">
      <c r="A160" s="257" t="s">
        <v>98</v>
      </c>
      <c r="B160" s="257"/>
      <c r="C160" s="257"/>
      <c r="D160" s="257"/>
      <c r="E160" s="257"/>
    </row>
    <row r="161" spans="1:5" ht="15" customHeight="1" x14ac:dyDescent="0.2">
      <c r="A161" s="262" t="s">
        <v>123</v>
      </c>
      <c r="B161" s="262"/>
      <c r="C161" s="262"/>
      <c r="D161" s="262"/>
      <c r="E161" s="262"/>
    </row>
    <row r="162" spans="1:5" ht="15" customHeight="1" x14ac:dyDescent="0.2">
      <c r="A162" s="262"/>
      <c r="B162" s="262"/>
      <c r="C162" s="262"/>
      <c r="D162" s="262"/>
      <c r="E162" s="262"/>
    </row>
    <row r="163" spans="1:5" ht="15" customHeight="1" x14ac:dyDescent="0.2">
      <c r="A163" s="262"/>
      <c r="B163" s="262"/>
      <c r="C163" s="262"/>
      <c r="D163" s="262"/>
      <c r="E163" s="262"/>
    </row>
    <row r="164" spans="1:5" ht="15" customHeight="1" x14ac:dyDescent="0.2">
      <c r="A164" s="262"/>
      <c r="B164" s="262"/>
      <c r="C164" s="262"/>
      <c r="D164" s="262"/>
      <c r="E164" s="262"/>
    </row>
    <row r="165" spans="1:5" ht="15" customHeight="1" x14ac:dyDescent="0.2">
      <c r="A165" s="262"/>
      <c r="B165" s="262"/>
      <c r="C165" s="262"/>
      <c r="D165" s="262"/>
      <c r="E165" s="262"/>
    </row>
    <row r="166" spans="1:5" ht="15" customHeight="1" x14ac:dyDescent="0.2">
      <c r="A166" s="262"/>
      <c r="B166" s="262"/>
      <c r="C166" s="262"/>
      <c r="D166" s="262"/>
      <c r="E166" s="262"/>
    </row>
    <row r="167" spans="1:5" ht="15" customHeight="1" x14ac:dyDescent="0.2">
      <c r="A167" s="262"/>
      <c r="B167" s="262"/>
      <c r="C167" s="262"/>
      <c r="D167" s="262"/>
      <c r="E167" s="262"/>
    </row>
    <row r="168" spans="1:5" ht="15" customHeight="1" x14ac:dyDescent="0.2">
      <c r="A168" s="262"/>
      <c r="B168" s="262"/>
      <c r="C168" s="262"/>
      <c r="D168" s="262"/>
      <c r="E168" s="262"/>
    </row>
    <row r="169" spans="1:5" ht="15" customHeight="1" x14ac:dyDescent="0.2">
      <c r="A169" s="262"/>
      <c r="B169" s="262"/>
      <c r="C169" s="262"/>
      <c r="D169" s="262"/>
      <c r="E169" s="262"/>
    </row>
    <row r="170" spans="1:5" ht="15" customHeight="1" x14ac:dyDescent="0.2"/>
    <row r="171" spans="1:5" ht="15" customHeight="1" x14ac:dyDescent="0.25">
      <c r="A171" s="72" t="s">
        <v>1</v>
      </c>
      <c r="B171" s="38"/>
      <c r="C171" s="38"/>
      <c r="D171" s="38"/>
      <c r="E171" s="38"/>
    </row>
    <row r="172" spans="1:5" ht="15" customHeight="1" x14ac:dyDescent="0.2">
      <c r="A172" s="170" t="s">
        <v>51</v>
      </c>
      <c r="B172" s="38"/>
      <c r="C172" s="38"/>
      <c r="D172" s="38"/>
      <c r="E172" s="40" t="s">
        <v>124</v>
      </c>
    </row>
    <row r="173" spans="1:5" ht="15" customHeight="1" x14ac:dyDescent="0.25">
      <c r="A173" s="37"/>
      <c r="B173" s="36"/>
      <c r="C173" s="38"/>
      <c r="D173" s="38"/>
      <c r="E173" s="41"/>
    </row>
    <row r="174" spans="1:5" ht="15" customHeight="1" x14ac:dyDescent="0.2">
      <c r="B174" s="43" t="s">
        <v>47</v>
      </c>
      <c r="C174" s="43" t="s">
        <v>40</v>
      </c>
      <c r="D174" s="44" t="s">
        <v>41</v>
      </c>
      <c r="E174" s="55" t="s">
        <v>42</v>
      </c>
    </row>
    <row r="175" spans="1:5" ht="15" customHeight="1" x14ac:dyDescent="0.2">
      <c r="B175" s="171">
        <v>104113013</v>
      </c>
      <c r="C175" s="96"/>
      <c r="D175" s="97" t="s">
        <v>125</v>
      </c>
      <c r="E175" s="49">
        <v>631698.1</v>
      </c>
    </row>
    <row r="176" spans="1:5" ht="15" customHeight="1" x14ac:dyDescent="0.2">
      <c r="B176" s="171">
        <v>104513013</v>
      </c>
      <c r="C176" s="96"/>
      <c r="D176" s="97" t="s">
        <v>125</v>
      </c>
      <c r="E176" s="49">
        <v>5369433.9000000004</v>
      </c>
    </row>
    <row r="177" spans="1:5" ht="15" customHeight="1" x14ac:dyDescent="0.2">
      <c r="B177" s="171">
        <v>104113013</v>
      </c>
      <c r="C177" s="96"/>
      <c r="D177" s="67" t="s">
        <v>65</v>
      </c>
      <c r="E177" s="49">
        <v>48200</v>
      </c>
    </row>
    <row r="178" spans="1:5" ht="15" customHeight="1" x14ac:dyDescent="0.2">
      <c r="B178" s="171">
        <v>104513013</v>
      </c>
      <c r="C178" s="96"/>
      <c r="D178" s="67" t="s">
        <v>65</v>
      </c>
      <c r="E178" s="49">
        <v>409700</v>
      </c>
    </row>
    <row r="179" spans="1:5" ht="15" customHeight="1" x14ac:dyDescent="0.2">
      <c r="B179" s="168"/>
      <c r="C179" s="50" t="s">
        <v>44</v>
      </c>
      <c r="D179" s="51"/>
      <c r="E179" s="52">
        <f>SUM(E175:E178)</f>
        <v>6459032</v>
      </c>
    </row>
    <row r="180" spans="1:5" ht="15" customHeight="1" x14ac:dyDescent="0.2"/>
    <row r="181" spans="1:5" ht="15" customHeight="1" x14ac:dyDescent="0.25">
      <c r="A181" s="37" t="s">
        <v>16</v>
      </c>
      <c r="B181" s="38"/>
      <c r="C181" s="38"/>
      <c r="D181" s="38"/>
      <c r="E181" s="38"/>
    </row>
    <row r="182" spans="1:5" ht="15" customHeight="1" x14ac:dyDescent="0.2">
      <c r="A182" s="170" t="s">
        <v>51</v>
      </c>
      <c r="B182" s="38"/>
      <c r="C182" s="38"/>
      <c r="D182" s="38"/>
      <c r="E182" s="40" t="s">
        <v>124</v>
      </c>
    </row>
    <row r="183" spans="1:5" ht="15" customHeight="1" x14ac:dyDescent="0.25">
      <c r="A183" s="37"/>
      <c r="B183" s="36"/>
      <c r="C183" s="38"/>
      <c r="D183" s="38"/>
      <c r="E183" s="41"/>
    </row>
    <row r="184" spans="1:5" ht="15" customHeight="1" x14ac:dyDescent="0.2">
      <c r="A184" s="172"/>
      <c r="B184" s="54"/>
      <c r="C184" s="43" t="s">
        <v>40</v>
      </c>
      <c r="D184" s="44" t="s">
        <v>53</v>
      </c>
      <c r="E184" s="55" t="s">
        <v>42</v>
      </c>
    </row>
    <row r="185" spans="1:5" ht="15" customHeight="1" x14ac:dyDescent="0.2">
      <c r="A185" s="173"/>
      <c r="B185" s="95"/>
      <c r="C185" s="96">
        <v>4349</v>
      </c>
      <c r="D185" s="48" t="s">
        <v>126</v>
      </c>
      <c r="E185" s="49">
        <f>62890+534565+45600+387600+23560+200260+8550+72675</f>
        <v>1335700</v>
      </c>
    </row>
    <row r="186" spans="1:5" ht="15" customHeight="1" x14ac:dyDescent="0.2">
      <c r="A186" s="173"/>
      <c r="B186" s="95"/>
      <c r="C186" s="96">
        <v>4349</v>
      </c>
      <c r="D186" s="48" t="s">
        <v>103</v>
      </c>
      <c r="E186" s="49">
        <f>1000+8500+2000+17000+2000+17000+480098.1+4080833.9+5000+42500</f>
        <v>4655932</v>
      </c>
    </row>
    <row r="187" spans="1:5" ht="15" customHeight="1" x14ac:dyDescent="0.2">
      <c r="A187" s="173"/>
      <c r="B187" s="95"/>
      <c r="C187" s="96">
        <v>4349</v>
      </c>
      <c r="D187" s="48" t="s">
        <v>127</v>
      </c>
      <c r="E187" s="49">
        <v>9500</v>
      </c>
    </row>
    <row r="188" spans="1:5" ht="15" customHeight="1" x14ac:dyDescent="0.2">
      <c r="A188" s="173"/>
      <c r="B188" s="95"/>
      <c r="C188" s="96">
        <v>4349</v>
      </c>
      <c r="D188" s="48" t="s">
        <v>54</v>
      </c>
      <c r="E188" s="49">
        <f>48200+409700</f>
        <v>457900</v>
      </c>
    </row>
    <row r="189" spans="1:5" ht="15" customHeight="1" x14ac:dyDescent="0.2">
      <c r="A189" s="98"/>
      <c r="B189" s="81"/>
      <c r="C189" s="50" t="s">
        <v>44</v>
      </c>
      <c r="D189" s="51"/>
      <c r="E189" s="52">
        <f>SUM(E185:E188)</f>
        <v>6459032</v>
      </c>
    </row>
    <row r="190" spans="1:5" ht="15" customHeight="1" x14ac:dyDescent="0.2"/>
    <row r="191" spans="1:5" ht="15" customHeight="1" x14ac:dyDescent="0.2"/>
    <row r="192" spans="1:5" ht="15" customHeight="1" x14ac:dyDescent="0.25">
      <c r="A192" s="35" t="s">
        <v>128</v>
      </c>
    </row>
    <row r="193" spans="1:5" ht="15" customHeight="1" x14ac:dyDescent="0.2">
      <c r="A193" s="265" t="s">
        <v>35</v>
      </c>
      <c r="B193" s="265"/>
      <c r="C193" s="265"/>
      <c r="D193" s="265"/>
      <c r="E193" s="265"/>
    </row>
    <row r="194" spans="1:5" ht="15" customHeight="1" x14ac:dyDescent="0.2">
      <c r="A194" s="257" t="s">
        <v>129</v>
      </c>
      <c r="B194" s="257"/>
      <c r="C194" s="257"/>
      <c r="D194" s="257"/>
      <c r="E194" s="257"/>
    </row>
    <row r="195" spans="1:5" ht="15" customHeight="1" x14ac:dyDescent="0.2">
      <c r="A195" s="258" t="s">
        <v>130</v>
      </c>
      <c r="B195" s="258"/>
      <c r="C195" s="258"/>
      <c r="D195" s="258"/>
      <c r="E195" s="258"/>
    </row>
    <row r="196" spans="1:5" ht="15" customHeight="1" x14ac:dyDescent="0.2">
      <c r="A196" s="258"/>
      <c r="B196" s="258"/>
      <c r="C196" s="258"/>
      <c r="D196" s="258"/>
      <c r="E196" s="258"/>
    </row>
    <row r="197" spans="1:5" ht="15" customHeight="1" x14ac:dyDescent="0.2">
      <c r="A197" s="258"/>
      <c r="B197" s="258"/>
      <c r="C197" s="258"/>
      <c r="D197" s="258"/>
      <c r="E197" s="258"/>
    </row>
    <row r="198" spans="1:5" ht="15" customHeight="1" x14ac:dyDescent="0.2">
      <c r="A198" s="258"/>
      <c r="B198" s="258"/>
      <c r="C198" s="258"/>
      <c r="D198" s="258"/>
      <c r="E198" s="258"/>
    </row>
    <row r="199" spans="1:5" ht="15" customHeight="1" x14ac:dyDescent="0.2">
      <c r="A199" s="258"/>
      <c r="B199" s="258"/>
      <c r="C199" s="258"/>
      <c r="D199" s="258"/>
      <c r="E199" s="258"/>
    </row>
    <row r="200" spans="1:5" ht="15" customHeight="1" x14ac:dyDescent="0.2">
      <c r="A200" s="258"/>
      <c r="B200" s="258"/>
      <c r="C200" s="258"/>
      <c r="D200" s="258"/>
      <c r="E200" s="258"/>
    </row>
    <row r="201" spans="1:5" ht="15" customHeight="1" x14ac:dyDescent="0.2">
      <c r="A201" s="258"/>
      <c r="B201" s="258"/>
      <c r="C201" s="258"/>
      <c r="D201" s="258"/>
      <c r="E201" s="258"/>
    </row>
    <row r="202" spans="1:5" ht="15" customHeight="1" x14ac:dyDescent="0.2"/>
    <row r="203" spans="1:5" ht="15" customHeight="1" x14ac:dyDescent="0.2"/>
    <row r="204" spans="1:5" ht="15" customHeight="1" x14ac:dyDescent="0.2"/>
    <row r="205" spans="1:5" ht="15" customHeight="1" x14ac:dyDescent="0.2"/>
    <row r="206" spans="1:5" ht="15" customHeight="1" x14ac:dyDescent="0.2"/>
    <row r="207" spans="1:5" ht="15" customHeight="1" x14ac:dyDescent="0.2"/>
    <row r="208" spans="1:5" ht="15" customHeight="1" x14ac:dyDescent="0.2"/>
    <row r="209" spans="1:5" ht="15" customHeight="1" x14ac:dyDescent="0.25">
      <c r="A209" s="72" t="s">
        <v>1</v>
      </c>
      <c r="B209" s="38"/>
      <c r="C209" s="38"/>
      <c r="D209" s="38"/>
      <c r="E209" s="38"/>
    </row>
    <row r="210" spans="1:5" ht="15" customHeight="1" x14ac:dyDescent="0.2">
      <c r="A210" s="170" t="s">
        <v>51</v>
      </c>
      <c r="B210" s="38"/>
      <c r="C210" s="38"/>
      <c r="D210" s="38"/>
      <c r="E210" s="40" t="s">
        <v>131</v>
      </c>
    </row>
    <row r="211" spans="1:5" ht="15" customHeight="1" x14ac:dyDescent="0.25">
      <c r="A211" s="37"/>
      <c r="B211" s="36"/>
      <c r="C211" s="38"/>
      <c r="D211" s="38"/>
      <c r="E211" s="41"/>
    </row>
    <row r="212" spans="1:5" ht="15" customHeight="1" x14ac:dyDescent="0.2">
      <c r="B212" s="43" t="s">
        <v>47</v>
      </c>
      <c r="C212" s="43" t="s">
        <v>40</v>
      </c>
      <c r="D212" s="44" t="s">
        <v>41</v>
      </c>
      <c r="E212" s="55" t="s">
        <v>42</v>
      </c>
    </row>
    <row r="213" spans="1:5" ht="15" customHeight="1" x14ac:dyDescent="0.2">
      <c r="B213" s="171">
        <v>106515011</v>
      </c>
      <c r="C213" s="96"/>
      <c r="D213" s="97" t="s">
        <v>125</v>
      </c>
      <c r="E213" s="49">
        <v>2680275.5</v>
      </c>
    </row>
    <row r="214" spans="1:5" ht="15" customHeight="1" x14ac:dyDescent="0.2">
      <c r="B214" s="171">
        <v>106515974</v>
      </c>
      <c r="C214" s="96"/>
      <c r="D214" s="174" t="s">
        <v>65</v>
      </c>
      <c r="E214" s="49">
        <v>18251873.489999998</v>
      </c>
    </row>
    <row r="215" spans="1:5" ht="15" customHeight="1" x14ac:dyDescent="0.2">
      <c r="B215" s="168"/>
      <c r="C215" s="50" t="s">
        <v>44</v>
      </c>
      <c r="D215" s="51"/>
      <c r="E215" s="52">
        <f>SUM(E213:E214)</f>
        <v>20932148.989999998</v>
      </c>
    </row>
    <row r="216" spans="1:5" ht="15" customHeight="1" x14ac:dyDescent="0.2"/>
    <row r="217" spans="1:5" ht="15" customHeight="1" x14ac:dyDescent="0.25">
      <c r="A217" s="37" t="s">
        <v>16</v>
      </c>
      <c r="B217" s="38"/>
      <c r="C217" s="38"/>
      <c r="D217" s="38"/>
      <c r="E217" s="38"/>
    </row>
    <row r="218" spans="1:5" ht="15" customHeight="1" x14ac:dyDescent="0.2">
      <c r="A218" s="170" t="s">
        <v>51</v>
      </c>
      <c r="B218" s="38"/>
      <c r="C218" s="38"/>
      <c r="D218" s="38"/>
      <c r="E218" s="40" t="s">
        <v>131</v>
      </c>
    </row>
    <row r="219" spans="1:5" ht="15" customHeight="1" x14ac:dyDescent="0.25">
      <c r="A219" s="37"/>
      <c r="B219" s="36"/>
      <c r="C219" s="38"/>
      <c r="D219" s="38"/>
      <c r="E219" s="41"/>
    </row>
    <row r="220" spans="1:5" ht="15" customHeight="1" x14ac:dyDescent="0.2">
      <c r="A220" s="172"/>
      <c r="B220" s="54"/>
      <c r="C220" s="43" t="s">
        <v>40</v>
      </c>
      <c r="D220" s="44" t="s">
        <v>53</v>
      </c>
      <c r="E220" s="55" t="s">
        <v>42</v>
      </c>
    </row>
    <row r="221" spans="1:5" ht="15" customHeight="1" x14ac:dyDescent="0.2">
      <c r="A221" s="173"/>
      <c r="B221" s="95"/>
      <c r="C221" s="96">
        <v>3713</v>
      </c>
      <c r="D221" s="48" t="s">
        <v>102</v>
      </c>
      <c r="E221" s="49">
        <v>2680275.5</v>
      </c>
    </row>
    <row r="222" spans="1:5" ht="15" customHeight="1" x14ac:dyDescent="0.2">
      <c r="A222" s="173"/>
      <c r="B222" s="95"/>
      <c r="C222" s="96">
        <v>3713</v>
      </c>
      <c r="D222" s="174" t="s">
        <v>72</v>
      </c>
      <c r="E222" s="49">
        <v>18251873.489999998</v>
      </c>
    </row>
    <row r="223" spans="1:5" ht="15" customHeight="1" x14ac:dyDescent="0.2">
      <c r="A223" s="98"/>
      <c r="B223" s="81"/>
      <c r="C223" s="50" t="s">
        <v>44</v>
      </c>
      <c r="D223" s="51"/>
      <c r="E223" s="52">
        <f>SUM(E221:E222)</f>
        <v>20932148.989999998</v>
      </c>
    </row>
    <row r="224" spans="1:5" ht="15" customHeight="1" x14ac:dyDescent="0.2"/>
    <row r="225" spans="1:5" ht="15" customHeight="1" x14ac:dyDescent="0.2"/>
    <row r="226" spans="1:5" ht="15" customHeight="1" x14ac:dyDescent="0.25">
      <c r="A226" s="35" t="s">
        <v>132</v>
      </c>
    </row>
    <row r="227" spans="1:5" ht="15" customHeight="1" x14ac:dyDescent="0.2">
      <c r="A227" s="257" t="s">
        <v>35</v>
      </c>
      <c r="B227" s="257"/>
      <c r="C227" s="257"/>
      <c r="D227" s="257"/>
      <c r="E227" s="257"/>
    </row>
    <row r="228" spans="1:5" ht="15" customHeight="1" x14ac:dyDescent="0.2">
      <c r="A228" s="257" t="s">
        <v>98</v>
      </c>
      <c r="B228" s="257"/>
      <c r="C228" s="257"/>
      <c r="D228" s="257"/>
      <c r="E228" s="257"/>
    </row>
    <row r="229" spans="1:5" ht="15" customHeight="1" x14ac:dyDescent="0.2">
      <c r="A229" s="258" t="s">
        <v>133</v>
      </c>
      <c r="B229" s="258"/>
      <c r="C229" s="258"/>
      <c r="D229" s="258"/>
      <c r="E229" s="258"/>
    </row>
    <row r="230" spans="1:5" ht="15" customHeight="1" x14ac:dyDescent="0.2">
      <c r="A230" s="258"/>
      <c r="B230" s="258"/>
      <c r="C230" s="258"/>
      <c r="D230" s="258"/>
      <c r="E230" s="258"/>
    </row>
    <row r="231" spans="1:5" ht="15" customHeight="1" x14ac:dyDescent="0.2">
      <c r="A231" s="258"/>
      <c r="B231" s="258"/>
      <c r="C231" s="258"/>
      <c r="D231" s="258"/>
      <c r="E231" s="258"/>
    </row>
    <row r="232" spans="1:5" ht="15" customHeight="1" x14ac:dyDescent="0.2">
      <c r="A232" s="258"/>
      <c r="B232" s="258"/>
      <c r="C232" s="258"/>
      <c r="D232" s="258"/>
      <c r="E232" s="258"/>
    </row>
    <row r="233" spans="1:5" ht="15" customHeight="1" x14ac:dyDescent="0.2">
      <c r="A233" s="258"/>
      <c r="B233" s="258"/>
      <c r="C233" s="258"/>
      <c r="D233" s="258"/>
      <c r="E233" s="258"/>
    </row>
    <row r="234" spans="1:5" ht="15" customHeight="1" x14ac:dyDescent="0.2">
      <c r="A234" s="64"/>
      <c r="B234" s="64"/>
      <c r="C234" s="64"/>
      <c r="D234" s="64"/>
      <c r="E234" s="64"/>
    </row>
    <row r="235" spans="1:5" ht="15" customHeight="1" x14ac:dyDescent="0.25">
      <c r="A235" s="72" t="s">
        <v>1</v>
      </c>
      <c r="B235" s="73"/>
      <c r="C235" s="73"/>
      <c r="D235" s="73"/>
      <c r="E235" s="73"/>
    </row>
    <row r="236" spans="1:5" ht="15" customHeight="1" x14ac:dyDescent="0.2">
      <c r="A236" s="39" t="s">
        <v>38</v>
      </c>
      <c r="B236" s="73"/>
      <c r="C236" s="73"/>
      <c r="D236" s="73"/>
      <c r="E236" s="75" t="s">
        <v>39</v>
      </c>
    </row>
    <row r="237" spans="1:5" ht="15" customHeight="1" x14ac:dyDescent="0.25">
      <c r="A237" s="36"/>
      <c r="B237" s="37"/>
      <c r="C237" s="38"/>
      <c r="D237" s="38"/>
      <c r="E237" s="41"/>
    </row>
    <row r="238" spans="1:5" ht="15" customHeight="1" x14ac:dyDescent="0.2">
      <c r="A238" s="36"/>
      <c r="B238" s="43" t="s">
        <v>47</v>
      </c>
      <c r="C238" s="43" t="s">
        <v>40</v>
      </c>
      <c r="D238" s="44" t="s">
        <v>41</v>
      </c>
      <c r="E238" s="45" t="s">
        <v>42</v>
      </c>
    </row>
    <row r="239" spans="1:5" ht="15" customHeight="1" x14ac:dyDescent="0.2">
      <c r="A239" s="36"/>
      <c r="B239" s="91">
        <v>104513013</v>
      </c>
      <c r="C239" s="157"/>
      <c r="D239" s="102" t="s">
        <v>88</v>
      </c>
      <c r="E239" s="68">
        <v>265789.27</v>
      </c>
    </row>
    <row r="240" spans="1:5" ht="15" customHeight="1" x14ac:dyDescent="0.2">
      <c r="A240" s="36"/>
      <c r="B240" s="91">
        <v>104113013</v>
      </c>
      <c r="C240" s="157"/>
      <c r="D240" s="103" t="s">
        <v>88</v>
      </c>
      <c r="E240" s="68">
        <v>46904</v>
      </c>
    </row>
    <row r="241" spans="1:5" ht="15" customHeight="1" x14ac:dyDescent="0.2">
      <c r="A241" s="36"/>
      <c r="B241" s="90"/>
      <c r="C241" s="50" t="s">
        <v>44</v>
      </c>
      <c r="D241" s="51"/>
      <c r="E241" s="52">
        <f>SUM(E239:E240)</f>
        <v>312693.27</v>
      </c>
    </row>
    <row r="242" spans="1:5" ht="15" customHeight="1" x14ac:dyDescent="0.25">
      <c r="A242" s="159"/>
      <c r="B242" s="76"/>
      <c r="C242" s="76"/>
      <c r="D242" s="76"/>
      <c r="E242" s="76"/>
    </row>
    <row r="243" spans="1:5" ht="15" customHeight="1" x14ac:dyDescent="0.25">
      <c r="A243" s="37" t="s">
        <v>16</v>
      </c>
      <c r="B243" s="38"/>
      <c r="C243" s="38"/>
      <c r="D243" s="38"/>
      <c r="E243" s="38"/>
    </row>
    <row r="244" spans="1:5" ht="15" customHeight="1" x14ac:dyDescent="0.2">
      <c r="A244" s="39" t="s">
        <v>45</v>
      </c>
      <c r="B244" s="36"/>
      <c r="C244" s="36"/>
      <c r="D244" s="36"/>
      <c r="E244" s="36" t="s">
        <v>46</v>
      </c>
    </row>
    <row r="245" spans="1:5" ht="15" customHeight="1" x14ac:dyDescent="0.2">
      <c r="A245" s="36"/>
      <c r="B245" s="175"/>
      <c r="C245" s="38"/>
      <c r="D245" s="36"/>
      <c r="E245" s="176"/>
    </row>
    <row r="246" spans="1:5" ht="15" customHeight="1" x14ac:dyDescent="0.2">
      <c r="A246" s="36"/>
      <c r="B246" s="55" t="s">
        <v>47</v>
      </c>
      <c r="C246" s="43" t="s">
        <v>40</v>
      </c>
      <c r="D246" s="56" t="s">
        <v>41</v>
      </c>
      <c r="E246" s="45" t="s">
        <v>42</v>
      </c>
    </row>
    <row r="247" spans="1:5" ht="15" customHeight="1" x14ac:dyDescent="0.2">
      <c r="A247" s="36"/>
      <c r="B247" s="91">
        <v>104513013</v>
      </c>
      <c r="C247" s="96"/>
      <c r="D247" s="59" t="s">
        <v>90</v>
      </c>
      <c r="E247" s="68">
        <v>265789.27</v>
      </c>
    </row>
    <row r="248" spans="1:5" ht="15" customHeight="1" x14ac:dyDescent="0.2">
      <c r="A248" s="36"/>
      <c r="B248" s="91">
        <v>104113013</v>
      </c>
      <c r="C248" s="96"/>
      <c r="D248" s="59" t="s">
        <v>90</v>
      </c>
      <c r="E248" s="68">
        <v>46904</v>
      </c>
    </row>
    <row r="249" spans="1:5" ht="15" customHeight="1" x14ac:dyDescent="0.2">
      <c r="A249" s="36"/>
      <c r="B249" s="90"/>
      <c r="C249" s="50" t="s">
        <v>44</v>
      </c>
      <c r="D249" s="62"/>
      <c r="E249" s="63">
        <f>SUM(E247:E248)</f>
        <v>312693.27</v>
      </c>
    </row>
    <row r="250" spans="1:5" ht="15" customHeight="1" x14ac:dyDescent="0.2"/>
    <row r="251" spans="1:5" ht="15" customHeight="1" x14ac:dyDescent="0.2"/>
    <row r="252" spans="1:5" ht="15" customHeight="1" x14ac:dyDescent="0.25">
      <c r="A252" s="35" t="s">
        <v>134</v>
      </c>
    </row>
    <row r="253" spans="1:5" ht="15" customHeight="1" x14ac:dyDescent="0.2">
      <c r="A253" s="261" t="s">
        <v>122</v>
      </c>
      <c r="B253" s="261"/>
      <c r="C253" s="261"/>
      <c r="D253" s="261"/>
      <c r="E253" s="261"/>
    </row>
    <row r="254" spans="1:5" ht="15" customHeight="1" x14ac:dyDescent="0.2">
      <c r="A254" s="262" t="s">
        <v>135</v>
      </c>
      <c r="B254" s="262"/>
      <c r="C254" s="262"/>
      <c r="D254" s="262"/>
      <c r="E254" s="262"/>
    </row>
    <row r="255" spans="1:5" ht="15" customHeight="1" x14ac:dyDescent="0.2">
      <c r="A255" s="262"/>
      <c r="B255" s="262"/>
      <c r="C255" s="262"/>
      <c r="D255" s="262"/>
      <c r="E255" s="262"/>
    </row>
    <row r="256" spans="1:5" ht="15" customHeight="1" x14ac:dyDescent="0.2">
      <c r="A256" s="262"/>
      <c r="B256" s="262"/>
      <c r="C256" s="262"/>
      <c r="D256" s="262"/>
      <c r="E256" s="262"/>
    </row>
    <row r="257" spans="1:5" ht="15" customHeight="1" x14ac:dyDescent="0.2">
      <c r="A257" s="262"/>
      <c r="B257" s="262"/>
      <c r="C257" s="262"/>
      <c r="D257" s="262"/>
      <c r="E257" s="262"/>
    </row>
    <row r="258" spans="1:5" ht="15" customHeight="1" x14ac:dyDescent="0.2">
      <c r="A258" s="262"/>
      <c r="B258" s="262"/>
      <c r="C258" s="262"/>
      <c r="D258" s="262"/>
      <c r="E258" s="262"/>
    </row>
    <row r="259" spans="1:5" ht="15" customHeight="1" x14ac:dyDescent="0.2">
      <c r="A259" s="262"/>
      <c r="B259" s="262"/>
      <c r="C259" s="262"/>
      <c r="D259" s="262"/>
      <c r="E259" s="262"/>
    </row>
    <row r="260" spans="1:5" ht="15" customHeight="1" x14ac:dyDescent="0.2">
      <c r="A260" s="262"/>
      <c r="B260" s="262"/>
      <c r="C260" s="262"/>
      <c r="D260" s="262"/>
      <c r="E260" s="262"/>
    </row>
    <row r="261" spans="1:5" ht="15" customHeight="1" x14ac:dyDescent="0.2"/>
    <row r="262" spans="1:5" ht="15" customHeight="1" x14ac:dyDescent="0.25">
      <c r="A262" s="72" t="s">
        <v>1</v>
      </c>
      <c r="B262" s="38"/>
      <c r="C262" s="38"/>
      <c r="D262" s="38"/>
      <c r="E262" s="38"/>
    </row>
    <row r="263" spans="1:5" ht="15" customHeight="1" x14ac:dyDescent="0.2">
      <c r="A263" s="74" t="s">
        <v>107</v>
      </c>
      <c r="B263" s="38"/>
      <c r="C263" s="38"/>
      <c r="D263" s="38"/>
      <c r="E263" s="40" t="s">
        <v>108</v>
      </c>
    </row>
    <row r="264" spans="1:5" ht="15" customHeight="1" x14ac:dyDescent="0.25">
      <c r="A264" s="37"/>
      <c r="B264" s="36"/>
      <c r="C264" s="38"/>
      <c r="D264" s="38"/>
      <c r="E264" s="41"/>
    </row>
    <row r="265" spans="1:5" ht="15" customHeight="1" x14ac:dyDescent="0.2">
      <c r="A265" s="42"/>
      <c r="B265" s="54"/>
      <c r="C265" s="43" t="s">
        <v>40</v>
      </c>
      <c r="D265" s="44" t="s">
        <v>41</v>
      </c>
      <c r="E265" s="45" t="s">
        <v>42</v>
      </c>
    </row>
    <row r="266" spans="1:5" ht="15" customHeight="1" x14ac:dyDescent="0.2">
      <c r="A266" s="65"/>
      <c r="B266" s="95"/>
      <c r="C266" s="96">
        <v>6402</v>
      </c>
      <c r="D266" s="67" t="s">
        <v>84</v>
      </c>
      <c r="E266" s="49">
        <v>3376</v>
      </c>
    </row>
    <row r="267" spans="1:5" ht="15" customHeight="1" x14ac:dyDescent="0.2">
      <c r="A267" s="65"/>
      <c r="B267" s="98"/>
      <c r="C267" s="50" t="s">
        <v>44</v>
      </c>
      <c r="D267" s="51"/>
      <c r="E267" s="52">
        <f>SUM(E266:E266)</f>
        <v>3376</v>
      </c>
    </row>
    <row r="268" spans="1:5" ht="15" customHeight="1" x14ac:dyDescent="0.25">
      <c r="A268" s="35"/>
    </row>
    <row r="269" spans="1:5" ht="15" customHeight="1" x14ac:dyDescent="0.25">
      <c r="A269" s="72" t="s">
        <v>16</v>
      </c>
      <c r="B269" s="73"/>
      <c r="C269" s="73"/>
      <c r="D269" s="36"/>
      <c r="E269" s="36"/>
    </row>
    <row r="270" spans="1:5" ht="15" customHeight="1" x14ac:dyDescent="0.2">
      <c r="A270" s="74" t="s">
        <v>107</v>
      </c>
      <c r="B270" s="38"/>
      <c r="C270" s="38"/>
      <c r="D270" s="38"/>
      <c r="E270" s="40" t="s">
        <v>108</v>
      </c>
    </row>
    <row r="271" spans="1:5" ht="15" customHeight="1" x14ac:dyDescent="0.2">
      <c r="A271" s="76"/>
      <c r="B271" s="77"/>
      <c r="C271" s="73"/>
      <c r="D271" s="76"/>
      <c r="E271" s="78"/>
    </row>
    <row r="272" spans="1:5" ht="15" customHeight="1" x14ac:dyDescent="0.2">
      <c r="A272" s="42"/>
      <c r="B272" s="42"/>
      <c r="C272" s="55" t="s">
        <v>40</v>
      </c>
      <c r="D272" s="79" t="s">
        <v>53</v>
      </c>
      <c r="E272" s="55" t="s">
        <v>42</v>
      </c>
    </row>
    <row r="273" spans="1:5" ht="15" customHeight="1" x14ac:dyDescent="0.2">
      <c r="A273" s="65"/>
      <c r="B273" s="66"/>
      <c r="C273" s="58">
        <v>6402</v>
      </c>
      <c r="D273" s="97" t="s">
        <v>73</v>
      </c>
      <c r="E273" s="68">
        <v>3376</v>
      </c>
    </row>
    <row r="274" spans="1:5" ht="15" customHeight="1" x14ac:dyDescent="0.2">
      <c r="A274" s="65"/>
      <c r="B274" s="66"/>
      <c r="C274" s="69" t="s">
        <v>44</v>
      </c>
      <c r="D274" s="82"/>
      <c r="E274" s="83">
        <f>SUM(E273:E273)</f>
        <v>3376</v>
      </c>
    </row>
    <row r="275" spans="1:5" ht="15" customHeight="1" x14ac:dyDescent="0.2"/>
    <row r="276" spans="1:5" ht="15" customHeight="1" x14ac:dyDescent="0.2"/>
    <row r="277" spans="1:5" ht="15" customHeight="1" x14ac:dyDescent="0.25">
      <c r="A277" s="35" t="s">
        <v>136</v>
      </c>
    </row>
    <row r="278" spans="1:5" ht="15" customHeight="1" x14ac:dyDescent="0.2">
      <c r="A278" s="261" t="s">
        <v>122</v>
      </c>
      <c r="B278" s="261"/>
      <c r="C278" s="261"/>
      <c r="D278" s="261"/>
      <c r="E278" s="261"/>
    </row>
    <row r="279" spans="1:5" ht="15" customHeight="1" x14ac:dyDescent="0.2">
      <c r="A279" s="262" t="s">
        <v>137</v>
      </c>
      <c r="B279" s="262"/>
      <c r="C279" s="262"/>
      <c r="D279" s="262"/>
      <c r="E279" s="262"/>
    </row>
    <row r="280" spans="1:5" ht="15" customHeight="1" x14ac:dyDescent="0.2">
      <c r="A280" s="262"/>
      <c r="B280" s="262"/>
      <c r="C280" s="262"/>
      <c r="D280" s="262"/>
      <c r="E280" s="262"/>
    </row>
    <row r="281" spans="1:5" ht="15" customHeight="1" x14ac:dyDescent="0.2">
      <c r="A281" s="262"/>
      <c r="B281" s="262"/>
      <c r="C281" s="262"/>
      <c r="D281" s="262"/>
      <c r="E281" s="262"/>
    </row>
    <row r="282" spans="1:5" ht="15" customHeight="1" x14ac:dyDescent="0.2">
      <c r="A282" s="262"/>
      <c r="B282" s="262"/>
      <c r="C282" s="262"/>
      <c r="D282" s="262"/>
      <c r="E282" s="262"/>
    </row>
    <row r="283" spans="1:5" ht="15" customHeight="1" x14ac:dyDescent="0.2">
      <c r="A283" s="262"/>
      <c r="B283" s="262"/>
      <c r="C283" s="262"/>
      <c r="D283" s="262"/>
      <c r="E283" s="262"/>
    </row>
    <row r="284" spans="1:5" ht="15" customHeight="1" x14ac:dyDescent="0.2">
      <c r="A284" s="262"/>
      <c r="B284" s="262"/>
      <c r="C284" s="262"/>
      <c r="D284" s="262"/>
      <c r="E284" s="262"/>
    </row>
    <row r="285" spans="1:5" ht="15" customHeight="1" x14ac:dyDescent="0.2">
      <c r="A285" s="262"/>
      <c r="B285" s="262"/>
      <c r="C285" s="262"/>
      <c r="D285" s="262"/>
      <c r="E285" s="262"/>
    </row>
    <row r="286" spans="1:5" ht="15" customHeight="1" x14ac:dyDescent="0.2"/>
    <row r="287" spans="1:5" ht="15" customHeight="1" x14ac:dyDescent="0.25">
      <c r="A287" s="72" t="s">
        <v>1</v>
      </c>
      <c r="B287" s="38"/>
      <c r="C287" s="38"/>
      <c r="D287" s="38"/>
      <c r="E287" s="38"/>
    </row>
    <row r="288" spans="1:5" ht="15" customHeight="1" x14ac:dyDescent="0.2">
      <c r="A288" s="74" t="s">
        <v>107</v>
      </c>
      <c r="B288" s="38"/>
      <c r="C288" s="38"/>
      <c r="D288" s="38"/>
      <c r="E288" s="40" t="s">
        <v>108</v>
      </c>
    </row>
    <row r="289" spans="1:5" ht="15" customHeight="1" x14ac:dyDescent="0.25">
      <c r="A289" s="37"/>
      <c r="B289" s="36"/>
      <c r="C289" s="38"/>
      <c r="D289" s="38"/>
      <c r="E289" s="41"/>
    </row>
    <row r="290" spans="1:5" ht="15" customHeight="1" x14ac:dyDescent="0.2">
      <c r="A290" s="42"/>
      <c r="B290" s="54"/>
      <c r="C290" s="43" t="s">
        <v>40</v>
      </c>
      <c r="D290" s="44" t="s">
        <v>41</v>
      </c>
      <c r="E290" s="45" t="s">
        <v>42</v>
      </c>
    </row>
    <row r="291" spans="1:5" ht="15" customHeight="1" x14ac:dyDescent="0.2">
      <c r="A291" s="65"/>
      <c r="B291" s="95"/>
      <c r="C291" s="96">
        <v>6402</v>
      </c>
      <c r="D291" s="67" t="s">
        <v>84</v>
      </c>
      <c r="E291" s="49">
        <v>518.54999999999995</v>
      </c>
    </row>
    <row r="292" spans="1:5" ht="15" customHeight="1" x14ac:dyDescent="0.2">
      <c r="A292" s="65"/>
      <c r="B292" s="98"/>
      <c r="C292" s="50" t="s">
        <v>44</v>
      </c>
      <c r="D292" s="51"/>
      <c r="E292" s="52">
        <f>SUM(E291:E291)</f>
        <v>518.54999999999995</v>
      </c>
    </row>
    <row r="293" spans="1:5" ht="15" customHeight="1" x14ac:dyDescent="0.25">
      <c r="A293" s="35"/>
    </row>
    <row r="294" spans="1:5" ht="15" customHeight="1" x14ac:dyDescent="0.25">
      <c r="A294" s="72" t="s">
        <v>16</v>
      </c>
      <c r="B294" s="73"/>
      <c r="C294" s="73"/>
      <c r="D294" s="36"/>
      <c r="E294" s="36"/>
    </row>
    <row r="295" spans="1:5" ht="15" customHeight="1" x14ac:dyDescent="0.2">
      <c r="A295" s="74" t="s">
        <v>107</v>
      </c>
      <c r="B295" s="38"/>
      <c r="C295" s="38"/>
      <c r="D295" s="38"/>
      <c r="E295" s="40" t="s">
        <v>108</v>
      </c>
    </row>
    <row r="296" spans="1:5" ht="15" customHeight="1" x14ac:dyDescent="0.2">
      <c r="A296" s="76"/>
      <c r="B296" s="77"/>
      <c r="C296" s="73"/>
      <c r="D296" s="76"/>
      <c r="E296" s="78"/>
    </row>
    <row r="297" spans="1:5" ht="15" customHeight="1" x14ac:dyDescent="0.2">
      <c r="A297" s="42"/>
      <c r="B297" s="42"/>
      <c r="C297" s="55" t="s">
        <v>40</v>
      </c>
      <c r="D297" s="79" t="s">
        <v>53</v>
      </c>
      <c r="E297" s="55" t="s">
        <v>42</v>
      </c>
    </row>
    <row r="298" spans="1:5" ht="15" customHeight="1" x14ac:dyDescent="0.2">
      <c r="A298" s="65"/>
      <c r="B298" s="66"/>
      <c r="C298" s="58">
        <v>6402</v>
      </c>
      <c r="D298" s="97" t="s">
        <v>73</v>
      </c>
      <c r="E298" s="68">
        <v>518.54999999999995</v>
      </c>
    </row>
    <row r="299" spans="1:5" ht="15" customHeight="1" x14ac:dyDescent="0.2">
      <c r="A299" s="65"/>
      <c r="B299" s="66"/>
      <c r="C299" s="69" t="s">
        <v>44</v>
      </c>
      <c r="D299" s="82"/>
      <c r="E299" s="83">
        <f>SUM(E298:E298)</f>
        <v>518.54999999999995</v>
      </c>
    </row>
    <row r="300" spans="1:5" ht="15" customHeight="1" x14ac:dyDescent="0.2"/>
    <row r="301" spans="1:5" ht="15" customHeight="1" x14ac:dyDescent="0.2"/>
    <row r="302" spans="1:5" ht="15" customHeight="1" x14ac:dyDescent="0.25">
      <c r="A302" s="35" t="s">
        <v>138</v>
      </c>
    </row>
    <row r="303" spans="1:5" ht="15" customHeight="1" x14ac:dyDescent="0.2">
      <c r="A303" s="261" t="s">
        <v>122</v>
      </c>
      <c r="B303" s="261"/>
      <c r="C303" s="261"/>
      <c r="D303" s="261"/>
      <c r="E303" s="261"/>
    </row>
    <row r="304" spans="1:5" ht="15" customHeight="1" x14ac:dyDescent="0.2">
      <c r="A304" s="262" t="s">
        <v>139</v>
      </c>
      <c r="B304" s="262"/>
      <c r="C304" s="262"/>
      <c r="D304" s="262"/>
      <c r="E304" s="262"/>
    </row>
    <row r="305" spans="1:5" ht="15" customHeight="1" x14ac:dyDescent="0.2">
      <c r="A305" s="262"/>
      <c r="B305" s="262"/>
      <c r="C305" s="262"/>
      <c r="D305" s="262"/>
      <c r="E305" s="262"/>
    </row>
    <row r="306" spans="1:5" ht="15" customHeight="1" x14ac:dyDescent="0.2">
      <c r="A306" s="262"/>
      <c r="B306" s="262"/>
      <c r="C306" s="262"/>
      <c r="D306" s="262"/>
      <c r="E306" s="262"/>
    </row>
    <row r="307" spans="1:5" ht="15" customHeight="1" x14ac:dyDescent="0.2">
      <c r="A307" s="262"/>
      <c r="B307" s="262"/>
      <c r="C307" s="262"/>
      <c r="D307" s="262"/>
      <c r="E307" s="262"/>
    </row>
    <row r="308" spans="1:5" ht="15" customHeight="1" x14ac:dyDescent="0.2">
      <c r="A308" s="262"/>
      <c r="B308" s="262"/>
      <c r="C308" s="262"/>
      <c r="D308" s="262"/>
      <c r="E308" s="262"/>
    </row>
    <row r="309" spans="1:5" ht="15" customHeight="1" x14ac:dyDescent="0.2">
      <c r="A309" s="262"/>
      <c r="B309" s="262"/>
      <c r="C309" s="262"/>
      <c r="D309" s="262"/>
      <c r="E309" s="262"/>
    </row>
    <row r="310" spans="1:5" ht="15" customHeight="1" x14ac:dyDescent="0.2">
      <c r="A310" s="262"/>
      <c r="B310" s="262"/>
      <c r="C310" s="262"/>
      <c r="D310" s="262"/>
      <c r="E310" s="262"/>
    </row>
    <row r="311" spans="1:5" ht="15" customHeight="1" x14ac:dyDescent="0.2">
      <c r="A311" s="262"/>
      <c r="B311" s="262"/>
      <c r="C311" s="262"/>
      <c r="D311" s="262"/>
      <c r="E311" s="262"/>
    </row>
    <row r="312" spans="1:5" ht="15" customHeight="1" x14ac:dyDescent="0.2"/>
    <row r="313" spans="1:5" ht="15" customHeight="1" x14ac:dyDescent="0.2"/>
    <row r="314" spans="1:5" ht="15" customHeight="1" x14ac:dyDescent="0.25">
      <c r="A314" s="72" t="s">
        <v>1</v>
      </c>
      <c r="B314" s="38"/>
      <c r="C314" s="38"/>
      <c r="D314" s="38"/>
      <c r="E314" s="38"/>
    </row>
    <row r="315" spans="1:5" ht="15" customHeight="1" x14ac:dyDescent="0.2">
      <c r="A315" s="74" t="s">
        <v>107</v>
      </c>
      <c r="B315" s="38"/>
      <c r="C315" s="38"/>
      <c r="D315" s="38"/>
      <c r="E315" s="40" t="s">
        <v>108</v>
      </c>
    </row>
    <row r="316" spans="1:5" ht="15" customHeight="1" x14ac:dyDescent="0.25">
      <c r="A316" s="37"/>
      <c r="B316" s="36"/>
      <c r="C316" s="38"/>
      <c r="D316" s="38"/>
      <c r="E316" s="41"/>
    </row>
    <row r="317" spans="1:5" ht="15" customHeight="1" x14ac:dyDescent="0.2">
      <c r="A317" s="42"/>
      <c r="B317" s="54"/>
      <c r="C317" s="43" t="s">
        <v>40</v>
      </c>
      <c r="D317" s="44" t="s">
        <v>41</v>
      </c>
      <c r="E317" s="45" t="s">
        <v>42</v>
      </c>
    </row>
    <row r="318" spans="1:5" ht="15" customHeight="1" x14ac:dyDescent="0.2">
      <c r="A318" s="65"/>
      <c r="B318" s="95"/>
      <c r="C318" s="96">
        <v>6402</v>
      </c>
      <c r="D318" s="67" t="s">
        <v>84</v>
      </c>
      <c r="E318" s="49">
        <v>3369.52</v>
      </c>
    </row>
    <row r="319" spans="1:5" ht="15" customHeight="1" x14ac:dyDescent="0.2">
      <c r="A319" s="65"/>
      <c r="B319" s="98"/>
      <c r="C319" s="50" t="s">
        <v>44</v>
      </c>
      <c r="D319" s="51"/>
      <c r="E319" s="52">
        <f>SUM(E318:E318)</f>
        <v>3369.52</v>
      </c>
    </row>
    <row r="320" spans="1:5" ht="15" customHeight="1" x14ac:dyDescent="0.25">
      <c r="A320" s="35"/>
    </row>
    <row r="321" spans="1:5" ht="15" customHeight="1" x14ac:dyDescent="0.25">
      <c r="A321" s="35"/>
    </row>
    <row r="322" spans="1:5" ht="15" customHeight="1" x14ac:dyDescent="0.25">
      <c r="A322" s="72" t="s">
        <v>16</v>
      </c>
      <c r="B322" s="73"/>
      <c r="C322" s="73"/>
      <c r="D322" s="36"/>
      <c r="E322" s="36"/>
    </row>
    <row r="323" spans="1:5" ht="15" customHeight="1" x14ac:dyDescent="0.2">
      <c r="A323" s="74" t="s">
        <v>107</v>
      </c>
      <c r="B323" s="38"/>
      <c r="C323" s="38"/>
      <c r="D323" s="38"/>
      <c r="E323" s="40" t="s">
        <v>108</v>
      </c>
    </row>
    <row r="324" spans="1:5" ht="15" customHeight="1" x14ac:dyDescent="0.2">
      <c r="A324" s="76"/>
      <c r="B324" s="77"/>
      <c r="C324" s="73"/>
      <c r="D324" s="76"/>
      <c r="E324" s="78"/>
    </row>
    <row r="325" spans="1:5" ht="15" customHeight="1" x14ac:dyDescent="0.2">
      <c r="A325" s="42"/>
      <c r="B325" s="42"/>
      <c r="C325" s="55" t="s">
        <v>40</v>
      </c>
      <c r="D325" s="79" t="s">
        <v>53</v>
      </c>
      <c r="E325" s="55" t="s">
        <v>42</v>
      </c>
    </row>
    <row r="326" spans="1:5" ht="15" customHeight="1" x14ac:dyDescent="0.2">
      <c r="A326" s="65"/>
      <c r="B326" s="66"/>
      <c r="C326" s="58">
        <v>6402</v>
      </c>
      <c r="D326" s="97" t="s">
        <v>73</v>
      </c>
      <c r="E326" s="68">
        <v>3369.52</v>
      </c>
    </row>
    <row r="327" spans="1:5" ht="15" customHeight="1" x14ac:dyDescent="0.2">
      <c r="A327" s="65"/>
      <c r="B327" s="66"/>
      <c r="C327" s="69" t="s">
        <v>44</v>
      </c>
      <c r="D327" s="82"/>
      <c r="E327" s="83">
        <f>SUM(E326:E326)</f>
        <v>3369.52</v>
      </c>
    </row>
    <row r="328" spans="1:5" ht="15" customHeight="1" x14ac:dyDescent="0.2"/>
    <row r="329" spans="1:5" ht="15" customHeight="1" x14ac:dyDescent="0.2"/>
    <row r="330" spans="1:5" ht="15" customHeight="1" x14ac:dyDescent="0.25">
      <c r="A330" s="35" t="s">
        <v>140</v>
      </c>
    </row>
    <row r="331" spans="1:5" ht="15" customHeight="1" x14ac:dyDescent="0.2">
      <c r="A331" s="261" t="s">
        <v>122</v>
      </c>
      <c r="B331" s="261"/>
      <c r="C331" s="261"/>
      <c r="D331" s="261"/>
      <c r="E331" s="261"/>
    </row>
    <row r="332" spans="1:5" ht="15" customHeight="1" x14ac:dyDescent="0.2">
      <c r="A332" s="258" t="s">
        <v>141</v>
      </c>
      <c r="B332" s="258"/>
      <c r="C332" s="258"/>
      <c r="D332" s="258"/>
      <c r="E332" s="258"/>
    </row>
    <row r="333" spans="1:5" ht="15" customHeight="1" x14ac:dyDescent="0.2">
      <c r="A333" s="258"/>
      <c r="B333" s="258"/>
      <c r="C333" s="258"/>
      <c r="D333" s="258"/>
      <c r="E333" s="258"/>
    </row>
    <row r="334" spans="1:5" ht="15" customHeight="1" x14ac:dyDescent="0.2">
      <c r="A334" s="258"/>
      <c r="B334" s="258"/>
      <c r="C334" s="258"/>
      <c r="D334" s="258"/>
      <c r="E334" s="258"/>
    </row>
    <row r="335" spans="1:5" ht="15" customHeight="1" x14ac:dyDescent="0.2">
      <c r="A335" s="258"/>
      <c r="B335" s="258"/>
      <c r="C335" s="258"/>
      <c r="D335" s="258"/>
      <c r="E335" s="258"/>
    </row>
    <row r="336" spans="1:5" ht="15" customHeight="1" x14ac:dyDescent="0.2">
      <c r="A336" s="258"/>
      <c r="B336" s="258"/>
      <c r="C336" s="258"/>
      <c r="D336" s="258"/>
      <c r="E336" s="258"/>
    </row>
    <row r="337" spans="1:5" ht="15" customHeight="1" x14ac:dyDescent="0.2">
      <c r="A337" s="258"/>
      <c r="B337" s="258"/>
      <c r="C337" s="258"/>
      <c r="D337" s="258"/>
      <c r="E337" s="258"/>
    </row>
    <row r="338" spans="1:5" ht="15" customHeight="1" x14ac:dyDescent="0.2">
      <c r="A338" s="258"/>
      <c r="B338" s="258"/>
      <c r="C338" s="258"/>
      <c r="D338" s="258"/>
      <c r="E338" s="258"/>
    </row>
    <row r="339" spans="1:5" ht="15" customHeight="1" x14ac:dyDescent="0.2">
      <c r="A339" s="258"/>
      <c r="B339" s="258"/>
      <c r="C339" s="258"/>
      <c r="D339" s="258"/>
      <c r="E339" s="258"/>
    </row>
    <row r="340" spans="1:5" ht="15" customHeight="1" x14ac:dyDescent="0.2"/>
    <row r="341" spans="1:5" ht="15" customHeight="1" x14ac:dyDescent="0.25">
      <c r="A341" s="72" t="s">
        <v>1</v>
      </c>
      <c r="B341" s="38"/>
      <c r="C341" s="38"/>
      <c r="D341" s="38"/>
      <c r="E341" s="38"/>
    </row>
    <row r="342" spans="1:5" ht="15" customHeight="1" x14ac:dyDescent="0.2">
      <c r="A342" s="74" t="s">
        <v>107</v>
      </c>
      <c r="B342" s="38"/>
      <c r="C342" s="38"/>
      <c r="D342" s="38"/>
      <c r="E342" s="40" t="s">
        <v>108</v>
      </c>
    </row>
    <row r="343" spans="1:5" ht="15" customHeight="1" x14ac:dyDescent="0.25">
      <c r="A343" s="37"/>
      <c r="B343" s="36"/>
      <c r="C343" s="38"/>
      <c r="D343" s="38"/>
      <c r="E343" s="41"/>
    </row>
    <row r="344" spans="1:5" ht="15" customHeight="1" x14ac:dyDescent="0.2">
      <c r="A344" s="42"/>
      <c r="B344" s="54"/>
      <c r="C344" s="43" t="s">
        <v>40</v>
      </c>
      <c r="D344" s="44" t="s">
        <v>41</v>
      </c>
      <c r="E344" s="45" t="s">
        <v>42</v>
      </c>
    </row>
    <row r="345" spans="1:5" ht="15" customHeight="1" x14ac:dyDescent="0.2">
      <c r="A345" s="65"/>
      <c r="B345" s="95"/>
      <c r="C345" s="96">
        <v>6402</v>
      </c>
      <c r="D345" s="67" t="s">
        <v>84</v>
      </c>
      <c r="E345" s="49">
        <v>20256</v>
      </c>
    </row>
    <row r="346" spans="1:5" ht="15" customHeight="1" x14ac:dyDescent="0.2">
      <c r="A346" s="65"/>
      <c r="B346" s="98"/>
      <c r="C346" s="50" t="s">
        <v>44</v>
      </c>
      <c r="D346" s="51"/>
      <c r="E346" s="52">
        <f>SUM(E345:E345)</f>
        <v>20256</v>
      </c>
    </row>
    <row r="347" spans="1:5" ht="15" customHeight="1" x14ac:dyDescent="0.25">
      <c r="A347" s="35"/>
    </row>
    <row r="348" spans="1:5" ht="15" customHeight="1" x14ac:dyDescent="0.25">
      <c r="A348" s="72" t="s">
        <v>16</v>
      </c>
      <c r="B348" s="73"/>
      <c r="C348" s="73"/>
      <c r="D348" s="36"/>
      <c r="E348" s="36"/>
    </row>
    <row r="349" spans="1:5" ht="15" customHeight="1" x14ac:dyDescent="0.2">
      <c r="A349" s="74" t="s">
        <v>107</v>
      </c>
      <c r="B349" s="38"/>
      <c r="C349" s="38"/>
      <c r="D349" s="38"/>
      <c r="E349" s="40" t="s">
        <v>108</v>
      </c>
    </row>
    <row r="350" spans="1:5" ht="15" customHeight="1" x14ac:dyDescent="0.2">
      <c r="A350" s="76"/>
      <c r="B350" s="77"/>
      <c r="C350" s="73"/>
      <c r="D350" s="76"/>
      <c r="E350" s="78"/>
    </row>
    <row r="351" spans="1:5" ht="15" customHeight="1" x14ac:dyDescent="0.2">
      <c r="A351" s="42"/>
      <c r="B351" s="42"/>
      <c r="C351" s="55" t="s">
        <v>40</v>
      </c>
      <c r="D351" s="79" t="s">
        <v>53</v>
      </c>
      <c r="E351" s="55" t="s">
        <v>42</v>
      </c>
    </row>
    <row r="352" spans="1:5" ht="15" customHeight="1" x14ac:dyDescent="0.2">
      <c r="A352" s="65"/>
      <c r="B352" s="66"/>
      <c r="C352" s="58">
        <v>6402</v>
      </c>
      <c r="D352" s="97" t="s">
        <v>73</v>
      </c>
      <c r="E352" s="68">
        <v>20256</v>
      </c>
    </row>
    <row r="353" spans="1:5" ht="15" customHeight="1" x14ac:dyDescent="0.2">
      <c r="A353" s="65"/>
      <c r="B353" s="66"/>
      <c r="C353" s="69" t="s">
        <v>44</v>
      </c>
      <c r="D353" s="82"/>
      <c r="E353" s="83">
        <f>SUM(E352:E352)</f>
        <v>20256</v>
      </c>
    </row>
    <row r="354" spans="1:5" ht="15" customHeight="1" x14ac:dyDescent="0.2"/>
    <row r="355" spans="1:5" ht="15" customHeight="1" x14ac:dyDescent="0.2"/>
    <row r="356" spans="1:5" ht="15" customHeight="1" x14ac:dyDescent="0.25">
      <c r="A356" s="35" t="s">
        <v>142</v>
      </c>
    </row>
    <row r="357" spans="1:5" ht="15" customHeight="1" x14ac:dyDescent="0.2">
      <c r="A357" s="257" t="s">
        <v>35</v>
      </c>
      <c r="B357" s="257"/>
      <c r="C357" s="257"/>
      <c r="D357" s="257"/>
      <c r="E357" s="257"/>
    </row>
    <row r="358" spans="1:5" ht="15" customHeight="1" x14ac:dyDescent="0.2">
      <c r="A358" s="258" t="s">
        <v>143</v>
      </c>
      <c r="B358" s="258"/>
      <c r="C358" s="258"/>
      <c r="D358" s="258"/>
      <c r="E358" s="258"/>
    </row>
    <row r="359" spans="1:5" ht="15" customHeight="1" x14ac:dyDescent="0.2">
      <c r="A359" s="258"/>
      <c r="B359" s="258"/>
      <c r="C359" s="258"/>
      <c r="D359" s="258"/>
      <c r="E359" s="258"/>
    </row>
    <row r="360" spans="1:5" ht="15" customHeight="1" x14ac:dyDescent="0.2">
      <c r="A360" s="258"/>
      <c r="B360" s="258"/>
      <c r="C360" s="258"/>
      <c r="D360" s="258"/>
      <c r="E360" s="258"/>
    </row>
    <row r="361" spans="1:5" ht="15" customHeight="1" x14ac:dyDescent="0.2">
      <c r="A361" s="258"/>
      <c r="B361" s="258"/>
      <c r="C361" s="258"/>
      <c r="D361" s="258"/>
      <c r="E361" s="258"/>
    </row>
    <row r="362" spans="1:5" ht="15" customHeight="1" x14ac:dyDescent="0.2">
      <c r="A362" s="258"/>
      <c r="B362" s="258"/>
      <c r="C362" s="258"/>
      <c r="D362" s="258"/>
      <c r="E362" s="258"/>
    </row>
    <row r="363" spans="1:5" ht="15" customHeight="1" x14ac:dyDescent="0.2">
      <c r="A363" s="258"/>
      <c r="B363" s="258"/>
      <c r="C363" s="258"/>
      <c r="D363" s="258"/>
      <c r="E363" s="258"/>
    </row>
    <row r="364" spans="1:5" ht="15" customHeight="1" x14ac:dyDescent="0.2">
      <c r="A364" s="258"/>
      <c r="B364" s="258"/>
      <c r="C364" s="258"/>
      <c r="D364" s="258"/>
      <c r="E364" s="258"/>
    </row>
    <row r="365" spans="1:5" ht="15" customHeight="1" x14ac:dyDescent="0.2"/>
    <row r="366" spans="1:5" ht="15" customHeight="1" x14ac:dyDescent="0.25">
      <c r="A366" s="37" t="s">
        <v>1</v>
      </c>
      <c r="B366" s="38"/>
      <c r="C366" s="38"/>
      <c r="D366" s="38"/>
      <c r="E366" s="38"/>
    </row>
    <row r="367" spans="1:5" ht="15" customHeight="1" x14ac:dyDescent="0.2">
      <c r="A367" s="39" t="s">
        <v>45</v>
      </c>
      <c r="B367" s="73"/>
      <c r="C367" s="73"/>
      <c r="D367" s="73"/>
      <c r="E367" s="75" t="s">
        <v>46</v>
      </c>
    </row>
    <row r="368" spans="1:5" ht="15" customHeight="1" x14ac:dyDescent="0.25">
      <c r="A368" s="36"/>
      <c r="B368" s="37"/>
      <c r="C368" s="38"/>
      <c r="D368" s="38"/>
      <c r="E368" s="41"/>
    </row>
    <row r="369" spans="1:5" ht="15" customHeight="1" x14ac:dyDescent="0.2">
      <c r="B369" s="42"/>
      <c r="C369" s="43" t="s">
        <v>40</v>
      </c>
      <c r="D369" s="44" t="s">
        <v>41</v>
      </c>
      <c r="E369" s="45" t="s">
        <v>42</v>
      </c>
    </row>
    <row r="370" spans="1:5" ht="15" customHeight="1" x14ac:dyDescent="0.2">
      <c r="B370" s="65"/>
      <c r="C370" s="47">
        <v>6402</v>
      </c>
      <c r="D370" s="67" t="s">
        <v>84</v>
      </c>
      <c r="E370" s="49">
        <v>997412.37</v>
      </c>
    </row>
    <row r="371" spans="1:5" ht="15" customHeight="1" x14ac:dyDescent="0.2">
      <c r="B371" s="101"/>
      <c r="C371" s="50" t="s">
        <v>44</v>
      </c>
      <c r="D371" s="51"/>
      <c r="E371" s="52">
        <f>SUM(E370:E370)</f>
        <v>997412.37</v>
      </c>
    </row>
    <row r="372" spans="1:5" ht="15" customHeight="1" x14ac:dyDescent="0.2"/>
    <row r="373" spans="1:5" ht="15" customHeight="1" x14ac:dyDescent="0.25">
      <c r="A373" s="37" t="s">
        <v>16</v>
      </c>
      <c r="B373" s="38"/>
      <c r="C373" s="38"/>
      <c r="D373" s="38"/>
      <c r="E373" s="36"/>
    </row>
    <row r="374" spans="1:5" ht="15" customHeight="1" x14ac:dyDescent="0.2">
      <c r="A374" s="39" t="s">
        <v>45</v>
      </c>
      <c r="B374" s="53"/>
      <c r="C374" s="53"/>
      <c r="D374" s="53"/>
      <c r="E374" s="36" t="s">
        <v>46</v>
      </c>
    </row>
    <row r="375" spans="1:5" ht="15" customHeight="1" x14ac:dyDescent="0.2"/>
    <row r="376" spans="1:5" ht="15" customHeight="1" x14ac:dyDescent="0.2">
      <c r="B376" s="55" t="s">
        <v>47</v>
      </c>
      <c r="C376" s="43" t="s">
        <v>40</v>
      </c>
      <c r="D376" s="56" t="s">
        <v>41</v>
      </c>
      <c r="E376" s="45" t="s">
        <v>42</v>
      </c>
    </row>
    <row r="377" spans="1:5" ht="15" customHeight="1" x14ac:dyDescent="0.2">
      <c r="B377" s="100">
        <v>137</v>
      </c>
      <c r="C377" s="58"/>
      <c r="D377" s="59" t="s">
        <v>48</v>
      </c>
      <c r="E377" s="49">
        <v>997412.37</v>
      </c>
    </row>
    <row r="378" spans="1:5" ht="15" customHeight="1" x14ac:dyDescent="0.2">
      <c r="B378" s="61"/>
      <c r="C378" s="50" t="s">
        <v>44</v>
      </c>
      <c r="D378" s="62"/>
      <c r="E378" s="63">
        <f>SUM(E377:E377)</f>
        <v>997412.37</v>
      </c>
    </row>
    <row r="379" spans="1:5" ht="15" customHeight="1" x14ac:dyDescent="0.2"/>
    <row r="380" spans="1:5" ht="15" customHeight="1" x14ac:dyDescent="0.2"/>
    <row r="381" spans="1:5" ht="15" customHeight="1" x14ac:dyDescent="0.25">
      <c r="A381" s="35" t="s">
        <v>144</v>
      </c>
    </row>
    <row r="382" spans="1:5" ht="15" customHeight="1" x14ac:dyDescent="0.2">
      <c r="A382" s="257" t="s">
        <v>35</v>
      </c>
      <c r="B382" s="257"/>
      <c r="C382" s="257"/>
      <c r="D382" s="257"/>
      <c r="E382" s="257"/>
    </row>
    <row r="383" spans="1:5" ht="15" customHeight="1" x14ac:dyDescent="0.2">
      <c r="A383" s="258" t="s">
        <v>375</v>
      </c>
      <c r="B383" s="258"/>
      <c r="C383" s="258"/>
      <c r="D383" s="258"/>
      <c r="E383" s="258"/>
    </row>
    <row r="384" spans="1:5" ht="15" customHeight="1" x14ac:dyDescent="0.2">
      <c r="A384" s="258"/>
      <c r="B384" s="258"/>
      <c r="C384" s="258"/>
      <c r="D384" s="258"/>
      <c r="E384" s="258"/>
    </row>
    <row r="385" spans="1:5" ht="15" customHeight="1" x14ac:dyDescent="0.2">
      <c r="A385" s="258"/>
      <c r="B385" s="258"/>
      <c r="C385" s="258"/>
      <c r="D385" s="258"/>
      <c r="E385" s="258"/>
    </row>
    <row r="386" spans="1:5" ht="15" customHeight="1" x14ac:dyDescent="0.2">
      <c r="A386" s="258"/>
      <c r="B386" s="258"/>
      <c r="C386" s="258"/>
      <c r="D386" s="258"/>
      <c r="E386" s="258"/>
    </row>
    <row r="387" spans="1:5" ht="15" customHeight="1" x14ac:dyDescent="0.2">
      <c r="A387" s="258"/>
      <c r="B387" s="258"/>
      <c r="C387" s="258"/>
      <c r="D387" s="258"/>
      <c r="E387" s="258"/>
    </row>
    <row r="388" spans="1:5" ht="15" customHeight="1" x14ac:dyDescent="0.2">
      <c r="A388" s="258"/>
      <c r="B388" s="258"/>
      <c r="C388" s="258"/>
      <c r="D388" s="258"/>
      <c r="E388" s="258"/>
    </row>
    <row r="389" spans="1:5" ht="15" customHeight="1" x14ac:dyDescent="0.2">
      <c r="A389" s="258"/>
      <c r="B389" s="258"/>
      <c r="C389" s="258"/>
      <c r="D389" s="258"/>
      <c r="E389" s="258"/>
    </row>
    <row r="390" spans="1:5" ht="15" customHeight="1" x14ac:dyDescent="0.2">
      <c r="A390" s="258"/>
      <c r="B390" s="258"/>
      <c r="C390" s="258"/>
      <c r="D390" s="258"/>
      <c r="E390" s="258"/>
    </row>
    <row r="391" spans="1:5" ht="15" customHeight="1" x14ac:dyDescent="0.2">
      <c r="A391" s="64"/>
      <c r="B391" s="64"/>
      <c r="C391" s="64"/>
      <c r="D391" s="64"/>
      <c r="E391" s="64"/>
    </row>
    <row r="392" spans="1:5" ht="15" customHeight="1" x14ac:dyDescent="0.25">
      <c r="A392" s="37" t="s">
        <v>1</v>
      </c>
      <c r="B392" s="38"/>
      <c r="C392" s="38"/>
      <c r="D392" s="38"/>
      <c r="E392" s="38"/>
    </row>
    <row r="393" spans="1:5" ht="15" customHeight="1" x14ac:dyDescent="0.2">
      <c r="A393" s="39" t="s">
        <v>38</v>
      </c>
      <c r="E393" t="s">
        <v>39</v>
      </c>
    </row>
    <row r="394" spans="1:5" ht="15" customHeight="1" x14ac:dyDescent="0.25">
      <c r="B394" s="37"/>
      <c r="C394" s="38"/>
      <c r="D394" s="38"/>
      <c r="E394" s="41"/>
    </row>
    <row r="395" spans="1:5" ht="15" customHeight="1" x14ac:dyDescent="0.2">
      <c r="A395" s="54"/>
      <c r="B395" s="54"/>
      <c r="C395" s="43" t="s">
        <v>40</v>
      </c>
      <c r="D395" s="44" t="s">
        <v>41</v>
      </c>
      <c r="E395" s="55" t="s">
        <v>42</v>
      </c>
    </row>
    <row r="396" spans="1:5" ht="15" customHeight="1" x14ac:dyDescent="0.2">
      <c r="A396" s="65"/>
      <c r="B396" s="66"/>
      <c r="C396" s="58"/>
      <c r="D396" s="67" t="s">
        <v>50</v>
      </c>
      <c r="E396" s="68">
        <f>3415344.75+200902.63</f>
        <v>3616247.38</v>
      </c>
    </row>
    <row r="397" spans="1:5" ht="15" customHeight="1" x14ac:dyDescent="0.2">
      <c r="A397" s="65"/>
      <c r="B397" s="66"/>
      <c r="C397" s="69" t="s">
        <v>44</v>
      </c>
      <c r="D397" s="70"/>
      <c r="E397" s="71">
        <f>SUM(E396:E396)</f>
        <v>3616247.38</v>
      </c>
    </row>
    <row r="398" spans="1:5" ht="15" customHeight="1" x14ac:dyDescent="0.2"/>
    <row r="399" spans="1:5" ht="15" customHeight="1" x14ac:dyDescent="0.25">
      <c r="A399" s="72" t="s">
        <v>16</v>
      </c>
      <c r="B399" s="73"/>
      <c r="C399" s="73"/>
      <c r="D399" s="36"/>
      <c r="E399" s="36"/>
    </row>
    <row r="400" spans="1:5" ht="15" customHeight="1" x14ac:dyDescent="0.2">
      <c r="A400" s="74" t="s">
        <v>56</v>
      </c>
      <c r="B400" s="38"/>
      <c r="C400" s="38"/>
      <c r="D400" s="38"/>
      <c r="E400" s="40" t="s">
        <v>64</v>
      </c>
    </row>
    <row r="401" spans="1:5" ht="15" customHeight="1" x14ac:dyDescent="0.2">
      <c r="A401" s="76"/>
      <c r="B401" s="77"/>
      <c r="C401" s="73"/>
      <c r="D401" s="76"/>
      <c r="E401" s="78"/>
    </row>
    <row r="402" spans="1:5" ht="15" customHeight="1" x14ac:dyDescent="0.2">
      <c r="B402" s="54"/>
      <c r="C402" s="55" t="s">
        <v>40</v>
      </c>
      <c r="D402" s="79" t="s">
        <v>53</v>
      </c>
      <c r="E402" s="55" t="s">
        <v>42</v>
      </c>
    </row>
    <row r="403" spans="1:5" ht="15" customHeight="1" x14ac:dyDescent="0.2">
      <c r="B403" s="80"/>
      <c r="C403" s="58">
        <v>2212</v>
      </c>
      <c r="D403" s="48" t="s">
        <v>54</v>
      </c>
      <c r="E403" s="68">
        <v>3616247.38</v>
      </c>
    </row>
    <row r="404" spans="1:5" ht="15" customHeight="1" x14ac:dyDescent="0.2">
      <c r="B404" s="81"/>
      <c r="C404" s="69" t="s">
        <v>44</v>
      </c>
      <c r="D404" s="82"/>
      <c r="E404" s="83">
        <f>SUM(E403:E403)</f>
        <v>3616247.38</v>
      </c>
    </row>
    <row r="405" spans="1:5" ht="15" customHeight="1" x14ac:dyDescent="0.2"/>
    <row r="406" spans="1:5" ht="15" customHeight="1" x14ac:dyDescent="0.2"/>
    <row r="407" spans="1:5" ht="15" customHeight="1" x14ac:dyDescent="0.25">
      <c r="A407" s="35" t="s">
        <v>145</v>
      </c>
    </row>
    <row r="408" spans="1:5" ht="15" customHeight="1" x14ac:dyDescent="0.2">
      <c r="A408" s="257" t="s">
        <v>35</v>
      </c>
      <c r="B408" s="257"/>
      <c r="C408" s="257"/>
      <c r="D408" s="257"/>
      <c r="E408" s="257"/>
    </row>
    <row r="409" spans="1:5" ht="15" customHeight="1" x14ac:dyDescent="0.2">
      <c r="A409" s="258" t="s">
        <v>376</v>
      </c>
      <c r="B409" s="258"/>
      <c r="C409" s="258"/>
      <c r="D409" s="258"/>
      <c r="E409" s="258"/>
    </row>
    <row r="410" spans="1:5" ht="15" customHeight="1" x14ac:dyDescent="0.2">
      <c r="A410" s="258"/>
      <c r="B410" s="258"/>
      <c r="C410" s="258"/>
      <c r="D410" s="258"/>
      <c r="E410" s="258"/>
    </row>
    <row r="411" spans="1:5" ht="15" customHeight="1" x14ac:dyDescent="0.2">
      <c r="A411" s="258"/>
      <c r="B411" s="258"/>
      <c r="C411" s="258"/>
      <c r="D411" s="258"/>
      <c r="E411" s="258"/>
    </row>
    <row r="412" spans="1:5" ht="15" customHeight="1" x14ac:dyDescent="0.2">
      <c r="A412" s="258"/>
      <c r="B412" s="258"/>
      <c r="C412" s="258"/>
      <c r="D412" s="258"/>
      <c r="E412" s="258"/>
    </row>
    <row r="413" spans="1:5" ht="15" customHeight="1" x14ac:dyDescent="0.2">
      <c r="A413" s="258"/>
      <c r="B413" s="258"/>
      <c r="C413" s="258"/>
      <c r="D413" s="258"/>
      <c r="E413" s="258"/>
    </row>
    <row r="414" spans="1:5" ht="15" customHeight="1" x14ac:dyDescent="0.2">
      <c r="A414" s="258"/>
      <c r="B414" s="258"/>
      <c r="C414" s="258"/>
      <c r="D414" s="258"/>
      <c r="E414" s="258"/>
    </row>
    <row r="415" spans="1:5" ht="15" customHeight="1" x14ac:dyDescent="0.2">
      <c r="A415" s="258"/>
      <c r="B415" s="258"/>
      <c r="C415" s="258"/>
      <c r="D415" s="258"/>
      <c r="E415" s="258"/>
    </row>
    <row r="416" spans="1:5" ht="15" customHeight="1" x14ac:dyDescent="0.2">
      <c r="A416" s="258"/>
      <c r="B416" s="258"/>
      <c r="C416" s="258"/>
      <c r="D416" s="258"/>
      <c r="E416" s="258"/>
    </row>
    <row r="417" spans="1:5" ht="15" customHeight="1" x14ac:dyDescent="0.2">
      <c r="A417" s="64"/>
      <c r="B417" s="64"/>
      <c r="C417" s="64"/>
      <c r="D417" s="64"/>
      <c r="E417" s="64"/>
    </row>
    <row r="418" spans="1:5" ht="15" customHeight="1" x14ac:dyDescent="0.25">
      <c r="A418" s="37" t="s">
        <v>1</v>
      </c>
      <c r="B418" s="38"/>
      <c r="C418" s="38"/>
      <c r="D418" s="38"/>
      <c r="E418" s="38"/>
    </row>
    <row r="419" spans="1:5" ht="15" customHeight="1" x14ac:dyDescent="0.2">
      <c r="A419" s="39" t="s">
        <v>38</v>
      </c>
      <c r="E419" t="s">
        <v>39</v>
      </c>
    </row>
    <row r="420" spans="1:5" ht="15" customHeight="1" x14ac:dyDescent="0.25">
      <c r="B420" s="37"/>
      <c r="C420" s="38"/>
      <c r="D420" s="38"/>
      <c r="E420" s="41"/>
    </row>
    <row r="421" spans="1:5" ht="15" customHeight="1" x14ac:dyDescent="0.2">
      <c r="A421" s="54"/>
      <c r="B421" s="54"/>
      <c r="C421" s="43" t="s">
        <v>40</v>
      </c>
      <c r="D421" s="44" t="s">
        <v>41</v>
      </c>
      <c r="E421" s="55" t="s">
        <v>42</v>
      </c>
    </row>
    <row r="422" spans="1:5" ht="15" customHeight="1" x14ac:dyDescent="0.2">
      <c r="A422" s="65"/>
      <c r="B422" s="66"/>
      <c r="C422" s="58"/>
      <c r="D422" s="67" t="s">
        <v>50</v>
      </c>
      <c r="E422" s="68">
        <f>2703993.01+159058.41</f>
        <v>2863051.42</v>
      </c>
    </row>
    <row r="423" spans="1:5" ht="15" customHeight="1" x14ac:dyDescent="0.2">
      <c r="A423" s="65"/>
      <c r="B423" s="66"/>
      <c r="C423" s="69" t="s">
        <v>44</v>
      </c>
      <c r="D423" s="70"/>
      <c r="E423" s="71">
        <f>SUM(E422:E422)</f>
        <v>2863051.42</v>
      </c>
    </row>
    <row r="424" spans="1:5" ht="15" customHeight="1" x14ac:dyDescent="0.2"/>
    <row r="425" spans="1:5" ht="15" customHeight="1" x14ac:dyDescent="0.25">
      <c r="A425" s="72" t="s">
        <v>16</v>
      </c>
      <c r="B425" s="73"/>
      <c r="C425" s="73"/>
      <c r="D425" s="36"/>
      <c r="E425" s="36"/>
    </row>
    <row r="426" spans="1:5" ht="15" customHeight="1" x14ac:dyDescent="0.2">
      <c r="A426" s="74" t="s">
        <v>56</v>
      </c>
      <c r="B426" s="38"/>
      <c r="C426" s="38"/>
      <c r="D426" s="38"/>
      <c r="E426" s="40" t="s">
        <v>64</v>
      </c>
    </row>
    <row r="427" spans="1:5" ht="15" customHeight="1" x14ac:dyDescent="0.2">
      <c r="A427" s="76"/>
      <c r="B427" s="77"/>
      <c r="C427" s="73"/>
      <c r="D427" s="76"/>
      <c r="E427" s="78"/>
    </row>
    <row r="428" spans="1:5" ht="15" customHeight="1" x14ac:dyDescent="0.2">
      <c r="B428" s="54"/>
      <c r="C428" s="55" t="s">
        <v>40</v>
      </c>
      <c r="D428" s="79" t="s">
        <v>53</v>
      </c>
      <c r="E428" s="55" t="s">
        <v>42</v>
      </c>
    </row>
    <row r="429" spans="1:5" ht="15" customHeight="1" x14ac:dyDescent="0.2">
      <c r="B429" s="80"/>
      <c r="C429" s="58">
        <v>2212</v>
      </c>
      <c r="D429" s="48" t="s">
        <v>54</v>
      </c>
      <c r="E429" s="68">
        <v>2863051.42</v>
      </c>
    </row>
    <row r="430" spans="1:5" ht="15" customHeight="1" x14ac:dyDescent="0.2">
      <c r="B430" s="81"/>
      <c r="C430" s="69" t="s">
        <v>44</v>
      </c>
      <c r="D430" s="82"/>
      <c r="E430" s="71">
        <f>SUM(E429:E429)</f>
        <v>2863051.42</v>
      </c>
    </row>
    <row r="431" spans="1:5" ht="15" customHeight="1" x14ac:dyDescent="0.2"/>
    <row r="432" spans="1:5" ht="15" customHeight="1" x14ac:dyDescent="0.2"/>
    <row r="433" spans="1:5" ht="15" customHeight="1" x14ac:dyDescent="0.25">
      <c r="A433" s="35" t="s">
        <v>146</v>
      </c>
    </row>
    <row r="434" spans="1:5" ht="15" customHeight="1" x14ac:dyDescent="0.2">
      <c r="A434" s="257" t="s">
        <v>35</v>
      </c>
      <c r="B434" s="257"/>
      <c r="C434" s="257"/>
      <c r="D434" s="257"/>
      <c r="E434" s="257"/>
    </row>
    <row r="435" spans="1:5" ht="15" customHeight="1" x14ac:dyDescent="0.2">
      <c r="A435" s="258" t="s">
        <v>377</v>
      </c>
      <c r="B435" s="258"/>
      <c r="C435" s="258"/>
      <c r="D435" s="258"/>
      <c r="E435" s="258"/>
    </row>
    <row r="436" spans="1:5" ht="15" customHeight="1" x14ac:dyDescent="0.2">
      <c r="A436" s="258"/>
      <c r="B436" s="258"/>
      <c r="C436" s="258"/>
      <c r="D436" s="258"/>
      <c r="E436" s="258"/>
    </row>
    <row r="437" spans="1:5" ht="15" customHeight="1" x14ac:dyDescent="0.2">
      <c r="A437" s="258"/>
      <c r="B437" s="258"/>
      <c r="C437" s="258"/>
      <c r="D437" s="258"/>
      <c r="E437" s="258"/>
    </row>
    <row r="438" spans="1:5" ht="15" customHeight="1" x14ac:dyDescent="0.2">
      <c r="A438" s="258"/>
      <c r="B438" s="258"/>
      <c r="C438" s="258"/>
      <c r="D438" s="258"/>
      <c r="E438" s="258"/>
    </row>
    <row r="439" spans="1:5" ht="15" customHeight="1" x14ac:dyDescent="0.2">
      <c r="A439" s="258"/>
      <c r="B439" s="258"/>
      <c r="C439" s="258"/>
      <c r="D439" s="258"/>
      <c r="E439" s="258"/>
    </row>
    <row r="440" spans="1:5" ht="15" customHeight="1" x14ac:dyDescent="0.2">
      <c r="A440" s="258"/>
      <c r="B440" s="258"/>
      <c r="C440" s="258"/>
      <c r="D440" s="258"/>
      <c r="E440" s="258"/>
    </row>
    <row r="441" spans="1:5" ht="15" customHeight="1" x14ac:dyDescent="0.2">
      <c r="A441" s="258"/>
      <c r="B441" s="258"/>
      <c r="C441" s="258"/>
      <c r="D441" s="258"/>
      <c r="E441" s="258"/>
    </row>
    <row r="442" spans="1:5" ht="15" customHeight="1" x14ac:dyDescent="0.2">
      <c r="A442" s="258"/>
      <c r="B442" s="258"/>
      <c r="C442" s="258"/>
      <c r="D442" s="258"/>
      <c r="E442" s="258"/>
    </row>
    <row r="443" spans="1:5" ht="15" customHeight="1" x14ac:dyDescent="0.2">
      <c r="A443" s="258"/>
      <c r="B443" s="258"/>
      <c r="C443" s="258"/>
      <c r="D443" s="258"/>
      <c r="E443" s="258"/>
    </row>
    <row r="444" spans="1:5" ht="15" customHeight="1" x14ac:dyDescent="0.2">
      <c r="A444" s="258"/>
      <c r="B444" s="258"/>
      <c r="C444" s="258"/>
      <c r="D444" s="258"/>
      <c r="E444" s="258"/>
    </row>
    <row r="445" spans="1:5" ht="15" customHeight="1" x14ac:dyDescent="0.2">
      <c r="A445" s="258"/>
      <c r="B445" s="258"/>
      <c r="C445" s="258"/>
      <c r="D445" s="258"/>
      <c r="E445" s="258"/>
    </row>
    <row r="446" spans="1:5" ht="15" customHeight="1" x14ac:dyDescent="0.2">
      <c r="A446" s="258"/>
      <c r="B446" s="258"/>
      <c r="C446" s="258"/>
      <c r="D446" s="258"/>
      <c r="E446" s="258"/>
    </row>
    <row r="447" spans="1:5" ht="15" customHeight="1" x14ac:dyDescent="0.2">
      <c r="A447" s="258"/>
      <c r="B447" s="258"/>
      <c r="C447" s="258"/>
      <c r="D447" s="258"/>
      <c r="E447" s="258"/>
    </row>
    <row r="448" spans="1:5" ht="15" customHeight="1" x14ac:dyDescent="0.2">
      <c r="A448" s="64"/>
      <c r="B448" s="64"/>
      <c r="C448" s="64"/>
      <c r="D448" s="64"/>
      <c r="E448" s="64"/>
    </row>
    <row r="449" spans="1:5" ht="15" customHeight="1" x14ac:dyDescent="0.25">
      <c r="A449" s="37" t="s">
        <v>1</v>
      </c>
      <c r="B449" s="38"/>
      <c r="C449" s="38"/>
      <c r="D449" s="38"/>
      <c r="E449" s="38"/>
    </row>
    <row r="450" spans="1:5" ht="15" customHeight="1" x14ac:dyDescent="0.2">
      <c r="A450" s="39" t="s">
        <v>38</v>
      </c>
      <c r="E450" t="s">
        <v>39</v>
      </c>
    </row>
    <row r="451" spans="1:5" ht="15" customHeight="1" x14ac:dyDescent="0.25">
      <c r="B451" s="37"/>
      <c r="C451" s="38"/>
      <c r="D451" s="38"/>
      <c r="E451" s="41"/>
    </row>
    <row r="452" spans="1:5" ht="15" customHeight="1" x14ac:dyDescent="0.2">
      <c r="A452" s="54"/>
      <c r="B452" s="54"/>
      <c r="C452" s="43" t="s">
        <v>40</v>
      </c>
      <c r="D452" s="44" t="s">
        <v>41</v>
      </c>
      <c r="E452" s="55" t="s">
        <v>42</v>
      </c>
    </row>
    <row r="453" spans="1:5" ht="15" customHeight="1" x14ac:dyDescent="0.2">
      <c r="A453" s="65"/>
      <c r="B453" s="66"/>
      <c r="C453" s="58"/>
      <c r="D453" s="67" t="s">
        <v>50</v>
      </c>
      <c r="E453" s="68">
        <f>14157+14157+9256.5+9256.5</f>
        <v>46827</v>
      </c>
    </row>
    <row r="454" spans="1:5" ht="15" customHeight="1" x14ac:dyDescent="0.2">
      <c r="A454" s="65"/>
      <c r="B454" s="66"/>
      <c r="C454" s="69" t="s">
        <v>44</v>
      </c>
      <c r="D454" s="70"/>
      <c r="E454" s="71">
        <f>SUM(E453:E453)</f>
        <v>46827</v>
      </c>
    </row>
    <row r="455" spans="1:5" ht="15" customHeight="1" x14ac:dyDescent="0.2"/>
    <row r="456" spans="1:5" ht="15" customHeight="1" x14ac:dyDescent="0.25">
      <c r="A456" s="72" t="s">
        <v>16</v>
      </c>
      <c r="B456" s="73"/>
      <c r="C456" s="73"/>
      <c r="D456" s="36"/>
      <c r="E456" s="36"/>
    </row>
    <row r="457" spans="1:5" ht="15" customHeight="1" x14ac:dyDescent="0.2">
      <c r="A457" s="74" t="s">
        <v>56</v>
      </c>
      <c r="B457" s="38"/>
      <c r="C457" s="38"/>
      <c r="D457" s="38"/>
      <c r="E457" s="40" t="s">
        <v>57</v>
      </c>
    </row>
    <row r="458" spans="1:5" ht="15" customHeight="1" x14ac:dyDescent="0.2">
      <c r="A458" s="76"/>
      <c r="B458" s="77"/>
      <c r="C458" s="73"/>
      <c r="D458" s="76"/>
      <c r="E458" s="78"/>
    </row>
    <row r="459" spans="1:5" ht="15" customHeight="1" x14ac:dyDescent="0.2">
      <c r="B459" s="54"/>
      <c r="C459" s="55" t="s">
        <v>40</v>
      </c>
      <c r="D459" s="79" t="s">
        <v>53</v>
      </c>
      <c r="E459" s="55" t="s">
        <v>42</v>
      </c>
    </row>
    <row r="460" spans="1:5" ht="15" customHeight="1" x14ac:dyDescent="0.2">
      <c r="B460" s="80"/>
      <c r="C460" s="58">
        <v>4357</v>
      </c>
      <c r="D460" s="48" t="s">
        <v>54</v>
      </c>
      <c r="E460" s="68">
        <f>13370.5+786.5+13370.5+786.5+8742.25+514.25+8742.25+514.25</f>
        <v>46827</v>
      </c>
    </row>
    <row r="461" spans="1:5" ht="15" customHeight="1" x14ac:dyDescent="0.2">
      <c r="B461" s="81"/>
      <c r="C461" s="69" t="s">
        <v>44</v>
      </c>
      <c r="D461" s="82"/>
      <c r="E461" s="83">
        <f>SUM(E460:E460)</f>
        <v>46827</v>
      </c>
    </row>
    <row r="462" spans="1:5" ht="15" customHeight="1" x14ac:dyDescent="0.2"/>
    <row r="463" spans="1:5" ht="15" customHeight="1" x14ac:dyDescent="0.2"/>
    <row r="464" spans="1:5" ht="15" customHeight="1" x14ac:dyDescent="0.2"/>
    <row r="465" spans="1:5" ht="15" customHeight="1" x14ac:dyDescent="0.2"/>
    <row r="466" spans="1:5" ht="15" customHeight="1" x14ac:dyDescent="0.2"/>
    <row r="467" spans="1:5" ht="15" customHeight="1" x14ac:dyDescent="0.2"/>
    <row r="468" spans="1:5" ht="15" customHeight="1" x14ac:dyDescent="0.2"/>
    <row r="469" spans="1:5" ht="15" customHeight="1" x14ac:dyDescent="0.2"/>
    <row r="470" spans="1:5" ht="15" customHeight="1" x14ac:dyDescent="0.25">
      <c r="A470" s="35" t="s">
        <v>147</v>
      </c>
    </row>
    <row r="471" spans="1:5" ht="15" customHeight="1" x14ac:dyDescent="0.2">
      <c r="A471" s="257" t="s">
        <v>35</v>
      </c>
      <c r="B471" s="257"/>
      <c r="C471" s="257"/>
      <c r="D471" s="257"/>
      <c r="E471" s="257"/>
    </row>
    <row r="472" spans="1:5" ht="15" customHeight="1" x14ac:dyDescent="0.2">
      <c r="A472" s="258" t="s">
        <v>378</v>
      </c>
      <c r="B472" s="258"/>
      <c r="C472" s="258"/>
      <c r="D472" s="258"/>
      <c r="E472" s="258"/>
    </row>
    <row r="473" spans="1:5" ht="15" customHeight="1" x14ac:dyDescent="0.2">
      <c r="A473" s="258"/>
      <c r="B473" s="258"/>
      <c r="C473" s="258"/>
      <c r="D473" s="258"/>
      <c r="E473" s="258"/>
    </row>
    <row r="474" spans="1:5" ht="15" customHeight="1" x14ac:dyDescent="0.2">
      <c r="A474" s="258"/>
      <c r="B474" s="258"/>
      <c r="C474" s="258"/>
      <c r="D474" s="258"/>
      <c r="E474" s="258"/>
    </row>
    <row r="475" spans="1:5" ht="15" customHeight="1" x14ac:dyDescent="0.2">
      <c r="A475" s="258"/>
      <c r="B475" s="258"/>
      <c r="C475" s="258"/>
      <c r="D475" s="258"/>
      <c r="E475" s="258"/>
    </row>
    <row r="476" spans="1:5" ht="15" customHeight="1" x14ac:dyDescent="0.2">
      <c r="A476" s="258"/>
      <c r="B476" s="258"/>
      <c r="C476" s="258"/>
      <c r="D476" s="258"/>
      <c r="E476" s="258"/>
    </row>
    <row r="477" spans="1:5" ht="15" customHeight="1" x14ac:dyDescent="0.2">
      <c r="A477" s="258"/>
      <c r="B477" s="258"/>
      <c r="C477" s="258"/>
      <c r="D477" s="258"/>
      <c r="E477" s="258"/>
    </row>
    <row r="478" spans="1:5" ht="15" customHeight="1" x14ac:dyDescent="0.2">
      <c r="A478" s="258"/>
      <c r="B478" s="258"/>
      <c r="C478" s="258"/>
      <c r="D478" s="258"/>
      <c r="E478" s="258"/>
    </row>
    <row r="479" spans="1:5" ht="15" customHeight="1" x14ac:dyDescent="0.2">
      <c r="A479" s="258"/>
      <c r="B479" s="258"/>
      <c r="C479" s="258"/>
      <c r="D479" s="258"/>
      <c r="E479" s="258"/>
    </row>
    <row r="480" spans="1:5" ht="15" customHeight="1" x14ac:dyDescent="0.2">
      <c r="A480" s="64"/>
      <c r="B480" s="64"/>
      <c r="C480" s="64"/>
      <c r="D480" s="64"/>
      <c r="E480" s="64"/>
    </row>
    <row r="481" spans="1:5" ht="15" customHeight="1" x14ac:dyDescent="0.25">
      <c r="A481" s="37" t="s">
        <v>1</v>
      </c>
      <c r="B481" s="38"/>
      <c r="C481" s="38"/>
      <c r="D481" s="38"/>
      <c r="E481" s="38"/>
    </row>
    <row r="482" spans="1:5" ht="15" customHeight="1" x14ac:dyDescent="0.2">
      <c r="A482" s="39" t="s">
        <v>38</v>
      </c>
      <c r="E482" t="s">
        <v>39</v>
      </c>
    </row>
    <row r="483" spans="1:5" ht="15" customHeight="1" x14ac:dyDescent="0.25">
      <c r="B483" s="37"/>
      <c r="C483" s="38"/>
      <c r="D483" s="38"/>
      <c r="E483" s="41"/>
    </row>
    <row r="484" spans="1:5" ht="15" customHeight="1" x14ac:dyDescent="0.2">
      <c r="A484" s="54"/>
      <c r="B484" s="54"/>
      <c r="C484" s="43" t="s">
        <v>40</v>
      </c>
      <c r="D484" s="44" t="s">
        <v>41</v>
      </c>
      <c r="E484" s="55" t="s">
        <v>42</v>
      </c>
    </row>
    <row r="485" spans="1:5" ht="15" customHeight="1" x14ac:dyDescent="0.2">
      <c r="A485" s="65"/>
      <c r="B485" s="66"/>
      <c r="C485" s="58"/>
      <c r="D485" s="67" t="s">
        <v>50</v>
      </c>
      <c r="E485" s="68">
        <f>580135.78+34125.63</f>
        <v>614261.41</v>
      </c>
    </row>
    <row r="486" spans="1:5" ht="15" customHeight="1" x14ac:dyDescent="0.2">
      <c r="A486" s="65"/>
      <c r="B486" s="66"/>
      <c r="C486" s="69" t="s">
        <v>44</v>
      </c>
      <c r="D486" s="70"/>
      <c r="E486" s="71">
        <f>SUM(E485:E485)</f>
        <v>614261.41</v>
      </c>
    </row>
    <row r="487" spans="1:5" ht="15" customHeight="1" x14ac:dyDescent="0.2"/>
    <row r="488" spans="1:5" ht="15" customHeight="1" x14ac:dyDescent="0.25">
      <c r="A488" s="72" t="s">
        <v>16</v>
      </c>
      <c r="B488" s="73"/>
      <c r="C488" s="73"/>
      <c r="D488" s="36"/>
      <c r="E488" s="36"/>
    </row>
    <row r="489" spans="1:5" ht="15" customHeight="1" x14ac:dyDescent="0.2">
      <c r="A489" s="74" t="s">
        <v>56</v>
      </c>
      <c r="B489" s="38"/>
      <c r="C489" s="38"/>
      <c r="D489" s="38"/>
      <c r="E489" s="40" t="s">
        <v>57</v>
      </c>
    </row>
    <row r="490" spans="1:5" ht="15" customHeight="1" x14ac:dyDescent="0.2">
      <c r="A490" s="76"/>
      <c r="B490" s="77"/>
      <c r="C490" s="73"/>
      <c r="D490" s="76"/>
      <c r="E490" s="78"/>
    </row>
    <row r="491" spans="1:5" ht="15" customHeight="1" x14ac:dyDescent="0.2">
      <c r="B491" s="54"/>
      <c r="C491" s="55" t="s">
        <v>40</v>
      </c>
      <c r="D491" s="79" t="s">
        <v>53</v>
      </c>
      <c r="E491" s="55" t="s">
        <v>42</v>
      </c>
    </row>
    <row r="492" spans="1:5" ht="15" customHeight="1" x14ac:dyDescent="0.2">
      <c r="B492" s="80"/>
      <c r="C492" s="58">
        <v>3114</v>
      </c>
      <c r="D492" s="48" t="s">
        <v>54</v>
      </c>
      <c r="E492" s="68">
        <v>614261.41</v>
      </c>
    </row>
    <row r="493" spans="1:5" ht="15" customHeight="1" x14ac:dyDescent="0.2">
      <c r="B493" s="81"/>
      <c r="C493" s="69" t="s">
        <v>44</v>
      </c>
      <c r="D493" s="82"/>
      <c r="E493" s="83">
        <f>SUM(E492:E492)</f>
        <v>614261.41</v>
      </c>
    </row>
    <row r="494" spans="1:5" ht="15" customHeight="1" x14ac:dyDescent="0.2"/>
    <row r="495" spans="1:5" ht="15" customHeight="1" x14ac:dyDescent="0.2"/>
    <row r="496" spans="1:5" ht="15" customHeight="1" x14ac:dyDescent="0.25">
      <c r="A496" s="35" t="s">
        <v>148</v>
      </c>
    </row>
    <row r="497" spans="1:5" ht="15" customHeight="1" x14ac:dyDescent="0.2">
      <c r="A497" s="257" t="s">
        <v>35</v>
      </c>
      <c r="B497" s="257"/>
      <c r="C497" s="257"/>
      <c r="D497" s="257"/>
      <c r="E497" s="257"/>
    </row>
    <row r="498" spans="1:5" ht="15" customHeight="1" x14ac:dyDescent="0.2">
      <c r="A498" s="258" t="s">
        <v>149</v>
      </c>
      <c r="B498" s="258"/>
      <c r="C498" s="258"/>
      <c r="D498" s="258"/>
      <c r="E498" s="258"/>
    </row>
    <row r="499" spans="1:5" ht="15" customHeight="1" x14ac:dyDescent="0.2">
      <c r="A499" s="258"/>
      <c r="B499" s="258"/>
      <c r="C499" s="258"/>
      <c r="D499" s="258"/>
      <c r="E499" s="258"/>
    </row>
    <row r="500" spans="1:5" ht="15" customHeight="1" x14ac:dyDescent="0.2">
      <c r="A500" s="258"/>
      <c r="B500" s="258"/>
      <c r="C500" s="258"/>
      <c r="D500" s="258"/>
      <c r="E500" s="258"/>
    </row>
    <row r="501" spans="1:5" ht="15" customHeight="1" x14ac:dyDescent="0.2">
      <c r="A501" s="258"/>
      <c r="B501" s="258"/>
      <c r="C501" s="258"/>
      <c r="D501" s="258"/>
      <c r="E501" s="258"/>
    </row>
    <row r="502" spans="1:5" ht="15" customHeight="1" x14ac:dyDescent="0.2">
      <c r="A502" s="258"/>
      <c r="B502" s="258"/>
      <c r="C502" s="258"/>
      <c r="D502" s="258"/>
      <c r="E502" s="258"/>
    </row>
    <row r="503" spans="1:5" ht="15" customHeight="1" x14ac:dyDescent="0.2">
      <c r="A503" s="258"/>
      <c r="B503" s="258"/>
      <c r="C503" s="258"/>
      <c r="D503" s="258"/>
      <c r="E503" s="258"/>
    </row>
    <row r="504" spans="1:5" ht="15" customHeight="1" x14ac:dyDescent="0.2">
      <c r="A504" s="258"/>
      <c r="B504" s="258"/>
      <c r="C504" s="258"/>
      <c r="D504" s="258"/>
      <c r="E504" s="258"/>
    </row>
    <row r="505" spans="1:5" ht="15" customHeight="1" x14ac:dyDescent="0.2">
      <c r="A505" s="36" t="s">
        <v>37</v>
      </c>
    </row>
    <row r="506" spans="1:5" ht="15" customHeight="1" x14ac:dyDescent="0.25">
      <c r="A506" s="37" t="s">
        <v>1</v>
      </c>
      <c r="B506" s="38"/>
      <c r="C506" s="38"/>
      <c r="D506" s="38"/>
      <c r="E506" s="38"/>
    </row>
    <row r="507" spans="1:5" ht="15" customHeight="1" x14ac:dyDescent="0.2">
      <c r="A507" s="39" t="s">
        <v>38</v>
      </c>
      <c r="B507" s="38"/>
      <c r="C507" s="38"/>
      <c r="D507" s="38"/>
      <c r="E507" s="40" t="s">
        <v>39</v>
      </c>
    </row>
    <row r="508" spans="1:5" ht="15" customHeight="1" x14ac:dyDescent="0.25">
      <c r="A508" s="36"/>
      <c r="B508" s="37"/>
      <c r="C508" s="38"/>
      <c r="D508" s="38"/>
      <c r="E508" s="41"/>
    </row>
    <row r="509" spans="1:5" ht="15" customHeight="1" x14ac:dyDescent="0.2">
      <c r="B509" s="42"/>
      <c r="C509" s="43" t="s">
        <v>40</v>
      </c>
      <c r="D509" s="44" t="s">
        <v>41</v>
      </c>
      <c r="E509" s="45" t="s">
        <v>42</v>
      </c>
    </row>
    <row r="510" spans="1:5" ht="15" customHeight="1" x14ac:dyDescent="0.2">
      <c r="B510" s="46"/>
      <c r="C510" s="47">
        <v>6172</v>
      </c>
      <c r="D510" s="48" t="s">
        <v>43</v>
      </c>
      <c r="E510" s="49">
        <v>59873</v>
      </c>
    </row>
    <row r="511" spans="1:5" ht="15" customHeight="1" x14ac:dyDescent="0.2">
      <c r="B511" s="46"/>
      <c r="C511" s="50" t="s">
        <v>44</v>
      </c>
      <c r="D511" s="51"/>
      <c r="E511" s="52">
        <f>SUM(E510:E510)</f>
        <v>59873</v>
      </c>
    </row>
    <row r="512" spans="1:5" ht="15" customHeight="1" x14ac:dyDescent="0.2"/>
    <row r="513" spans="1:5" ht="15" customHeight="1" x14ac:dyDescent="0.25">
      <c r="A513" s="37" t="s">
        <v>16</v>
      </c>
      <c r="B513" s="38"/>
      <c r="C513" s="38"/>
      <c r="D513" s="38"/>
      <c r="E513" s="38"/>
    </row>
    <row r="514" spans="1:5" ht="15" customHeight="1" x14ac:dyDescent="0.2">
      <c r="A514" s="39" t="s">
        <v>45</v>
      </c>
      <c r="B514" s="53"/>
      <c r="C514" s="53"/>
      <c r="D514" s="53"/>
      <c r="E514" s="36" t="s">
        <v>46</v>
      </c>
    </row>
    <row r="515" spans="1:5" ht="15" customHeight="1" x14ac:dyDescent="0.25">
      <c r="A515" s="37"/>
      <c r="B515" s="36"/>
      <c r="C515" s="38"/>
      <c r="D515" s="38"/>
      <c r="E515" s="41"/>
    </row>
    <row r="516" spans="1:5" ht="15" customHeight="1" x14ac:dyDescent="0.2">
      <c r="A516" s="54"/>
      <c r="B516" s="55" t="s">
        <v>47</v>
      </c>
      <c r="C516" s="43" t="s">
        <v>40</v>
      </c>
      <c r="D516" s="56" t="s">
        <v>41</v>
      </c>
      <c r="E516" s="45" t="s">
        <v>42</v>
      </c>
    </row>
    <row r="517" spans="1:5" ht="15" customHeight="1" x14ac:dyDescent="0.2">
      <c r="A517" s="46"/>
      <c r="B517" s="57">
        <v>305</v>
      </c>
      <c r="C517" s="58"/>
      <c r="D517" s="59" t="s">
        <v>48</v>
      </c>
      <c r="E517" s="49">
        <v>59873</v>
      </c>
    </row>
    <row r="518" spans="1:5" ht="15" customHeight="1" x14ac:dyDescent="0.2">
      <c r="A518" s="60"/>
      <c r="B518" s="61"/>
      <c r="C518" s="50" t="s">
        <v>44</v>
      </c>
      <c r="D518" s="62"/>
      <c r="E518" s="63">
        <f>SUM(E517:E517)</f>
        <v>59873</v>
      </c>
    </row>
    <row r="519" spans="1:5" ht="15" customHeight="1" x14ac:dyDescent="0.2"/>
    <row r="520" spans="1:5" ht="15" customHeight="1" x14ac:dyDescent="0.2"/>
    <row r="521" spans="1:5" ht="15" customHeight="1" x14ac:dyDescent="0.2"/>
    <row r="522" spans="1:5" ht="15" customHeight="1" x14ac:dyDescent="0.25">
      <c r="A522" s="35" t="s">
        <v>150</v>
      </c>
    </row>
    <row r="523" spans="1:5" ht="15" customHeight="1" x14ac:dyDescent="0.2">
      <c r="A523" s="257" t="s">
        <v>35</v>
      </c>
      <c r="B523" s="257"/>
      <c r="C523" s="257"/>
      <c r="D523" s="257"/>
      <c r="E523" s="257"/>
    </row>
    <row r="524" spans="1:5" ht="15" customHeight="1" x14ac:dyDescent="0.2">
      <c r="A524" s="258" t="s">
        <v>151</v>
      </c>
      <c r="B524" s="258"/>
      <c r="C524" s="258"/>
      <c r="D524" s="258"/>
      <c r="E524" s="258"/>
    </row>
    <row r="525" spans="1:5" ht="15" customHeight="1" x14ac:dyDescent="0.2">
      <c r="A525" s="258"/>
      <c r="B525" s="258"/>
      <c r="C525" s="258"/>
      <c r="D525" s="258"/>
      <c r="E525" s="258"/>
    </row>
    <row r="526" spans="1:5" ht="15" customHeight="1" x14ac:dyDescent="0.2">
      <c r="A526" s="258"/>
      <c r="B526" s="258"/>
      <c r="C526" s="258"/>
      <c r="D526" s="258"/>
      <c r="E526" s="258"/>
    </row>
    <row r="527" spans="1:5" ht="15" customHeight="1" x14ac:dyDescent="0.2">
      <c r="A527" s="258"/>
      <c r="B527" s="258"/>
      <c r="C527" s="258"/>
      <c r="D527" s="258"/>
      <c r="E527" s="258"/>
    </row>
    <row r="528" spans="1:5" ht="15" customHeight="1" x14ac:dyDescent="0.2">
      <c r="A528" s="258"/>
      <c r="B528" s="258"/>
      <c r="C528" s="258"/>
      <c r="D528" s="258"/>
      <c r="E528" s="258"/>
    </row>
    <row r="529" spans="1:5" ht="15" customHeight="1" x14ac:dyDescent="0.2">
      <c r="A529" s="258"/>
      <c r="B529" s="258"/>
      <c r="C529" s="258"/>
      <c r="D529" s="258"/>
      <c r="E529" s="258"/>
    </row>
    <row r="530" spans="1:5" ht="15" customHeight="1" x14ac:dyDescent="0.2">
      <c r="A530" s="258"/>
      <c r="B530" s="258"/>
      <c r="C530" s="258"/>
      <c r="D530" s="258"/>
      <c r="E530" s="258"/>
    </row>
    <row r="531" spans="1:5" ht="15" customHeight="1" x14ac:dyDescent="0.2">
      <c r="A531" s="36" t="s">
        <v>37</v>
      </c>
    </row>
    <row r="532" spans="1:5" ht="15" customHeight="1" x14ac:dyDescent="0.2">
      <c r="A532" s="36"/>
    </row>
    <row r="533" spans="1:5" ht="15" customHeight="1" x14ac:dyDescent="0.2">
      <c r="A533" s="36"/>
    </row>
    <row r="534" spans="1:5" ht="15" customHeight="1" x14ac:dyDescent="0.25">
      <c r="A534" s="37" t="s">
        <v>1</v>
      </c>
      <c r="B534" s="38"/>
      <c r="C534" s="38"/>
      <c r="D534" s="38"/>
      <c r="E534" s="38"/>
    </row>
    <row r="535" spans="1:5" ht="15" customHeight="1" x14ac:dyDescent="0.2">
      <c r="A535" s="39" t="s">
        <v>38</v>
      </c>
      <c r="B535" s="38"/>
      <c r="C535" s="38"/>
      <c r="D535" s="38"/>
      <c r="E535" s="40" t="s">
        <v>39</v>
      </c>
    </row>
    <row r="536" spans="1:5" ht="15" customHeight="1" x14ac:dyDescent="0.25">
      <c r="A536" s="36"/>
      <c r="B536" s="37"/>
      <c r="C536" s="38"/>
      <c r="D536" s="38"/>
      <c r="E536" s="41"/>
    </row>
    <row r="537" spans="1:5" ht="15" customHeight="1" x14ac:dyDescent="0.2">
      <c r="B537" s="42"/>
      <c r="C537" s="43" t="s">
        <v>40</v>
      </c>
      <c r="D537" s="44" t="s">
        <v>41</v>
      </c>
      <c r="E537" s="45" t="s">
        <v>42</v>
      </c>
    </row>
    <row r="538" spans="1:5" ht="15" customHeight="1" x14ac:dyDescent="0.2">
      <c r="B538" s="46"/>
      <c r="C538" s="47">
        <v>6172</v>
      </c>
      <c r="D538" s="48" t="s">
        <v>43</v>
      </c>
      <c r="E538" s="49">
        <v>505992</v>
      </c>
    </row>
    <row r="539" spans="1:5" ht="15" customHeight="1" x14ac:dyDescent="0.2">
      <c r="B539" s="46"/>
      <c r="C539" s="50" t="s">
        <v>44</v>
      </c>
      <c r="D539" s="51"/>
      <c r="E539" s="52">
        <f>SUM(E538:E538)</f>
        <v>505992</v>
      </c>
    </row>
    <row r="540" spans="1:5" ht="15" customHeight="1" x14ac:dyDescent="0.2"/>
    <row r="541" spans="1:5" ht="15" customHeight="1" x14ac:dyDescent="0.25">
      <c r="A541" s="37" t="s">
        <v>16</v>
      </c>
      <c r="B541" s="38"/>
      <c r="C541" s="38"/>
      <c r="D541" s="38"/>
      <c r="E541" s="38"/>
    </row>
    <row r="542" spans="1:5" ht="15" customHeight="1" x14ac:dyDescent="0.2">
      <c r="A542" s="39" t="s">
        <v>45</v>
      </c>
      <c r="B542" s="53"/>
      <c r="C542" s="53"/>
      <c r="D542" s="53"/>
      <c r="E542" s="36" t="s">
        <v>46</v>
      </c>
    </row>
    <row r="543" spans="1:5" ht="15" customHeight="1" x14ac:dyDescent="0.25">
      <c r="A543" s="37"/>
      <c r="B543" s="36"/>
      <c r="C543" s="38"/>
      <c r="D543" s="38"/>
      <c r="E543" s="41"/>
    </row>
    <row r="544" spans="1:5" ht="15" customHeight="1" x14ac:dyDescent="0.2">
      <c r="A544" s="54"/>
      <c r="B544" s="55" t="s">
        <v>47</v>
      </c>
      <c r="C544" s="43" t="s">
        <v>40</v>
      </c>
      <c r="D544" s="56" t="s">
        <v>41</v>
      </c>
      <c r="E544" s="45" t="s">
        <v>42</v>
      </c>
    </row>
    <row r="545" spans="1:5" ht="15" customHeight="1" x14ac:dyDescent="0.2">
      <c r="A545" s="46"/>
      <c r="B545" s="57">
        <v>305</v>
      </c>
      <c r="C545" s="58"/>
      <c r="D545" s="59" t="s">
        <v>48</v>
      </c>
      <c r="E545" s="49">
        <v>505992</v>
      </c>
    </row>
    <row r="546" spans="1:5" ht="15" customHeight="1" x14ac:dyDescent="0.2">
      <c r="A546" s="60"/>
      <c r="B546" s="61"/>
      <c r="C546" s="50" t="s">
        <v>44</v>
      </c>
      <c r="D546" s="62"/>
      <c r="E546" s="63">
        <f>SUM(E545:E545)</f>
        <v>505992</v>
      </c>
    </row>
    <row r="547" spans="1:5" ht="15" customHeight="1" x14ac:dyDescent="0.2"/>
    <row r="548" spans="1:5" ht="15" customHeight="1" x14ac:dyDescent="0.2"/>
    <row r="549" spans="1:5" ht="15" customHeight="1" x14ac:dyDescent="0.25">
      <c r="A549" s="35" t="s">
        <v>152</v>
      </c>
    </row>
    <row r="550" spans="1:5" ht="15" customHeight="1" x14ac:dyDescent="0.2">
      <c r="A550" s="257" t="s">
        <v>35</v>
      </c>
      <c r="B550" s="257"/>
      <c r="C550" s="257"/>
      <c r="D550" s="257"/>
      <c r="E550" s="257"/>
    </row>
    <row r="551" spans="1:5" ht="15" customHeight="1" x14ac:dyDescent="0.2">
      <c r="A551" s="258" t="s">
        <v>153</v>
      </c>
      <c r="B551" s="258"/>
      <c r="C551" s="258"/>
      <c r="D551" s="258"/>
      <c r="E551" s="258"/>
    </row>
    <row r="552" spans="1:5" ht="15" customHeight="1" x14ac:dyDescent="0.2">
      <c r="A552" s="258"/>
      <c r="B552" s="258"/>
      <c r="C552" s="258"/>
      <c r="D552" s="258"/>
      <c r="E552" s="258"/>
    </row>
    <row r="553" spans="1:5" ht="15" customHeight="1" x14ac:dyDescent="0.2">
      <c r="A553" s="258"/>
      <c r="B553" s="258"/>
      <c r="C553" s="258"/>
      <c r="D553" s="258"/>
      <c r="E553" s="258"/>
    </row>
    <row r="554" spans="1:5" ht="15" customHeight="1" x14ac:dyDescent="0.2">
      <c r="A554" s="258"/>
      <c r="B554" s="258"/>
      <c r="C554" s="258"/>
      <c r="D554" s="258"/>
      <c r="E554" s="258"/>
    </row>
    <row r="555" spans="1:5" ht="15" customHeight="1" x14ac:dyDescent="0.2">
      <c r="A555" s="258"/>
      <c r="B555" s="258"/>
      <c r="C555" s="258"/>
      <c r="D555" s="258"/>
      <c r="E555" s="258"/>
    </row>
    <row r="556" spans="1:5" ht="15" customHeight="1" x14ac:dyDescent="0.2">
      <c r="A556" s="258"/>
      <c r="B556" s="258"/>
      <c r="C556" s="258"/>
      <c r="D556" s="258"/>
      <c r="E556" s="258"/>
    </row>
    <row r="557" spans="1:5" ht="15" customHeight="1" x14ac:dyDescent="0.2">
      <c r="A557" s="258"/>
      <c r="B557" s="258"/>
      <c r="C557" s="258"/>
      <c r="D557" s="258"/>
      <c r="E557" s="258"/>
    </row>
    <row r="558" spans="1:5" ht="15" customHeight="1" x14ac:dyDescent="0.2">
      <c r="A558" s="36" t="s">
        <v>37</v>
      </c>
    </row>
    <row r="559" spans="1:5" ht="15" customHeight="1" x14ac:dyDescent="0.25">
      <c r="A559" s="37" t="s">
        <v>1</v>
      </c>
      <c r="B559" s="38"/>
      <c r="C559" s="38"/>
      <c r="D559" s="38"/>
      <c r="E559" s="38"/>
    </row>
    <row r="560" spans="1:5" ht="15" customHeight="1" x14ac:dyDescent="0.2">
      <c r="A560" s="39" t="s">
        <v>38</v>
      </c>
      <c r="B560" s="38"/>
      <c r="C560" s="38"/>
      <c r="D560" s="38"/>
      <c r="E560" s="40" t="s">
        <v>39</v>
      </c>
    </row>
    <row r="561" spans="1:5" ht="15" customHeight="1" x14ac:dyDescent="0.25">
      <c r="A561" s="36"/>
      <c r="B561" s="37"/>
      <c r="C561" s="38"/>
      <c r="D561" s="38"/>
      <c r="E561" s="41"/>
    </row>
    <row r="562" spans="1:5" ht="15" customHeight="1" x14ac:dyDescent="0.2">
      <c r="B562" s="42"/>
      <c r="C562" s="43" t="s">
        <v>40</v>
      </c>
      <c r="D562" s="44" t="s">
        <v>41</v>
      </c>
      <c r="E562" s="45" t="s">
        <v>42</v>
      </c>
    </row>
    <row r="563" spans="1:5" ht="15" customHeight="1" x14ac:dyDescent="0.2">
      <c r="B563" s="46"/>
      <c r="C563" s="47">
        <v>6172</v>
      </c>
      <c r="D563" s="48" t="s">
        <v>43</v>
      </c>
      <c r="E563" s="49">
        <v>161087</v>
      </c>
    </row>
    <row r="564" spans="1:5" ht="15" customHeight="1" x14ac:dyDescent="0.2">
      <c r="B564" s="46"/>
      <c r="C564" s="50" t="s">
        <v>44</v>
      </c>
      <c r="D564" s="51"/>
      <c r="E564" s="52">
        <f>SUM(E563:E563)</f>
        <v>161087</v>
      </c>
    </row>
    <row r="565" spans="1:5" ht="15" customHeight="1" x14ac:dyDescent="0.2"/>
    <row r="566" spans="1:5" ht="15" customHeight="1" x14ac:dyDescent="0.25">
      <c r="A566" s="37" t="s">
        <v>16</v>
      </c>
      <c r="B566" s="38"/>
      <c r="C566" s="38"/>
      <c r="D566" s="38"/>
      <c r="E566" s="38"/>
    </row>
    <row r="567" spans="1:5" ht="15" customHeight="1" x14ac:dyDescent="0.2">
      <c r="A567" s="39" t="s">
        <v>45</v>
      </c>
      <c r="B567" s="53"/>
      <c r="C567" s="53"/>
      <c r="D567" s="53"/>
      <c r="E567" s="36" t="s">
        <v>46</v>
      </c>
    </row>
    <row r="568" spans="1:5" ht="15" customHeight="1" x14ac:dyDescent="0.25">
      <c r="A568" s="37"/>
      <c r="B568" s="36"/>
      <c r="C568" s="38"/>
      <c r="D568" s="38"/>
      <c r="E568" s="41"/>
    </row>
    <row r="569" spans="1:5" ht="15" customHeight="1" x14ac:dyDescent="0.2">
      <c r="A569" s="54"/>
      <c r="B569" s="55" t="s">
        <v>47</v>
      </c>
      <c r="C569" s="43" t="s">
        <v>40</v>
      </c>
      <c r="D569" s="56" t="s">
        <v>41</v>
      </c>
      <c r="E569" s="45" t="s">
        <v>42</v>
      </c>
    </row>
    <row r="570" spans="1:5" ht="15" customHeight="1" x14ac:dyDescent="0.2">
      <c r="A570" s="46"/>
      <c r="B570" s="57">
        <v>305</v>
      </c>
      <c r="C570" s="58"/>
      <c r="D570" s="59" t="s">
        <v>48</v>
      </c>
      <c r="E570" s="49">
        <v>161087</v>
      </c>
    </row>
    <row r="571" spans="1:5" ht="15" customHeight="1" x14ac:dyDescent="0.2">
      <c r="A571" s="60"/>
      <c r="B571" s="61"/>
      <c r="C571" s="50" t="s">
        <v>44</v>
      </c>
      <c r="D571" s="62"/>
      <c r="E571" s="63">
        <f>SUM(E570:E570)</f>
        <v>161087</v>
      </c>
    </row>
    <row r="572" spans="1:5" ht="15" customHeight="1" x14ac:dyDescent="0.2"/>
    <row r="573" spans="1:5" ht="15" customHeight="1" x14ac:dyDescent="0.2"/>
    <row r="574" spans="1:5" ht="15" customHeight="1" x14ac:dyDescent="0.25">
      <c r="A574" s="35" t="s">
        <v>154</v>
      </c>
    </row>
    <row r="575" spans="1:5" ht="15" customHeight="1" x14ac:dyDescent="0.2">
      <c r="A575" s="257" t="s">
        <v>35</v>
      </c>
      <c r="B575" s="257"/>
      <c r="C575" s="257"/>
      <c r="D575" s="257"/>
      <c r="E575" s="257"/>
    </row>
    <row r="576" spans="1:5" ht="15" customHeight="1" x14ac:dyDescent="0.2">
      <c r="A576" s="262" t="s">
        <v>155</v>
      </c>
      <c r="B576" s="262"/>
      <c r="C576" s="262"/>
      <c r="D576" s="262"/>
      <c r="E576" s="262"/>
    </row>
    <row r="577" spans="1:5" ht="15" customHeight="1" x14ac:dyDescent="0.2">
      <c r="A577" s="262"/>
      <c r="B577" s="262"/>
      <c r="C577" s="262"/>
      <c r="D577" s="262"/>
      <c r="E577" s="262"/>
    </row>
    <row r="578" spans="1:5" ht="15" customHeight="1" x14ac:dyDescent="0.2">
      <c r="A578" s="262"/>
      <c r="B578" s="262"/>
      <c r="C578" s="262"/>
      <c r="D578" s="262"/>
      <c r="E578" s="262"/>
    </row>
    <row r="579" spans="1:5" ht="15" customHeight="1" x14ac:dyDescent="0.2">
      <c r="A579" s="262"/>
      <c r="B579" s="262"/>
      <c r="C579" s="262"/>
      <c r="D579" s="262"/>
      <c r="E579" s="262"/>
    </row>
    <row r="580" spans="1:5" ht="15" customHeight="1" x14ac:dyDescent="0.2">
      <c r="A580" s="262"/>
      <c r="B580" s="262"/>
      <c r="C580" s="262"/>
      <c r="D580" s="262"/>
      <c r="E580" s="262"/>
    </row>
    <row r="581" spans="1:5" ht="15" customHeight="1" x14ac:dyDescent="0.2">
      <c r="A581" s="262"/>
      <c r="B581" s="262"/>
      <c r="C581" s="262"/>
      <c r="D581" s="262"/>
      <c r="E581" s="262"/>
    </row>
    <row r="582" spans="1:5" ht="15" customHeight="1" x14ac:dyDescent="0.2">
      <c r="A582" s="262"/>
      <c r="B582" s="262"/>
      <c r="C582" s="262"/>
      <c r="D582" s="262"/>
      <c r="E582" s="262"/>
    </row>
    <row r="583" spans="1:5" ht="15" customHeight="1" x14ac:dyDescent="0.2">
      <c r="A583" s="148"/>
      <c r="B583" s="148"/>
      <c r="C583" s="148"/>
      <c r="D583" s="148"/>
      <c r="E583" s="154"/>
    </row>
    <row r="584" spans="1:5" ht="15" customHeight="1" x14ac:dyDescent="0.25">
      <c r="A584" s="72" t="s">
        <v>1</v>
      </c>
      <c r="B584" s="73"/>
      <c r="C584" s="73"/>
      <c r="D584" s="73"/>
      <c r="E584" s="73"/>
    </row>
    <row r="585" spans="1:5" ht="15" customHeight="1" x14ac:dyDescent="0.2">
      <c r="A585" s="74" t="s">
        <v>38</v>
      </c>
      <c r="B585" s="73"/>
      <c r="C585" s="73"/>
      <c r="D585" s="73"/>
      <c r="E585" s="75" t="s">
        <v>39</v>
      </c>
    </row>
    <row r="586" spans="1:5" ht="15" customHeight="1" x14ac:dyDescent="0.25">
      <c r="A586" s="72"/>
      <c r="B586" s="77"/>
      <c r="C586" s="76"/>
      <c r="D586" s="76"/>
      <c r="E586" s="155"/>
    </row>
    <row r="587" spans="1:5" ht="15" customHeight="1" x14ac:dyDescent="0.2">
      <c r="A587" s="42"/>
      <c r="B587" s="42"/>
      <c r="C587" s="55" t="s">
        <v>40</v>
      </c>
      <c r="D587" s="156" t="s">
        <v>41</v>
      </c>
      <c r="E587" s="55" t="s">
        <v>42</v>
      </c>
    </row>
    <row r="588" spans="1:5" ht="15" customHeight="1" x14ac:dyDescent="0.2">
      <c r="A588" s="65"/>
      <c r="B588" s="95"/>
      <c r="C588" s="58"/>
      <c r="D588" s="177" t="s">
        <v>156</v>
      </c>
      <c r="E588" s="178">
        <v>306000000</v>
      </c>
    </row>
    <row r="589" spans="1:5" ht="15" customHeight="1" x14ac:dyDescent="0.2">
      <c r="A589" s="101"/>
      <c r="B589" s="179"/>
      <c r="C589" s="69" t="s">
        <v>44</v>
      </c>
      <c r="D589" s="70"/>
      <c r="E589" s="71">
        <f>SUM(E588:E588)</f>
        <v>306000000</v>
      </c>
    </row>
    <row r="590" spans="1:5" ht="15" customHeight="1" x14ac:dyDescent="0.2">
      <c r="A590" s="148"/>
      <c r="B590" s="148"/>
      <c r="C590" s="148"/>
      <c r="D590" s="148"/>
      <c r="E590" s="154"/>
    </row>
    <row r="591" spans="1:5" ht="15" customHeight="1" x14ac:dyDescent="0.25">
      <c r="A591" s="72" t="s">
        <v>16</v>
      </c>
      <c r="B591" s="73"/>
      <c r="C591" s="73"/>
      <c r="D591" s="73"/>
      <c r="E591" s="73"/>
    </row>
    <row r="592" spans="1:5" ht="15" customHeight="1" x14ac:dyDescent="0.2">
      <c r="A592" s="74" t="s">
        <v>38</v>
      </c>
      <c r="B592" s="73"/>
      <c r="C592" s="73"/>
      <c r="D592" s="73"/>
      <c r="E592" s="75" t="s">
        <v>39</v>
      </c>
    </row>
    <row r="593" spans="1:5" ht="15" customHeight="1" x14ac:dyDescent="0.25">
      <c r="A593" s="76"/>
      <c r="B593" s="72"/>
      <c r="C593" s="73"/>
      <c r="D593" s="73"/>
      <c r="E593" s="155"/>
    </row>
    <row r="594" spans="1:5" ht="15" customHeight="1" x14ac:dyDescent="0.2">
      <c r="A594" s="42"/>
      <c r="B594" s="54"/>
      <c r="C594" s="55" t="s">
        <v>40</v>
      </c>
      <c r="D594" s="79" t="s">
        <v>53</v>
      </c>
      <c r="E594" s="55" t="s">
        <v>42</v>
      </c>
    </row>
    <row r="595" spans="1:5" ht="15" customHeight="1" x14ac:dyDescent="0.2">
      <c r="A595" s="65"/>
      <c r="B595" s="66"/>
      <c r="C595" s="91">
        <v>6409</v>
      </c>
      <c r="D595" s="48" t="s">
        <v>96</v>
      </c>
      <c r="E595" s="68">
        <f>237252012.95+15000000</f>
        <v>252252012.94999999</v>
      </c>
    </row>
    <row r="596" spans="1:5" ht="15" customHeight="1" x14ac:dyDescent="0.2">
      <c r="A596" s="101"/>
      <c r="B596" s="180"/>
      <c r="C596" s="69" t="s">
        <v>44</v>
      </c>
      <c r="D596" s="82"/>
      <c r="E596" s="83">
        <f>SUM(E595:E595)</f>
        <v>252252012.94999999</v>
      </c>
    </row>
    <row r="597" spans="1:5" ht="15" customHeight="1" x14ac:dyDescent="0.2">
      <c r="A597" s="34"/>
      <c r="B597" s="34"/>
      <c r="C597" s="34"/>
      <c r="D597" s="34"/>
      <c r="E597" s="181"/>
    </row>
    <row r="598" spans="1:5" ht="15" customHeight="1" x14ac:dyDescent="0.25">
      <c r="A598" s="37" t="s">
        <v>16</v>
      </c>
      <c r="B598" s="182"/>
      <c r="C598" s="38"/>
      <c r="D598" s="38"/>
      <c r="E598" s="38"/>
    </row>
    <row r="599" spans="1:5" ht="15" customHeight="1" x14ac:dyDescent="0.2">
      <c r="A599" s="74" t="s">
        <v>51</v>
      </c>
      <c r="B599" s="73"/>
      <c r="C599" s="73"/>
      <c r="D599" s="73"/>
      <c r="E599" s="75" t="s">
        <v>157</v>
      </c>
    </row>
    <row r="600" spans="1:5" ht="15" customHeight="1" x14ac:dyDescent="0.2">
      <c r="A600" s="36"/>
      <c r="B600" s="183"/>
      <c r="C600" s="38"/>
      <c r="D600" s="36"/>
      <c r="E600" s="176"/>
    </row>
    <row r="601" spans="1:5" ht="15" customHeight="1" x14ac:dyDescent="0.2">
      <c r="B601" s="42"/>
      <c r="C601" s="43" t="s">
        <v>40</v>
      </c>
      <c r="D601" s="184" t="s">
        <v>53</v>
      </c>
      <c r="E601" s="43" t="s">
        <v>42</v>
      </c>
    </row>
    <row r="602" spans="1:5" ht="15" customHeight="1" x14ac:dyDescent="0.2">
      <c r="B602" s="98"/>
      <c r="C602" s="96">
        <v>3639</v>
      </c>
      <c r="D602" s="97" t="s">
        <v>73</v>
      </c>
      <c r="E602" s="162">
        <v>15000000</v>
      </c>
    </row>
    <row r="603" spans="1:5" ht="15" customHeight="1" x14ac:dyDescent="0.2">
      <c r="B603" s="98"/>
      <c r="C603" s="96">
        <v>3636</v>
      </c>
      <c r="D603" s="48" t="s">
        <v>79</v>
      </c>
      <c r="E603" s="162">
        <v>1426900</v>
      </c>
    </row>
    <row r="604" spans="1:5" ht="15" customHeight="1" x14ac:dyDescent="0.2">
      <c r="B604" s="180"/>
      <c r="C604" s="50" t="s">
        <v>44</v>
      </c>
      <c r="D604" s="62"/>
      <c r="E604" s="63">
        <f>SUM(E602:E603)</f>
        <v>16426900</v>
      </c>
    </row>
    <row r="605" spans="1:5" ht="15" customHeight="1" x14ac:dyDescent="0.2">
      <c r="A605" s="34"/>
      <c r="B605" s="34"/>
      <c r="C605" s="34"/>
      <c r="D605" s="34"/>
      <c r="E605" s="181"/>
    </row>
    <row r="606" spans="1:5" ht="15" customHeight="1" x14ac:dyDescent="0.25">
      <c r="A606" s="37" t="s">
        <v>16</v>
      </c>
      <c r="B606" s="182"/>
      <c r="C606" s="38"/>
      <c r="D606" s="38"/>
      <c r="E606" s="38"/>
    </row>
    <row r="607" spans="1:5" ht="15" customHeight="1" x14ac:dyDescent="0.2">
      <c r="A607" s="39" t="s">
        <v>158</v>
      </c>
      <c r="B607" s="38"/>
      <c r="C607" s="38"/>
      <c r="D607" s="38"/>
      <c r="E607" s="40" t="s">
        <v>159</v>
      </c>
    </row>
    <row r="608" spans="1:5" ht="15" customHeight="1" x14ac:dyDescent="0.2">
      <c r="A608" s="36"/>
      <c r="B608" s="183"/>
      <c r="C608" s="38"/>
      <c r="D608" s="36"/>
      <c r="E608" s="176"/>
    </row>
    <row r="609" spans="1:5" ht="15" customHeight="1" x14ac:dyDescent="0.2">
      <c r="B609" s="42"/>
      <c r="C609" s="43" t="s">
        <v>40</v>
      </c>
      <c r="D609" s="184" t="s">
        <v>53</v>
      </c>
      <c r="E609" s="43" t="s">
        <v>42</v>
      </c>
    </row>
    <row r="610" spans="1:5" ht="15" customHeight="1" x14ac:dyDescent="0.2">
      <c r="B610" s="98"/>
      <c r="C610" s="58">
        <v>3732</v>
      </c>
      <c r="D610" s="48" t="s">
        <v>72</v>
      </c>
      <c r="E610" s="162">
        <v>7148380</v>
      </c>
    </row>
    <row r="611" spans="1:5" ht="15" customHeight="1" x14ac:dyDescent="0.2">
      <c r="B611" s="180"/>
      <c r="C611" s="50" t="s">
        <v>44</v>
      </c>
      <c r="D611" s="62"/>
      <c r="E611" s="63">
        <f>SUM(E610:E610)</f>
        <v>7148380</v>
      </c>
    </row>
    <row r="612" spans="1:5" ht="15" customHeight="1" x14ac:dyDescent="0.2">
      <c r="A612" s="34"/>
      <c r="B612" s="34"/>
      <c r="C612" s="34"/>
      <c r="D612" s="34"/>
      <c r="E612" s="181"/>
    </row>
    <row r="613" spans="1:5" ht="15" customHeight="1" x14ac:dyDescent="0.25">
      <c r="A613" s="37" t="s">
        <v>16</v>
      </c>
      <c r="B613" s="38"/>
      <c r="C613" s="38"/>
      <c r="D613" s="38"/>
      <c r="E613" s="36"/>
    </row>
    <row r="614" spans="1:5" ht="15" customHeight="1" x14ac:dyDescent="0.2">
      <c r="A614" s="74" t="s">
        <v>77</v>
      </c>
      <c r="B614" s="38"/>
      <c r="C614" s="38"/>
      <c r="D614" s="38"/>
      <c r="E614" s="40" t="s">
        <v>78</v>
      </c>
    </row>
    <row r="615" spans="1:5" ht="15" customHeight="1" x14ac:dyDescent="0.2">
      <c r="A615" s="39"/>
      <c r="B615" s="36"/>
      <c r="C615" s="38"/>
      <c r="D615" s="38"/>
      <c r="E615" s="41"/>
    </row>
    <row r="616" spans="1:5" ht="15" customHeight="1" x14ac:dyDescent="0.2">
      <c r="A616" s="54"/>
      <c r="B616" s="54"/>
      <c r="C616" s="43" t="s">
        <v>40</v>
      </c>
      <c r="D616" s="79" t="s">
        <v>53</v>
      </c>
      <c r="E616" s="45" t="s">
        <v>42</v>
      </c>
    </row>
    <row r="617" spans="1:5" ht="15" customHeight="1" x14ac:dyDescent="0.2">
      <c r="A617" s="54"/>
      <c r="B617" s="54"/>
      <c r="C617" s="58">
        <v>3319</v>
      </c>
      <c r="D617" s="67" t="s">
        <v>79</v>
      </c>
      <c r="E617" s="68">
        <v>5000000</v>
      </c>
    </row>
    <row r="618" spans="1:5" ht="15" customHeight="1" x14ac:dyDescent="0.2">
      <c r="A618" s="54"/>
      <c r="B618" s="54"/>
      <c r="C618" s="58">
        <v>3419</v>
      </c>
      <c r="D618" s="48" t="s">
        <v>72</v>
      </c>
      <c r="E618" s="68">
        <v>10000000</v>
      </c>
    </row>
    <row r="619" spans="1:5" ht="15" customHeight="1" x14ac:dyDescent="0.2">
      <c r="A619" s="98"/>
      <c r="B619" s="98"/>
      <c r="C619" s="50" t="s">
        <v>44</v>
      </c>
      <c r="D619" s="51"/>
      <c r="E619" s="52">
        <f>SUM(E617:E618)</f>
        <v>15000000</v>
      </c>
    </row>
    <row r="620" spans="1:5" ht="15" customHeight="1" x14ac:dyDescent="0.2">
      <c r="A620" s="98"/>
      <c r="B620" s="98"/>
      <c r="C620" s="93"/>
      <c r="D620" s="38"/>
      <c r="E620" s="185"/>
    </row>
    <row r="621" spans="1:5" ht="15" customHeight="1" x14ac:dyDescent="0.2">
      <c r="A621" s="98"/>
      <c r="B621" s="98"/>
      <c r="C621" s="93"/>
      <c r="D621" s="38"/>
      <c r="E621" s="185"/>
    </row>
    <row r="622" spans="1:5" ht="15" customHeight="1" x14ac:dyDescent="0.2">
      <c r="A622" s="98"/>
      <c r="B622" s="98"/>
      <c r="C622" s="93"/>
      <c r="D622" s="38"/>
      <c r="E622" s="185"/>
    </row>
    <row r="623" spans="1:5" ht="15" customHeight="1" x14ac:dyDescent="0.2">
      <c r="A623" s="98"/>
      <c r="B623" s="98"/>
      <c r="C623" s="93"/>
      <c r="D623" s="38"/>
      <c r="E623" s="185"/>
    </row>
    <row r="624" spans="1:5" ht="15" customHeight="1" x14ac:dyDescent="0.2">
      <c r="A624" s="98"/>
      <c r="B624" s="98"/>
      <c r="C624" s="93"/>
      <c r="D624" s="38"/>
      <c r="E624" s="185"/>
    </row>
    <row r="625" spans="1:7" ht="15" customHeight="1" x14ac:dyDescent="0.2">
      <c r="A625" s="98"/>
      <c r="B625" s="98"/>
      <c r="C625" s="93"/>
      <c r="D625" s="38"/>
      <c r="E625" s="185"/>
    </row>
    <row r="626" spans="1:7" ht="15" customHeight="1" x14ac:dyDescent="0.25">
      <c r="A626" s="72" t="s">
        <v>16</v>
      </c>
      <c r="B626" s="73"/>
      <c r="C626" s="73"/>
      <c r="D626" s="36"/>
      <c r="E626" s="36"/>
    </row>
    <row r="627" spans="1:7" ht="15" customHeight="1" x14ac:dyDescent="0.2">
      <c r="A627" s="186" t="s">
        <v>119</v>
      </c>
      <c r="B627" s="73"/>
      <c r="C627" s="73"/>
      <c r="D627" s="73"/>
      <c r="E627" s="75" t="s">
        <v>120</v>
      </c>
    </row>
    <row r="628" spans="1:7" ht="15" customHeight="1" x14ac:dyDescent="0.2">
      <c r="A628" s="76"/>
      <c r="B628" s="77"/>
      <c r="C628" s="73"/>
      <c r="D628" s="76"/>
      <c r="E628" s="78"/>
    </row>
    <row r="629" spans="1:7" ht="15" customHeight="1" x14ac:dyDescent="0.2">
      <c r="A629" s="76"/>
      <c r="B629" s="77"/>
      <c r="C629" s="43" t="s">
        <v>40</v>
      </c>
      <c r="D629" s="184" t="s">
        <v>53</v>
      </c>
      <c r="E629" s="43" t="s">
        <v>42</v>
      </c>
    </row>
    <row r="630" spans="1:7" ht="15" customHeight="1" x14ac:dyDescent="0.2">
      <c r="A630" s="76"/>
      <c r="B630" s="77"/>
      <c r="C630" s="96">
        <v>2212</v>
      </c>
      <c r="D630" s="97" t="s">
        <v>73</v>
      </c>
      <c r="E630" s="162">
        <v>190650.87</v>
      </c>
    </row>
    <row r="631" spans="1:7" ht="15" customHeight="1" x14ac:dyDescent="0.2">
      <c r="A631" s="76"/>
      <c r="B631" s="77"/>
      <c r="C631" s="96">
        <v>2212</v>
      </c>
      <c r="D631" s="48" t="s">
        <v>72</v>
      </c>
      <c r="E631" s="162">
        <f>2487333.35+151988.99+2049334.54</f>
        <v>4688656.88</v>
      </c>
    </row>
    <row r="632" spans="1:7" ht="15" customHeight="1" x14ac:dyDescent="0.2">
      <c r="A632" s="76"/>
      <c r="B632" s="77"/>
      <c r="C632" s="96">
        <v>2219</v>
      </c>
      <c r="D632" s="48" t="s">
        <v>72</v>
      </c>
      <c r="E632" s="162">
        <v>2500000</v>
      </c>
    </row>
    <row r="633" spans="1:7" ht="15" customHeight="1" x14ac:dyDescent="0.2">
      <c r="A633" s="76"/>
      <c r="B633" s="77"/>
      <c r="C633" s="50" t="s">
        <v>44</v>
      </c>
      <c r="D633" s="62"/>
      <c r="E633" s="63">
        <f>SUM(E630:E632)</f>
        <v>7379307.75</v>
      </c>
    </row>
    <row r="634" spans="1:7" ht="15" customHeight="1" x14ac:dyDescent="0.2">
      <c r="A634" s="76"/>
      <c r="B634" s="77"/>
      <c r="C634" s="50"/>
      <c r="D634" s="62"/>
      <c r="E634" s="63"/>
    </row>
    <row r="635" spans="1:7" ht="15" customHeight="1" x14ac:dyDescent="0.2">
      <c r="B635" s="43" t="s">
        <v>47</v>
      </c>
      <c r="C635" s="43" t="s">
        <v>40</v>
      </c>
      <c r="D635" s="44" t="s">
        <v>41</v>
      </c>
      <c r="E635" s="45" t="s">
        <v>42</v>
      </c>
    </row>
    <row r="636" spans="1:7" ht="15" customHeight="1" x14ac:dyDescent="0.2">
      <c r="B636" s="149">
        <v>880</v>
      </c>
      <c r="C636" s="96"/>
      <c r="D636" s="48" t="s">
        <v>160</v>
      </c>
      <c r="E636" s="49">
        <v>519414.08</v>
      </c>
    </row>
    <row r="637" spans="1:7" ht="15" customHeight="1" x14ac:dyDescent="0.2">
      <c r="B637" s="149">
        <v>884</v>
      </c>
      <c r="C637" s="96"/>
      <c r="D637" s="48" t="s">
        <v>160</v>
      </c>
      <c r="E637" s="49">
        <f>5869502.59+1404482.63</f>
        <v>7273985.2199999997</v>
      </c>
    </row>
    <row r="638" spans="1:7" ht="15" customHeight="1" x14ac:dyDescent="0.2">
      <c r="B638" s="149"/>
      <c r="C638" s="50" t="s">
        <v>44</v>
      </c>
      <c r="D638" s="51"/>
      <c r="E638" s="52">
        <f>SUM(E636:E637)</f>
        <v>7793399.2999999998</v>
      </c>
      <c r="G638" s="187">
        <f>+E596+E604+E611+E619+E633+E638</f>
        <v>306000000</v>
      </c>
    </row>
    <row r="639" spans="1:7" ht="15" customHeight="1" x14ac:dyDescent="0.2">
      <c r="B639" s="180"/>
      <c r="C639" s="93"/>
      <c r="D639" s="188"/>
      <c r="E639" s="189"/>
    </row>
    <row r="640" spans="1:7" ht="15" customHeight="1" x14ac:dyDescent="0.2"/>
    <row r="641" spans="1:5" ht="15" customHeight="1" x14ac:dyDescent="0.25">
      <c r="A641" s="35" t="s">
        <v>161</v>
      </c>
    </row>
    <row r="642" spans="1:5" ht="15" customHeight="1" x14ac:dyDescent="0.2">
      <c r="A642" s="261" t="s">
        <v>162</v>
      </c>
      <c r="B642" s="261"/>
      <c r="C642" s="261"/>
      <c r="D642" s="261"/>
      <c r="E642" s="261"/>
    </row>
    <row r="643" spans="1:5" ht="15" customHeight="1" x14ac:dyDescent="0.2">
      <c r="A643" s="261"/>
      <c r="B643" s="261"/>
      <c r="C643" s="261"/>
      <c r="D643" s="261"/>
      <c r="E643" s="261"/>
    </row>
    <row r="644" spans="1:5" ht="15" customHeight="1" x14ac:dyDescent="0.2">
      <c r="A644" s="258" t="s">
        <v>163</v>
      </c>
      <c r="B644" s="258"/>
      <c r="C644" s="258"/>
      <c r="D644" s="258"/>
      <c r="E644" s="258"/>
    </row>
    <row r="645" spans="1:5" ht="15" customHeight="1" x14ac:dyDescent="0.2">
      <c r="A645" s="258"/>
      <c r="B645" s="258"/>
      <c r="C645" s="258"/>
      <c r="D645" s="258"/>
      <c r="E645" s="258"/>
    </row>
    <row r="646" spans="1:5" ht="15" customHeight="1" x14ac:dyDescent="0.2">
      <c r="A646" s="258"/>
      <c r="B646" s="258"/>
      <c r="C646" s="258"/>
      <c r="D646" s="258"/>
      <c r="E646" s="258"/>
    </row>
    <row r="647" spans="1:5" ht="15" customHeight="1" x14ac:dyDescent="0.2">
      <c r="A647" s="258"/>
      <c r="B647" s="258"/>
      <c r="C647" s="258"/>
      <c r="D647" s="258"/>
      <c r="E647" s="258"/>
    </row>
    <row r="648" spans="1:5" ht="15" customHeight="1" x14ac:dyDescent="0.2">
      <c r="A648" s="258"/>
      <c r="B648" s="258"/>
      <c r="C648" s="258"/>
      <c r="D648" s="258"/>
      <c r="E648" s="258"/>
    </row>
    <row r="649" spans="1:5" ht="15" customHeight="1" x14ac:dyDescent="0.2">
      <c r="A649" s="258"/>
      <c r="B649" s="258"/>
      <c r="C649" s="258"/>
      <c r="D649" s="258"/>
      <c r="E649" s="258"/>
    </row>
    <row r="650" spans="1:5" ht="15" customHeight="1" x14ac:dyDescent="0.2">
      <c r="A650" s="258"/>
      <c r="B650" s="258"/>
      <c r="C650" s="258"/>
      <c r="D650" s="258"/>
      <c r="E650" s="258"/>
    </row>
    <row r="651" spans="1:5" ht="15" customHeight="1" x14ac:dyDescent="0.2">
      <c r="A651" s="258"/>
      <c r="B651" s="258"/>
      <c r="C651" s="258"/>
      <c r="D651" s="258"/>
      <c r="E651" s="258"/>
    </row>
    <row r="652" spans="1:5" ht="15" customHeight="1" x14ac:dyDescent="0.2">
      <c r="A652" s="258"/>
      <c r="B652" s="258"/>
      <c r="C652" s="258"/>
      <c r="D652" s="258"/>
      <c r="E652" s="258"/>
    </row>
    <row r="653" spans="1:5" ht="15" customHeight="1" x14ac:dyDescent="0.2"/>
    <row r="654" spans="1:5" ht="15" customHeight="1" x14ac:dyDescent="0.25">
      <c r="A654" s="72" t="s">
        <v>16</v>
      </c>
      <c r="B654" s="73"/>
      <c r="C654" s="73"/>
      <c r="D654" s="73"/>
      <c r="E654" s="73"/>
    </row>
    <row r="655" spans="1:5" ht="15" customHeight="1" x14ac:dyDescent="0.2">
      <c r="A655" s="74" t="s">
        <v>38</v>
      </c>
      <c r="B655" s="73"/>
      <c r="C655" s="73"/>
      <c r="D655" s="73"/>
      <c r="E655" s="75" t="s">
        <v>39</v>
      </c>
    </row>
    <row r="656" spans="1:5" ht="15" customHeight="1" x14ac:dyDescent="0.25">
      <c r="A656" s="72"/>
      <c r="B656" s="190"/>
      <c r="C656" s="73"/>
      <c r="D656" s="73"/>
      <c r="E656" s="155"/>
    </row>
    <row r="657" spans="1:5" ht="15" customHeight="1" x14ac:dyDescent="0.2">
      <c r="B657" s="55" t="s">
        <v>47</v>
      </c>
      <c r="C657" s="55" t="s">
        <v>40</v>
      </c>
      <c r="D657" s="184" t="s">
        <v>53</v>
      </c>
      <c r="E657" s="45" t="s">
        <v>42</v>
      </c>
    </row>
    <row r="658" spans="1:5" ht="15" customHeight="1" x14ac:dyDescent="0.2">
      <c r="B658" s="191">
        <v>13307</v>
      </c>
      <c r="C658" s="192">
        <v>4324</v>
      </c>
      <c r="D658" s="193" t="s">
        <v>96</v>
      </c>
      <c r="E658" s="194">
        <v>-180880</v>
      </c>
    </row>
    <row r="659" spans="1:5" ht="15" customHeight="1" x14ac:dyDescent="0.2">
      <c r="B659" s="61"/>
      <c r="C659" s="69" t="s">
        <v>44</v>
      </c>
      <c r="D659" s="70"/>
      <c r="E659" s="71">
        <f>SUM(E658:E658)</f>
        <v>-180880</v>
      </c>
    </row>
    <row r="660" spans="1:5" ht="15" customHeight="1" x14ac:dyDescent="0.2"/>
    <row r="661" spans="1:5" ht="15" customHeight="1" x14ac:dyDescent="0.25">
      <c r="A661" s="37" t="s">
        <v>16</v>
      </c>
      <c r="B661" s="38"/>
      <c r="C661" s="38"/>
      <c r="D661" s="38"/>
      <c r="E661" s="38"/>
    </row>
    <row r="662" spans="1:5" ht="15" customHeight="1" x14ac:dyDescent="0.2">
      <c r="A662" s="39" t="s">
        <v>164</v>
      </c>
      <c r="B662" s="53"/>
      <c r="C662" s="53"/>
      <c r="D662" s="53"/>
      <c r="E662" s="53" t="s">
        <v>165</v>
      </c>
    </row>
    <row r="663" spans="1:5" ht="15" customHeight="1" x14ac:dyDescent="0.2">
      <c r="A663" s="53"/>
      <c r="B663" s="175"/>
      <c r="C663" s="38"/>
      <c r="D663" s="53"/>
      <c r="E663" s="176"/>
    </row>
    <row r="664" spans="1:5" ht="15" customHeight="1" x14ac:dyDescent="0.2">
      <c r="B664" s="55" t="s">
        <v>47</v>
      </c>
      <c r="C664" s="43" t="s">
        <v>40</v>
      </c>
      <c r="D664" s="56" t="s">
        <v>41</v>
      </c>
      <c r="E664" s="45" t="s">
        <v>42</v>
      </c>
    </row>
    <row r="665" spans="1:5" ht="15" customHeight="1" x14ac:dyDescent="0.2">
      <c r="B665" s="191">
        <v>13307</v>
      </c>
      <c r="C665" s="195"/>
      <c r="D665" s="59" t="s">
        <v>90</v>
      </c>
      <c r="E665" s="196">
        <v>53200</v>
      </c>
    </row>
    <row r="666" spans="1:5" ht="15" customHeight="1" x14ac:dyDescent="0.2">
      <c r="B666" s="61"/>
      <c r="C666" s="50" t="s">
        <v>44</v>
      </c>
      <c r="D666" s="62"/>
      <c r="E666" s="63">
        <f>SUM(E665:E665)</f>
        <v>53200</v>
      </c>
    </row>
    <row r="667" spans="1:5" ht="15" customHeight="1" x14ac:dyDescent="0.2">
      <c r="A667" s="53"/>
      <c r="B667" s="53"/>
      <c r="C667" s="53"/>
      <c r="D667" s="53"/>
      <c r="E667" s="53"/>
    </row>
    <row r="668" spans="1:5" ht="15" customHeight="1" x14ac:dyDescent="0.25">
      <c r="A668" s="37" t="s">
        <v>16</v>
      </c>
      <c r="B668" s="38"/>
      <c r="C668" s="38"/>
      <c r="D668" s="38"/>
      <c r="E668" s="38"/>
    </row>
    <row r="669" spans="1:5" ht="15" customHeight="1" x14ac:dyDescent="0.2">
      <c r="A669" s="39" t="s">
        <v>166</v>
      </c>
      <c r="B669" s="53"/>
      <c r="C669" s="53"/>
      <c r="D669" s="53"/>
      <c r="E669" s="53" t="s">
        <v>167</v>
      </c>
    </row>
    <row r="670" spans="1:5" ht="15" customHeight="1" x14ac:dyDescent="0.2">
      <c r="A670" s="53"/>
      <c r="B670" s="175"/>
      <c r="C670" s="38"/>
      <c r="D670" s="53"/>
      <c r="E670" s="176"/>
    </row>
    <row r="671" spans="1:5" ht="15" customHeight="1" x14ac:dyDescent="0.2">
      <c r="A671" s="42"/>
      <c r="B671" s="55" t="s">
        <v>47</v>
      </c>
      <c r="C671" s="43" t="s">
        <v>40</v>
      </c>
      <c r="D671" s="56" t="s">
        <v>41</v>
      </c>
      <c r="E671" s="45" t="s">
        <v>42</v>
      </c>
    </row>
    <row r="672" spans="1:5" ht="15" customHeight="1" x14ac:dyDescent="0.2">
      <c r="A672" s="197"/>
      <c r="B672" s="191">
        <v>13307</v>
      </c>
      <c r="C672" s="195"/>
      <c r="D672" s="59" t="s">
        <v>90</v>
      </c>
      <c r="E672" s="162">
        <v>127680</v>
      </c>
    </row>
    <row r="673" spans="1:7" ht="15" customHeight="1" x14ac:dyDescent="0.2">
      <c r="A673" s="198"/>
      <c r="B673" s="61"/>
      <c r="C673" s="50" t="s">
        <v>44</v>
      </c>
      <c r="D673" s="62"/>
      <c r="E673" s="63">
        <f>SUM(E672)</f>
        <v>127680</v>
      </c>
      <c r="G673" s="187">
        <f>+E666+E673</f>
        <v>180880</v>
      </c>
    </row>
    <row r="674" spans="1:7" ht="15" customHeight="1" x14ac:dyDescent="0.2"/>
    <row r="675" spans="1:7" ht="15" customHeight="1" x14ac:dyDescent="0.2"/>
    <row r="676" spans="1:7" ht="15" customHeight="1" x14ac:dyDescent="0.2"/>
    <row r="677" spans="1:7" ht="15" customHeight="1" x14ac:dyDescent="0.2"/>
    <row r="678" spans="1:7" ht="15" customHeight="1" x14ac:dyDescent="0.25">
      <c r="A678" s="35" t="s">
        <v>168</v>
      </c>
    </row>
    <row r="679" spans="1:7" ht="15" customHeight="1" x14ac:dyDescent="0.2">
      <c r="A679" s="263" t="s">
        <v>169</v>
      </c>
      <c r="B679" s="263"/>
      <c r="C679" s="263"/>
      <c r="D679" s="263"/>
      <c r="E679" s="263"/>
    </row>
    <row r="680" spans="1:7" ht="15" customHeight="1" x14ac:dyDescent="0.2">
      <c r="A680" s="263"/>
      <c r="B680" s="263"/>
      <c r="C680" s="263"/>
      <c r="D680" s="263"/>
      <c r="E680" s="263"/>
    </row>
    <row r="681" spans="1:7" ht="15" customHeight="1" x14ac:dyDescent="0.2">
      <c r="A681" s="258" t="s">
        <v>170</v>
      </c>
      <c r="B681" s="258"/>
      <c r="C681" s="258"/>
      <c r="D681" s="258"/>
      <c r="E681" s="258"/>
    </row>
    <row r="682" spans="1:7" ht="15" customHeight="1" x14ac:dyDescent="0.2">
      <c r="A682" s="258"/>
      <c r="B682" s="258"/>
      <c r="C682" s="258"/>
      <c r="D682" s="258"/>
      <c r="E682" s="258"/>
    </row>
    <row r="683" spans="1:7" ht="15" customHeight="1" x14ac:dyDescent="0.2">
      <c r="A683" s="258"/>
      <c r="B683" s="258"/>
      <c r="C683" s="258"/>
      <c r="D683" s="258"/>
      <c r="E683" s="258"/>
    </row>
    <row r="684" spans="1:7" ht="15" customHeight="1" x14ac:dyDescent="0.2">
      <c r="A684" s="258"/>
      <c r="B684" s="258"/>
      <c r="C684" s="258"/>
      <c r="D684" s="258"/>
      <c r="E684" s="258"/>
    </row>
    <row r="685" spans="1:7" ht="15" customHeight="1" x14ac:dyDescent="0.2">
      <c r="A685" s="258"/>
      <c r="B685" s="258"/>
      <c r="C685" s="258"/>
      <c r="D685" s="258"/>
      <c r="E685" s="258"/>
    </row>
    <row r="686" spans="1:7" ht="15" customHeight="1" x14ac:dyDescent="0.2">
      <c r="A686" s="258"/>
      <c r="B686" s="258"/>
      <c r="C686" s="258"/>
      <c r="D686" s="258"/>
      <c r="E686" s="258"/>
    </row>
    <row r="687" spans="1:7" ht="15" customHeight="1" x14ac:dyDescent="0.2">
      <c r="A687" s="258"/>
      <c r="B687" s="258"/>
      <c r="C687" s="258"/>
      <c r="D687" s="258"/>
      <c r="E687" s="258"/>
    </row>
    <row r="688" spans="1:7" ht="15" customHeight="1" x14ac:dyDescent="0.2">
      <c r="A688" s="258"/>
      <c r="B688" s="258"/>
      <c r="C688" s="258"/>
      <c r="D688" s="258"/>
      <c r="E688" s="258"/>
    </row>
    <row r="689" spans="1:5" ht="15" customHeight="1" x14ac:dyDescent="0.2"/>
    <row r="690" spans="1:5" ht="15" customHeight="1" x14ac:dyDescent="0.25">
      <c r="A690" s="72" t="s">
        <v>16</v>
      </c>
      <c r="B690" s="73"/>
      <c r="C690" s="73"/>
      <c r="D690" s="73"/>
      <c r="E690" s="73"/>
    </row>
    <row r="691" spans="1:5" ht="15" customHeight="1" x14ac:dyDescent="0.2">
      <c r="A691" s="74" t="s">
        <v>38</v>
      </c>
      <c r="B691" s="73"/>
      <c r="C691" s="73"/>
      <c r="D691" s="73"/>
      <c r="E691" s="75" t="s">
        <v>39</v>
      </c>
    </row>
    <row r="692" spans="1:5" ht="15" customHeight="1" x14ac:dyDescent="0.25">
      <c r="A692" s="72"/>
      <c r="B692" s="190"/>
      <c r="C692" s="73"/>
      <c r="D692" s="73"/>
      <c r="E692" s="155"/>
    </row>
    <row r="693" spans="1:5" ht="15" customHeight="1" x14ac:dyDescent="0.2">
      <c r="B693" s="55" t="s">
        <v>47</v>
      </c>
      <c r="C693" s="55" t="s">
        <v>40</v>
      </c>
      <c r="D693" s="184" t="s">
        <v>53</v>
      </c>
      <c r="E693" s="45" t="s">
        <v>42</v>
      </c>
    </row>
    <row r="694" spans="1:5" ht="15" customHeight="1" x14ac:dyDescent="0.2">
      <c r="B694" s="191">
        <v>13307</v>
      </c>
      <c r="C694" s="192">
        <v>4324</v>
      </c>
      <c r="D694" s="193" t="s">
        <v>96</v>
      </c>
      <c r="E694" s="194">
        <v>-3000000</v>
      </c>
    </row>
    <row r="695" spans="1:5" ht="15" customHeight="1" x14ac:dyDescent="0.2">
      <c r="B695" s="61"/>
      <c r="C695" s="69" t="s">
        <v>44</v>
      </c>
      <c r="D695" s="70"/>
      <c r="E695" s="71">
        <f>SUM(E694:E694)</f>
        <v>-3000000</v>
      </c>
    </row>
    <row r="696" spans="1:5" ht="15" customHeight="1" x14ac:dyDescent="0.2"/>
    <row r="697" spans="1:5" ht="15" customHeight="1" x14ac:dyDescent="0.25">
      <c r="A697" s="37" t="s">
        <v>16</v>
      </c>
      <c r="B697" s="182"/>
      <c r="C697" s="38"/>
      <c r="D697" s="38"/>
      <c r="E697" s="38"/>
    </row>
    <row r="698" spans="1:5" ht="15" customHeight="1" x14ac:dyDescent="0.2">
      <c r="A698" s="39" t="s">
        <v>164</v>
      </c>
      <c r="B698" s="169"/>
      <c r="C698" s="36"/>
      <c r="D698" s="36"/>
      <c r="E698" s="36" t="s">
        <v>165</v>
      </c>
    </row>
    <row r="699" spans="1:5" ht="15" customHeight="1" x14ac:dyDescent="0.2">
      <c r="A699" s="36"/>
      <c r="B699" s="183"/>
      <c r="C699" s="38"/>
      <c r="D699" s="36"/>
      <c r="E699" s="176"/>
    </row>
    <row r="700" spans="1:5" ht="15" customHeight="1" x14ac:dyDescent="0.2">
      <c r="B700" s="42"/>
      <c r="C700" s="43" t="s">
        <v>40</v>
      </c>
      <c r="D700" s="184" t="s">
        <v>53</v>
      </c>
      <c r="E700" s="43" t="s">
        <v>42</v>
      </c>
    </row>
    <row r="701" spans="1:5" ht="15" customHeight="1" x14ac:dyDescent="0.2">
      <c r="B701" s="98"/>
      <c r="C701" s="96">
        <v>4324</v>
      </c>
      <c r="D701" s="67" t="s">
        <v>79</v>
      </c>
      <c r="E701" s="162">
        <v>3000000</v>
      </c>
    </row>
    <row r="702" spans="1:5" ht="15" customHeight="1" x14ac:dyDescent="0.2">
      <c r="B702" s="180"/>
      <c r="C702" s="50" t="s">
        <v>44</v>
      </c>
      <c r="D702" s="62"/>
      <c r="E702" s="63">
        <f>SUM(E701:E701)</f>
        <v>3000000</v>
      </c>
    </row>
    <row r="703" spans="1:5" ht="15" customHeight="1" x14ac:dyDescent="0.2"/>
    <row r="704" spans="1:5" ht="15" customHeight="1" x14ac:dyDescent="0.2"/>
    <row r="705" spans="1:5" ht="15" customHeight="1" x14ac:dyDescent="0.25">
      <c r="A705" s="35" t="s">
        <v>171</v>
      </c>
    </row>
    <row r="706" spans="1:5" ht="15" customHeight="1" x14ac:dyDescent="0.2">
      <c r="A706" s="261" t="s">
        <v>172</v>
      </c>
      <c r="B706" s="261"/>
      <c r="C706" s="261"/>
      <c r="D706" s="261"/>
      <c r="E706" s="261"/>
    </row>
    <row r="707" spans="1:5" ht="15" customHeight="1" x14ac:dyDescent="0.2">
      <c r="A707" s="261"/>
      <c r="B707" s="261"/>
      <c r="C707" s="261"/>
      <c r="D707" s="261"/>
      <c r="E707" s="261"/>
    </row>
    <row r="708" spans="1:5" ht="15" customHeight="1" x14ac:dyDescent="0.2">
      <c r="A708" s="258" t="s">
        <v>379</v>
      </c>
      <c r="B708" s="258"/>
      <c r="C708" s="258"/>
      <c r="D708" s="258"/>
      <c r="E708" s="258"/>
    </row>
    <row r="709" spans="1:5" ht="15" customHeight="1" x14ac:dyDescent="0.2">
      <c r="A709" s="258"/>
      <c r="B709" s="258"/>
      <c r="C709" s="258"/>
      <c r="D709" s="258"/>
      <c r="E709" s="258"/>
    </row>
    <row r="710" spans="1:5" ht="15" customHeight="1" x14ac:dyDescent="0.2">
      <c r="A710" s="258"/>
      <c r="B710" s="258"/>
      <c r="C710" s="258"/>
      <c r="D710" s="258"/>
      <c r="E710" s="258"/>
    </row>
    <row r="711" spans="1:5" ht="15" customHeight="1" x14ac:dyDescent="0.2">
      <c r="A711" s="258"/>
      <c r="B711" s="258"/>
      <c r="C711" s="258"/>
      <c r="D711" s="258"/>
      <c r="E711" s="258"/>
    </row>
    <row r="712" spans="1:5" ht="15" customHeight="1" x14ac:dyDescent="0.2">
      <c r="A712" s="258"/>
      <c r="B712" s="258"/>
      <c r="C712" s="258"/>
      <c r="D712" s="258"/>
      <c r="E712" s="258"/>
    </row>
    <row r="713" spans="1:5" ht="15" customHeight="1" x14ac:dyDescent="0.2">
      <c r="A713" s="258"/>
      <c r="B713" s="258"/>
      <c r="C713" s="258"/>
      <c r="D713" s="258"/>
      <c r="E713" s="258"/>
    </row>
    <row r="714" spans="1:5" ht="15" customHeight="1" x14ac:dyDescent="0.2">
      <c r="A714" s="258"/>
      <c r="B714" s="258"/>
      <c r="C714" s="258"/>
      <c r="D714" s="258"/>
      <c r="E714" s="258"/>
    </row>
    <row r="715" spans="1:5" ht="15" customHeight="1" x14ac:dyDescent="0.2">
      <c r="A715" s="258"/>
      <c r="B715" s="258"/>
      <c r="C715" s="258"/>
      <c r="D715" s="258"/>
      <c r="E715" s="258"/>
    </row>
    <row r="716" spans="1:5" ht="15" customHeight="1" x14ac:dyDescent="0.2">
      <c r="A716" s="258"/>
      <c r="B716" s="258"/>
      <c r="C716" s="258"/>
      <c r="D716" s="258"/>
      <c r="E716" s="258"/>
    </row>
    <row r="717" spans="1:5" ht="15" customHeight="1" x14ac:dyDescent="0.2">
      <c r="A717" s="258"/>
      <c r="B717" s="258"/>
      <c r="C717" s="258"/>
      <c r="D717" s="258"/>
      <c r="E717" s="258"/>
    </row>
    <row r="718" spans="1:5" ht="15" customHeight="1" x14ac:dyDescent="0.2">
      <c r="A718" s="64"/>
      <c r="B718" s="64"/>
      <c r="C718" s="64"/>
      <c r="D718" s="64"/>
      <c r="E718" s="64"/>
    </row>
    <row r="719" spans="1:5" ht="15" customHeight="1" x14ac:dyDescent="0.25">
      <c r="A719" s="37" t="s">
        <v>16</v>
      </c>
      <c r="B719" s="38"/>
      <c r="C719" s="38"/>
      <c r="D719" s="38"/>
      <c r="E719" s="38"/>
    </row>
    <row r="720" spans="1:5" ht="15" customHeight="1" x14ac:dyDescent="0.2">
      <c r="A720" s="39" t="s">
        <v>38</v>
      </c>
      <c r="B720" s="38"/>
      <c r="C720" s="38"/>
      <c r="D720" s="38"/>
      <c r="E720" s="40" t="s">
        <v>39</v>
      </c>
    </row>
    <row r="721" spans="1:5" ht="15" customHeight="1" x14ac:dyDescent="0.25">
      <c r="A721" s="37"/>
      <c r="B721" s="36"/>
      <c r="C721" s="38"/>
      <c r="D721" s="38"/>
      <c r="E721" s="41"/>
    </row>
    <row r="722" spans="1:5" ht="15" customHeight="1" x14ac:dyDescent="0.2">
      <c r="A722" s="54"/>
      <c r="B722" s="54"/>
      <c r="C722" s="43" t="s">
        <v>40</v>
      </c>
      <c r="D722" s="79" t="s">
        <v>53</v>
      </c>
      <c r="E722" s="45" t="s">
        <v>42</v>
      </c>
    </row>
    <row r="723" spans="1:5" ht="15" customHeight="1" x14ac:dyDescent="0.2">
      <c r="A723" s="65"/>
      <c r="B723" s="95"/>
      <c r="C723" s="91">
        <v>6409</v>
      </c>
      <c r="D723" s="48" t="s">
        <v>96</v>
      </c>
      <c r="E723" s="199">
        <v>-476000</v>
      </c>
    </row>
    <row r="724" spans="1:5" ht="15" customHeight="1" x14ac:dyDescent="0.2">
      <c r="A724" s="60"/>
      <c r="B724" s="200"/>
      <c r="C724" s="50" t="s">
        <v>44</v>
      </c>
      <c r="D724" s="51"/>
      <c r="E724" s="52">
        <f>E723</f>
        <v>-476000</v>
      </c>
    </row>
    <row r="725" spans="1:5" ht="15" customHeight="1" x14ac:dyDescent="0.2"/>
    <row r="726" spans="1:5" ht="15" customHeight="1" x14ac:dyDescent="0.2"/>
    <row r="727" spans="1:5" ht="15" customHeight="1" x14ac:dyDescent="0.2"/>
    <row r="728" spans="1:5" ht="15" customHeight="1" x14ac:dyDescent="0.2"/>
    <row r="729" spans="1:5" ht="15" customHeight="1" x14ac:dyDescent="0.2"/>
    <row r="730" spans="1:5" ht="15" customHeight="1" x14ac:dyDescent="0.25">
      <c r="A730" s="37" t="s">
        <v>16</v>
      </c>
      <c r="B730" s="38"/>
      <c r="C730" s="38"/>
      <c r="D730" s="38"/>
      <c r="E730" s="36"/>
    </row>
    <row r="731" spans="1:5" ht="15" customHeight="1" x14ac:dyDescent="0.2">
      <c r="A731" s="39" t="s">
        <v>45</v>
      </c>
      <c r="B731" s="53"/>
      <c r="C731" s="53"/>
      <c r="D731" s="53"/>
      <c r="E731" s="36" t="s">
        <v>46</v>
      </c>
    </row>
    <row r="732" spans="1:5" ht="15" customHeight="1" x14ac:dyDescent="0.2"/>
    <row r="733" spans="1:5" ht="15" customHeight="1" x14ac:dyDescent="0.2">
      <c r="B733" s="55" t="s">
        <v>47</v>
      </c>
      <c r="C733" s="43" t="s">
        <v>40</v>
      </c>
      <c r="D733" s="56" t="s">
        <v>41</v>
      </c>
      <c r="E733" s="45" t="s">
        <v>42</v>
      </c>
    </row>
    <row r="734" spans="1:5" ht="15" customHeight="1" x14ac:dyDescent="0.2">
      <c r="B734" s="100">
        <v>10</v>
      </c>
      <c r="C734" s="58"/>
      <c r="D734" s="48" t="s">
        <v>160</v>
      </c>
      <c r="E734" s="68">
        <v>-650000</v>
      </c>
    </row>
    <row r="735" spans="1:5" ht="15" customHeight="1" x14ac:dyDescent="0.2">
      <c r="B735" s="100">
        <v>10</v>
      </c>
      <c r="C735" s="58"/>
      <c r="D735" s="59" t="s">
        <v>48</v>
      </c>
      <c r="E735" s="68">
        <v>217620</v>
      </c>
    </row>
    <row r="736" spans="1:5" ht="15" customHeight="1" x14ac:dyDescent="0.2">
      <c r="B736" s="100">
        <v>10</v>
      </c>
      <c r="C736" s="58"/>
      <c r="D736" s="48" t="s">
        <v>160</v>
      </c>
      <c r="E736" s="68">
        <f>388380+520000</f>
        <v>908380</v>
      </c>
    </row>
    <row r="737" spans="1:5" ht="15" customHeight="1" x14ac:dyDescent="0.2">
      <c r="B737" s="61"/>
      <c r="C737" s="50" t="s">
        <v>44</v>
      </c>
      <c r="D737" s="62"/>
      <c r="E737" s="63">
        <f>SUM(E734:E736)</f>
        <v>476000</v>
      </c>
    </row>
    <row r="738" spans="1:5" ht="15" customHeight="1" x14ac:dyDescent="0.2"/>
    <row r="739" spans="1:5" ht="15" customHeight="1" x14ac:dyDescent="0.2"/>
    <row r="740" spans="1:5" ht="15" customHeight="1" x14ac:dyDescent="0.25">
      <c r="A740" s="35" t="s">
        <v>173</v>
      </c>
    </row>
    <row r="741" spans="1:5" ht="15" customHeight="1" x14ac:dyDescent="0.2">
      <c r="A741" s="261" t="s">
        <v>174</v>
      </c>
      <c r="B741" s="261"/>
      <c r="C741" s="261"/>
      <c r="D741" s="261"/>
      <c r="E741" s="261"/>
    </row>
    <row r="742" spans="1:5" ht="15" customHeight="1" x14ac:dyDescent="0.2">
      <c r="A742" s="261"/>
      <c r="B742" s="261"/>
      <c r="C742" s="261"/>
      <c r="D742" s="261"/>
      <c r="E742" s="261"/>
    </row>
    <row r="743" spans="1:5" ht="15" customHeight="1" x14ac:dyDescent="0.2">
      <c r="A743" s="258" t="s">
        <v>175</v>
      </c>
      <c r="B743" s="258"/>
      <c r="C743" s="258"/>
      <c r="D743" s="258"/>
      <c r="E743" s="258"/>
    </row>
    <row r="744" spans="1:5" ht="15" customHeight="1" x14ac:dyDescent="0.2">
      <c r="A744" s="258"/>
      <c r="B744" s="258"/>
      <c r="C744" s="258"/>
      <c r="D744" s="258"/>
      <c r="E744" s="258"/>
    </row>
    <row r="745" spans="1:5" ht="15" customHeight="1" x14ac:dyDescent="0.2">
      <c r="A745" s="258"/>
      <c r="B745" s="258"/>
      <c r="C745" s="258"/>
      <c r="D745" s="258"/>
      <c r="E745" s="258"/>
    </row>
    <row r="746" spans="1:5" ht="15" customHeight="1" x14ac:dyDescent="0.2">
      <c r="A746" s="258"/>
      <c r="B746" s="258"/>
      <c r="C746" s="258"/>
      <c r="D746" s="258"/>
      <c r="E746" s="258"/>
    </row>
    <row r="747" spans="1:5" ht="15" customHeight="1" x14ac:dyDescent="0.2">
      <c r="A747" s="258"/>
      <c r="B747" s="258"/>
      <c r="C747" s="258"/>
      <c r="D747" s="258"/>
      <c r="E747" s="258"/>
    </row>
    <row r="748" spans="1:5" ht="15" customHeight="1" x14ac:dyDescent="0.2">
      <c r="A748" s="258"/>
      <c r="B748" s="258"/>
      <c r="C748" s="258"/>
      <c r="D748" s="258"/>
      <c r="E748" s="258"/>
    </row>
    <row r="749" spans="1:5" ht="15" customHeight="1" x14ac:dyDescent="0.2">
      <c r="A749" s="36"/>
      <c r="B749" s="169"/>
      <c r="C749" s="36"/>
      <c r="D749" s="36"/>
      <c r="E749" s="36"/>
    </row>
    <row r="750" spans="1:5" ht="15" customHeight="1" x14ac:dyDescent="0.25">
      <c r="A750" s="72" t="s">
        <v>16</v>
      </c>
      <c r="B750" s="73"/>
      <c r="C750" s="73"/>
      <c r="D750" s="36"/>
      <c r="E750" s="36"/>
    </row>
    <row r="751" spans="1:5" ht="15" customHeight="1" x14ac:dyDescent="0.2">
      <c r="A751" s="74" t="s">
        <v>56</v>
      </c>
      <c r="B751" s="73"/>
      <c r="C751" s="73"/>
      <c r="D751" s="73"/>
      <c r="E751" s="75" t="s">
        <v>176</v>
      </c>
    </row>
    <row r="752" spans="1:5" ht="15" customHeight="1" x14ac:dyDescent="0.2">
      <c r="A752" s="76"/>
      <c r="B752" s="77"/>
      <c r="C752" s="73"/>
      <c r="D752" s="76"/>
      <c r="E752" s="78"/>
    </row>
    <row r="753" spans="1:5" ht="15" customHeight="1" x14ac:dyDescent="0.2">
      <c r="B753" s="43" t="s">
        <v>177</v>
      </c>
      <c r="C753" s="43" t="s">
        <v>40</v>
      </c>
      <c r="D753" s="44" t="s">
        <v>53</v>
      </c>
      <c r="E753" s="55" t="s">
        <v>42</v>
      </c>
    </row>
    <row r="754" spans="1:5" ht="15" customHeight="1" x14ac:dyDescent="0.2">
      <c r="B754" s="100">
        <v>13</v>
      </c>
      <c r="C754" s="58"/>
      <c r="D754" s="48" t="s">
        <v>103</v>
      </c>
      <c r="E754" s="68">
        <v>-73510</v>
      </c>
    </row>
    <row r="755" spans="1:5" ht="15" customHeight="1" x14ac:dyDescent="0.2">
      <c r="B755" s="149"/>
      <c r="C755" s="50" t="s">
        <v>44</v>
      </c>
      <c r="D755" s="51"/>
      <c r="E755" s="52">
        <f>SUM(E754:E754)</f>
        <v>-73510</v>
      </c>
    </row>
    <row r="756" spans="1:5" ht="15" customHeight="1" x14ac:dyDescent="0.2"/>
    <row r="757" spans="1:5" ht="15" customHeight="1" x14ac:dyDescent="0.25">
      <c r="A757" s="37" t="s">
        <v>16</v>
      </c>
      <c r="B757" s="38"/>
      <c r="C757" s="38"/>
      <c r="D757" s="38"/>
      <c r="E757" s="38"/>
    </row>
    <row r="758" spans="1:5" ht="15" customHeight="1" x14ac:dyDescent="0.2">
      <c r="A758" s="39" t="s">
        <v>45</v>
      </c>
      <c r="B758" s="53"/>
      <c r="C758" s="53"/>
      <c r="D758" s="53"/>
      <c r="E758" s="36" t="s">
        <v>46</v>
      </c>
    </row>
    <row r="759" spans="1:5" ht="15" customHeight="1" x14ac:dyDescent="0.25">
      <c r="A759" s="37"/>
      <c r="B759" s="36"/>
      <c r="C759" s="38"/>
      <c r="D759" s="38"/>
      <c r="E759" s="41"/>
    </row>
    <row r="760" spans="1:5" ht="15" customHeight="1" x14ac:dyDescent="0.2">
      <c r="A760" s="54"/>
      <c r="B760" s="55" t="s">
        <v>47</v>
      </c>
      <c r="C760" s="43" t="s">
        <v>40</v>
      </c>
      <c r="D760" s="56" t="s">
        <v>41</v>
      </c>
      <c r="E760" s="45" t="s">
        <v>42</v>
      </c>
    </row>
    <row r="761" spans="1:5" ht="15" customHeight="1" x14ac:dyDescent="0.2">
      <c r="A761" s="46"/>
      <c r="B761" s="57">
        <v>13</v>
      </c>
      <c r="C761" s="58"/>
      <c r="D761" s="59" t="s">
        <v>160</v>
      </c>
      <c r="E761" s="49">
        <v>73510</v>
      </c>
    </row>
    <row r="762" spans="1:5" ht="15" customHeight="1" x14ac:dyDescent="0.2">
      <c r="A762" s="60"/>
      <c r="B762" s="61"/>
      <c r="C762" s="50" t="s">
        <v>44</v>
      </c>
      <c r="D762" s="62"/>
      <c r="E762" s="63">
        <f>SUM(E761:E761)</f>
        <v>73510</v>
      </c>
    </row>
    <row r="763" spans="1:5" ht="15" customHeight="1" x14ac:dyDescent="0.2"/>
    <row r="764" spans="1:5" ht="15" customHeight="1" x14ac:dyDescent="0.2"/>
    <row r="765" spans="1:5" ht="15" customHeight="1" x14ac:dyDescent="0.25">
      <c r="A765" s="35" t="s">
        <v>178</v>
      </c>
    </row>
    <row r="766" spans="1:5" ht="15" customHeight="1" x14ac:dyDescent="0.2">
      <c r="A766" s="261" t="s">
        <v>68</v>
      </c>
      <c r="B766" s="261"/>
      <c r="C766" s="261"/>
      <c r="D766" s="261"/>
      <c r="E766" s="261"/>
    </row>
    <row r="767" spans="1:5" ht="15" customHeight="1" x14ac:dyDescent="0.2">
      <c r="A767" s="261"/>
      <c r="B767" s="261"/>
      <c r="C767" s="261"/>
      <c r="D767" s="261"/>
      <c r="E767" s="261"/>
    </row>
    <row r="768" spans="1:5" ht="15" customHeight="1" x14ac:dyDescent="0.2">
      <c r="A768" s="258" t="s">
        <v>179</v>
      </c>
      <c r="B768" s="258"/>
      <c r="C768" s="258"/>
      <c r="D768" s="258"/>
      <c r="E768" s="258"/>
    </row>
    <row r="769" spans="1:5" ht="15" customHeight="1" x14ac:dyDescent="0.2">
      <c r="A769" s="258"/>
      <c r="B769" s="258"/>
      <c r="C769" s="258"/>
      <c r="D769" s="258"/>
      <c r="E769" s="258"/>
    </row>
    <row r="770" spans="1:5" ht="15" customHeight="1" x14ac:dyDescent="0.2">
      <c r="A770" s="258"/>
      <c r="B770" s="258"/>
      <c r="C770" s="258"/>
      <c r="D770" s="258"/>
      <c r="E770" s="258"/>
    </row>
    <row r="771" spans="1:5" ht="15" customHeight="1" x14ac:dyDescent="0.2">
      <c r="A771" s="258"/>
      <c r="B771" s="258"/>
      <c r="C771" s="258"/>
      <c r="D771" s="258"/>
      <c r="E771" s="258"/>
    </row>
    <row r="772" spans="1:5" ht="15" customHeight="1" x14ac:dyDescent="0.2">
      <c r="A772" s="258"/>
      <c r="B772" s="258"/>
      <c r="C772" s="258"/>
      <c r="D772" s="258"/>
      <c r="E772" s="258"/>
    </row>
    <row r="773" spans="1:5" ht="15" customHeight="1" x14ac:dyDescent="0.2">
      <c r="A773" s="258"/>
      <c r="B773" s="258"/>
      <c r="C773" s="258"/>
      <c r="D773" s="258"/>
      <c r="E773" s="258"/>
    </row>
    <row r="774" spans="1:5" ht="15" customHeight="1" x14ac:dyDescent="0.2">
      <c r="A774" s="258"/>
      <c r="B774" s="258"/>
      <c r="C774" s="258"/>
      <c r="D774" s="258"/>
      <c r="E774" s="258"/>
    </row>
    <row r="775" spans="1:5" ht="15" customHeight="1" x14ac:dyDescent="0.2">
      <c r="A775" s="38"/>
      <c r="B775" s="92"/>
      <c r="C775" s="93"/>
      <c r="D775" s="38"/>
      <c r="E775" s="94"/>
    </row>
    <row r="776" spans="1:5" ht="15" customHeight="1" x14ac:dyDescent="0.2">
      <c r="A776" s="38"/>
      <c r="B776" s="92"/>
      <c r="C776" s="93"/>
      <c r="D776" s="38"/>
      <c r="E776" s="94"/>
    </row>
    <row r="777" spans="1:5" ht="15" customHeight="1" x14ac:dyDescent="0.2">
      <c r="A777" s="38"/>
      <c r="B777" s="92"/>
      <c r="C777" s="93"/>
      <c r="D777" s="38"/>
      <c r="E777" s="94"/>
    </row>
    <row r="778" spans="1:5" ht="15" customHeight="1" x14ac:dyDescent="0.2">
      <c r="A778" s="38"/>
      <c r="B778" s="92"/>
      <c r="C778" s="93"/>
      <c r="D778" s="38"/>
      <c r="E778" s="94"/>
    </row>
    <row r="779" spans="1:5" ht="15" customHeight="1" x14ac:dyDescent="0.2">
      <c r="A779" s="38"/>
      <c r="B779" s="92"/>
      <c r="C779" s="93"/>
      <c r="D779" s="38"/>
      <c r="E779" s="94"/>
    </row>
    <row r="780" spans="1:5" ht="15" customHeight="1" x14ac:dyDescent="0.2">
      <c r="A780" s="38"/>
      <c r="B780" s="92"/>
      <c r="C780" s="93"/>
      <c r="D780" s="38"/>
      <c r="E780" s="94"/>
    </row>
    <row r="781" spans="1:5" ht="15" customHeight="1" x14ac:dyDescent="0.2">
      <c r="A781" s="38"/>
      <c r="B781" s="92"/>
      <c r="C781" s="93"/>
      <c r="D781" s="38"/>
      <c r="E781" s="94"/>
    </row>
    <row r="782" spans="1:5" ht="15" customHeight="1" x14ac:dyDescent="0.25">
      <c r="A782" s="37" t="s">
        <v>16</v>
      </c>
      <c r="B782" s="38"/>
      <c r="C782" s="38"/>
      <c r="D782" s="38"/>
      <c r="E782" s="36"/>
    </row>
    <row r="783" spans="1:5" ht="15" customHeight="1" x14ac:dyDescent="0.2">
      <c r="A783" s="39" t="s">
        <v>70</v>
      </c>
      <c r="B783" s="38"/>
      <c r="C783" s="38"/>
      <c r="D783" s="38"/>
      <c r="E783" s="40" t="s">
        <v>71</v>
      </c>
    </row>
    <row r="784" spans="1:5" ht="15" customHeight="1" x14ac:dyDescent="0.2">
      <c r="A784" s="39"/>
      <c r="B784" s="36"/>
      <c r="C784" s="38"/>
      <c r="D784" s="38"/>
      <c r="E784" s="41"/>
    </row>
    <row r="785" spans="1:5" ht="15" customHeight="1" x14ac:dyDescent="0.2">
      <c r="A785" s="54"/>
      <c r="B785" s="54"/>
      <c r="C785" s="43" t="s">
        <v>40</v>
      </c>
      <c r="D785" s="79" t="s">
        <v>53</v>
      </c>
      <c r="E785" s="55" t="s">
        <v>42</v>
      </c>
    </row>
    <row r="786" spans="1:5" ht="15" customHeight="1" x14ac:dyDescent="0.2">
      <c r="A786" s="46"/>
      <c r="B786" s="95"/>
      <c r="C786" s="96">
        <v>5512</v>
      </c>
      <c r="D786" s="97" t="s">
        <v>73</v>
      </c>
      <c r="E786" s="49">
        <v>-3589300</v>
      </c>
    </row>
    <row r="787" spans="1:5" ht="15" customHeight="1" x14ac:dyDescent="0.2">
      <c r="A787" s="46"/>
      <c r="B787" s="95"/>
      <c r="C787" s="96">
        <v>5512</v>
      </c>
      <c r="D787" s="48" t="s">
        <v>72</v>
      </c>
      <c r="E787" s="49">
        <v>3589300</v>
      </c>
    </row>
    <row r="788" spans="1:5" ht="15" customHeight="1" x14ac:dyDescent="0.2">
      <c r="A788" s="98"/>
      <c r="B788" s="98"/>
      <c r="C788" s="50" t="s">
        <v>44</v>
      </c>
      <c r="D788" s="99"/>
      <c r="E788" s="52">
        <f>SUM(E786:E787)</f>
        <v>0</v>
      </c>
    </row>
    <row r="789" spans="1:5" ht="15" customHeight="1" x14ac:dyDescent="0.2"/>
    <row r="790" spans="1:5" ht="15" customHeight="1" x14ac:dyDescent="0.2"/>
    <row r="791" spans="1:5" ht="15" customHeight="1" x14ac:dyDescent="0.25">
      <c r="A791" s="35" t="s">
        <v>180</v>
      </c>
    </row>
    <row r="792" spans="1:5" ht="15" customHeight="1" x14ac:dyDescent="0.2">
      <c r="A792" s="261" t="s">
        <v>68</v>
      </c>
      <c r="B792" s="261"/>
      <c r="C792" s="261"/>
      <c r="D792" s="261"/>
      <c r="E792" s="261"/>
    </row>
    <row r="793" spans="1:5" ht="15" customHeight="1" x14ac:dyDescent="0.2">
      <c r="A793" s="261"/>
      <c r="B793" s="261"/>
      <c r="C793" s="261"/>
      <c r="D793" s="261"/>
      <c r="E793" s="261"/>
    </row>
    <row r="794" spans="1:5" ht="15" customHeight="1" x14ac:dyDescent="0.2">
      <c r="A794" s="264" t="s">
        <v>181</v>
      </c>
      <c r="B794" s="264"/>
      <c r="C794" s="264"/>
      <c r="D794" s="264"/>
      <c r="E794" s="264"/>
    </row>
    <row r="795" spans="1:5" ht="15" customHeight="1" x14ac:dyDescent="0.2">
      <c r="A795" s="264"/>
      <c r="B795" s="264"/>
      <c r="C795" s="264"/>
      <c r="D795" s="264"/>
      <c r="E795" s="264"/>
    </row>
    <row r="796" spans="1:5" ht="15" customHeight="1" x14ac:dyDescent="0.2">
      <c r="A796" s="264"/>
      <c r="B796" s="264"/>
      <c r="C796" s="264"/>
      <c r="D796" s="264"/>
      <c r="E796" s="264"/>
    </row>
    <row r="797" spans="1:5" ht="15" customHeight="1" x14ac:dyDescent="0.2">
      <c r="A797" s="264"/>
      <c r="B797" s="264"/>
      <c r="C797" s="264"/>
      <c r="D797" s="264"/>
      <c r="E797" s="264"/>
    </row>
    <row r="798" spans="1:5" ht="15" customHeight="1" x14ac:dyDescent="0.2">
      <c r="A798" s="264"/>
      <c r="B798" s="264"/>
      <c r="C798" s="264"/>
      <c r="D798" s="264"/>
      <c r="E798" s="264"/>
    </row>
    <row r="799" spans="1:5" ht="15" customHeight="1" x14ac:dyDescent="0.2">
      <c r="A799" s="264"/>
      <c r="B799" s="264"/>
      <c r="C799" s="264"/>
      <c r="D799" s="264"/>
      <c r="E799" s="264"/>
    </row>
    <row r="800" spans="1:5" ht="15" customHeight="1" x14ac:dyDescent="0.2">
      <c r="A800" s="264"/>
      <c r="B800" s="264"/>
      <c r="C800" s="264"/>
      <c r="D800" s="264"/>
      <c r="E800" s="264"/>
    </row>
    <row r="801" spans="1:5" ht="15" customHeight="1" x14ac:dyDescent="0.2"/>
    <row r="802" spans="1:5" ht="15" customHeight="1" x14ac:dyDescent="0.25">
      <c r="A802" s="37" t="s">
        <v>16</v>
      </c>
      <c r="B802" s="38"/>
      <c r="C802" s="38"/>
      <c r="D802" s="38"/>
      <c r="E802" s="38"/>
    </row>
    <row r="803" spans="1:5" ht="15" customHeight="1" x14ac:dyDescent="0.2">
      <c r="A803" s="39" t="s">
        <v>70</v>
      </c>
      <c r="B803" s="38"/>
      <c r="C803" s="38"/>
      <c r="D803" s="38"/>
      <c r="E803" s="40" t="s">
        <v>71</v>
      </c>
    </row>
    <row r="804" spans="1:5" ht="15" customHeight="1" x14ac:dyDescent="0.25">
      <c r="B804" s="37"/>
      <c r="C804" s="38"/>
      <c r="D804" s="38"/>
      <c r="E804" s="41"/>
    </row>
    <row r="805" spans="1:5" ht="15" customHeight="1" x14ac:dyDescent="0.2">
      <c r="B805" s="54"/>
      <c r="C805" s="43" t="s">
        <v>40</v>
      </c>
      <c r="D805" s="44" t="s">
        <v>53</v>
      </c>
      <c r="E805" s="45" t="s">
        <v>42</v>
      </c>
    </row>
    <row r="806" spans="1:5" ht="15" customHeight="1" x14ac:dyDescent="0.2">
      <c r="B806" s="54"/>
      <c r="C806" s="89">
        <v>2143</v>
      </c>
      <c r="D806" s="201" t="s">
        <v>182</v>
      </c>
      <c r="E806" s="150">
        <f>-50000-115000-274000-63490</f>
        <v>-502490</v>
      </c>
    </row>
    <row r="807" spans="1:5" ht="15" customHeight="1" x14ac:dyDescent="0.2">
      <c r="B807" s="54"/>
      <c r="C807" s="89">
        <v>2143</v>
      </c>
      <c r="D807" s="201" t="s">
        <v>183</v>
      </c>
      <c r="E807" s="150">
        <f>192490+60000+250000</f>
        <v>502490</v>
      </c>
    </row>
    <row r="808" spans="1:5" ht="15" customHeight="1" x14ac:dyDescent="0.2">
      <c r="B808" s="202"/>
      <c r="C808" s="50" t="s">
        <v>44</v>
      </c>
      <c r="D808" s="51"/>
      <c r="E808" s="52">
        <f>SUM(E806:E807)</f>
        <v>0</v>
      </c>
    </row>
    <row r="809" spans="1:5" ht="15" customHeight="1" x14ac:dyDescent="0.2"/>
    <row r="810" spans="1:5" ht="15" customHeight="1" x14ac:dyDescent="0.2"/>
    <row r="811" spans="1:5" ht="15" customHeight="1" x14ac:dyDescent="0.25">
      <c r="A811" s="35" t="s">
        <v>184</v>
      </c>
    </row>
    <row r="812" spans="1:5" ht="15" customHeight="1" x14ac:dyDescent="0.2">
      <c r="A812" s="261" t="s">
        <v>68</v>
      </c>
      <c r="B812" s="261"/>
      <c r="C812" s="261"/>
      <c r="D812" s="261"/>
      <c r="E812" s="261"/>
    </row>
    <row r="813" spans="1:5" ht="15" customHeight="1" x14ac:dyDescent="0.2">
      <c r="A813" s="261"/>
      <c r="B813" s="261"/>
      <c r="C813" s="261"/>
      <c r="D813" s="261"/>
      <c r="E813" s="261"/>
    </row>
    <row r="814" spans="1:5" ht="15" customHeight="1" x14ac:dyDescent="0.2">
      <c r="A814" s="264" t="s">
        <v>185</v>
      </c>
      <c r="B814" s="264"/>
      <c r="C814" s="264"/>
      <c r="D814" s="264"/>
      <c r="E814" s="264"/>
    </row>
    <row r="815" spans="1:5" ht="15" customHeight="1" x14ac:dyDescent="0.2">
      <c r="A815" s="264"/>
      <c r="B815" s="264"/>
      <c r="C815" s="264"/>
      <c r="D815" s="264"/>
      <c r="E815" s="264"/>
    </row>
    <row r="816" spans="1:5" ht="15" customHeight="1" x14ac:dyDescent="0.2">
      <c r="A816" s="264"/>
      <c r="B816" s="264"/>
      <c r="C816" s="264"/>
      <c r="D816" s="264"/>
      <c r="E816" s="264"/>
    </row>
    <row r="817" spans="1:5" ht="15" customHeight="1" x14ac:dyDescent="0.2">
      <c r="A817" s="264"/>
      <c r="B817" s="264"/>
      <c r="C817" s="264"/>
      <c r="D817" s="264"/>
      <c r="E817" s="264"/>
    </row>
    <row r="818" spans="1:5" ht="15" customHeight="1" x14ac:dyDescent="0.2">
      <c r="A818" s="264"/>
      <c r="B818" s="264"/>
      <c r="C818" s="264"/>
      <c r="D818" s="264"/>
      <c r="E818" s="264"/>
    </row>
    <row r="819" spans="1:5" ht="15" customHeight="1" x14ac:dyDescent="0.2">
      <c r="A819" s="264"/>
      <c r="B819" s="264"/>
      <c r="C819" s="264"/>
      <c r="D819" s="264"/>
      <c r="E819" s="264"/>
    </row>
    <row r="820" spans="1:5" ht="15" customHeight="1" x14ac:dyDescent="0.2">
      <c r="A820" s="264"/>
      <c r="B820" s="264"/>
      <c r="C820" s="264"/>
      <c r="D820" s="264"/>
      <c r="E820" s="264"/>
    </row>
    <row r="821" spans="1:5" ht="15" customHeight="1" x14ac:dyDescent="0.2"/>
    <row r="822" spans="1:5" ht="15" customHeight="1" x14ac:dyDescent="0.25">
      <c r="A822" s="37" t="s">
        <v>16</v>
      </c>
      <c r="B822" s="38"/>
      <c r="C822" s="38"/>
      <c r="D822" s="38"/>
      <c r="E822" s="38"/>
    </row>
    <row r="823" spans="1:5" ht="15" customHeight="1" x14ac:dyDescent="0.2">
      <c r="A823" s="39" t="s">
        <v>70</v>
      </c>
      <c r="B823" s="38"/>
      <c r="C823" s="38"/>
      <c r="D823" s="38"/>
      <c r="E823" s="40" t="s">
        <v>71</v>
      </c>
    </row>
    <row r="824" spans="1:5" ht="15" customHeight="1" x14ac:dyDescent="0.25">
      <c r="B824" s="37"/>
      <c r="C824" s="38"/>
      <c r="D824" s="38"/>
      <c r="E824" s="41"/>
    </row>
    <row r="825" spans="1:5" ht="15" customHeight="1" x14ac:dyDescent="0.2">
      <c r="B825" s="54"/>
      <c r="C825" s="43" t="s">
        <v>40</v>
      </c>
      <c r="D825" s="44" t="s">
        <v>53</v>
      </c>
      <c r="E825" s="45" t="s">
        <v>42</v>
      </c>
    </row>
    <row r="826" spans="1:5" ht="15" customHeight="1" x14ac:dyDescent="0.2">
      <c r="B826" s="54"/>
      <c r="C826" s="89">
        <v>2143</v>
      </c>
      <c r="D826" s="201" t="s">
        <v>182</v>
      </c>
      <c r="E826" s="150">
        <v>-1385000</v>
      </c>
    </row>
    <row r="827" spans="1:5" ht="15" customHeight="1" x14ac:dyDescent="0.2">
      <c r="B827" s="54"/>
      <c r="C827" s="89">
        <v>2143</v>
      </c>
      <c r="D827" s="201" t="s">
        <v>183</v>
      </c>
      <c r="E827" s="150">
        <f>62000+132000+50000+55000+140000+137000+100000+137000+132000+125000</f>
        <v>1070000</v>
      </c>
    </row>
    <row r="828" spans="1:5" ht="15" customHeight="1" x14ac:dyDescent="0.2">
      <c r="B828" s="203"/>
      <c r="C828" s="89">
        <v>2143</v>
      </c>
      <c r="D828" s="201" t="s">
        <v>182</v>
      </c>
      <c r="E828" s="150">
        <f>110000+135000+70000</f>
        <v>315000</v>
      </c>
    </row>
    <row r="829" spans="1:5" ht="15" customHeight="1" x14ac:dyDescent="0.2">
      <c r="B829" s="202"/>
      <c r="C829" s="50" t="s">
        <v>44</v>
      </c>
      <c r="D829" s="51"/>
      <c r="E829" s="52">
        <f>SUM(E826:E828)</f>
        <v>0</v>
      </c>
    </row>
    <row r="830" spans="1:5" ht="15" customHeight="1" x14ac:dyDescent="0.2"/>
    <row r="831" spans="1:5" ht="15" customHeight="1" x14ac:dyDescent="0.2"/>
    <row r="832" spans="1:5" ht="15" customHeight="1" x14ac:dyDescent="0.2">
      <c r="A832" s="152"/>
    </row>
    <row r="833" spans="1:5" ht="14.25" customHeight="1" x14ac:dyDescent="0.2">
      <c r="A833" s="152"/>
    </row>
    <row r="834" spans="1:5" ht="14.25" customHeight="1" x14ac:dyDescent="0.25">
      <c r="A834" s="35" t="s">
        <v>186</v>
      </c>
    </row>
    <row r="835" spans="1:5" ht="15" customHeight="1" x14ac:dyDescent="0.2">
      <c r="A835" s="261" t="s">
        <v>68</v>
      </c>
      <c r="B835" s="261"/>
      <c r="C835" s="261"/>
      <c r="D835" s="261"/>
      <c r="E835" s="261"/>
    </row>
    <row r="836" spans="1:5" ht="15" customHeight="1" x14ac:dyDescent="0.2">
      <c r="A836" s="261"/>
      <c r="B836" s="261"/>
      <c r="C836" s="261"/>
      <c r="D836" s="261"/>
      <c r="E836" s="261"/>
    </row>
    <row r="837" spans="1:5" ht="15" customHeight="1" x14ac:dyDescent="0.2">
      <c r="A837" s="264" t="s">
        <v>187</v>
      </c>
      <c r="B837" s="264"/>
      <c r="C837" s="264"/>
      <c r="D837" s="264"/>
      <c r="E837" s="264"/>
    </row>
    <row r="838" spans="1:5" ht="15" customHeight="1" x14ac:dyDescent="0.2">
      <c r="A838" s="264"/>
      <c r="B838" s="264"/>
      <c r="C838" s="264"/>
      <c r="D838" s="264"/>
      <c r="E838" s="264"/>
    </row>
    <row r="839" spans="1:5" ht="15" customHeight="1" x14ac:dyDescent="0.2">
      <c r="A839" s="264"/>
      <c r="B839" s="264"/>
      <c r="C839" s="264"/>
      <c r="D839" s="264"/>
      <c r="E839" s="264"/>
    </row>
    <row r="840" spans="1:5" ht="15" customHeight="1" x14ac:dyDescent="0.2">
      <c r="A840" s="264"/>
      <c r="B840" s="264"/>
      <c r="C840" s="264"/>
      <c r="D840" s="264"/>
      <c r="E840" s="264"/>
    </row>
    <row r="841" spans="1:5" ht="15" customHeight="1" x14ac:dyDescent="0.2">
      <c r="A841" s="264"/>
      <c r="B841" s="264"/>
      <c r="C841" s="264"/>
      <c r="D841" s="264"/>
      <c r="E841" s="264"/>
    </row>
    <row r="842" spans="1:5" ht="15" customHeight="1" x14ac:dyDescent="0.2">
      <c r="A842" s="264"/>
      <c r="B842" s="264"/>
      <c r="C842" s="264"/>
      <c r="D842" s="264"/>
      <c r="E842" s="264"/>
    </row>
    <row r="843" spans="1:5" ht="15" customHeight="1" x14ac:dyDescent="0.2">
      <c r="A843" s="264"/>
      <c r="B843" s="264"/>
      <c r="C843" s="264"/>
      <c r="D843" s="264"/>
      <c r="E843" s="264"/>
    </row>
    <row r="844" spans="1:5" ht="15" customHeight="1" x14ac:dyDescent="0.2">
      <c r="A844" s="264"/>
      <c r="B844" s="264"/>
      <c r="C844" s="264"/>
      <c r="D844" s="264"/>
      <c r="E844" s="264"/>
    </row>
    <row r="845" spans="1:5" ht="15" customHeight="1" x14ac:dyDescent="0.2">
      <c r="A845" s="264"/>
      <c r="B845" s="264"/>
      <c r="C845" s="264"/>
      <c r="D845" s="264"/>
      <c r="E845" s="264"/>
    </row>
    <row r="846" spans="1:5" ht="15" customHeight="1" x14ac:dyDescent="0.2"/>
    <row r="847" spans="1:5" ht="15" customHeight="1" x14ac:dyDescent="0.25">
      <c r="A847" s="37" t="s">
        <v>16</v>
      </c>
      <c r="B847" s="38"/>
      <c r="C847" s="38"/>
      <c r="D847" s="38"/>
      <c r="E847" s="38"/>
    </row>
    <row r="848" spans="1:5" ht="15" customHeight="1" x14ac:dyDescent="0.2">
      <c r="A848" s="39" t="s">
        <v>70</v>
      </c>
      <c r="B848" s="38"/>
      <c r="C848" s="38"/>
      <c r="D848" s="38"/>
      <c r="E848" s="40" t="s">
        <v>71</v>
      </c>
    </row>
    <row r="849" spans="1:5" ht="15" customHeight="1" x14ac:dyDescent="0.25">
      <c r="B849" s="37"/>
      <c r="C849" s="38"/>
      <c r="D849" s="38"/>
      <c r="E849" s="41"/>
    </row>
    <row r="850" spans="1:5" ht="15" customHeight="1" x14ac:dyDescent="0.2">
      <c r="B850" s="54"/>
      <c r="C850" s="43" t="s">
        <v>40</v>
      </c>
      <c r="D850" s="44" t="s">
        <v>53</v>
      </c>
      <c r="E850" s="45" t="s">
        <v>42</v>
      </c>
    </row>
    <row r="851" spans="1:5" ht="15" customHeight="1" x14ac:dyDescent="0.2">
      <c r="B851" s="54"/>
      <c r="C851" s="89">
        <v>2143</v>
      </c>
      <c r="D851" s="201" t="s">
        <v>182</v>
      </c>
      <c r="E851" s="150">
        <v>-499000</v>
      </c>
    </row>
    <row r="852" spans="1:5" ht="15" customHeight="1" x14ac:dyDescent="0.2">
      <c r="B852" s="54"/>
      <c r="C852" s="89">
        <v>2143</v>
      </c>
      <c r="D852" s="201" t="s">
        <v>183</v>
      </c>
      <c r="E852" s="150">
        <f>30000+28000+28000+25000+34000+32000+30000+20000+30000+20000+15000+15000+20000+15000</f>
        <v>342000</v>
      </c>
    </row>
    <row r="853" spans="1:5" ht="15" customHeight="1" x14ac:dyDescent="0.2">
      <c r="B853" s="203"/>
      <c r="C853" s="89">
        <v>2143</v>
      </c>
      <c r="D853" s="201" t="s">
        <v>182</v>
      </c>
      <c r="E853" s="68">
        <f>42000+30000+40000</f>
        <v>112000</v>
      </c>
    </row>
    <row r="854" spans="1:5" ht="15" customHeight="1" x14ac:dyDescent="0.2">
      <c r="B854" s="202"/>
      <c r="C854" s="50" t="s">
        <v>44</v>
      </c>
      <c r="D854" s="51"/>
      <c r="E854" s="52">
        <f>SUM(E851:E853)</f>
        <v>-45000</v>
      </c>
    </row>
    <row r="855" spans="1:5" ht="15" customHeight="1" x14ac:dyDescent="0.2"/>
    <row r="856" spans="1:5" ht="15" customHeight="1" x14ac:dyDescent="0.2">
      <c r="B856" s="43" t="s">
        <v>47</v>
      </c>
      <c r="C856" s="43" t="s">
        <v>40</v>
      </c>
      <c r="D856" s="44" t="s">
        <v>41</v>
      </c>
      <c r="E856" s="55" t="s">
        <v>42</v>
      </c>
    </row>
    <row r="857" spans="1:5" ht="15" customHeight="1" x14ac:dyDescent="0.2">
      <c r="B857" s="168" t="s">
        <v>188</v>
      </c>
      <c r="C857" s="43"/>
      <c r="D857" s="97" t="s">
        <v>48</v>
      </c>
      <c r="E857" s="204">
        <f>25000+20000</f>
        <v>45000</v>
      </c>
    </row>
    <row r="858" spans="1:5" ht="15" customHeight="1" x14ac:dyDescent="0.2">
      <c r="B858" s="168"/>
      <c r="C858" s="50" t="s">
        <v>44</v>
      </c>
      <c r="D858" s="51"/>
      <c r="E858" s="52">
        <f>SUM(E857:E857)</f>
        <v>45000</v>
      </c>
    </row>
    <row r="859" spans="1:5" ht="15" customHeight="1" x14ac:dyDescent="0.2"/>
    <row r="860" spans="1:5" ht="15" customHeight="1" x14ac:dyDescent="0.2"/>
    <row r="861" spans="1:5" ht="15" customHeight="1" x14ac:dyDescent="0.25">
      <c r="A861" s="35" t="s">
        <v>189</v>
      </c>
    </row>
    <row r="862" spans="1:5" ht="15" customHeight="1" x14ac:dyDescent="0.2">
      <c r="A862" s="261" t="s">
        <v>68</v>
      </c>
      <c r="B862" s="261"/>
      <c r="C862" s="261"/>
      <c r="D862" s="261"/>
      <c r="E862" s="261"/>
    </row>
    <row r="863" spans="1:5" ht="15" customHeight="1" x14ac:dyDescent="0.2">
      <c r="A863" s="261"/>
      <c r="B863" s="261"/>
      <c r="C863" s="261"/>
      <c r="D863" s="261"/>
      <c r="E863" s="261"/>
    </row>
    <row r="864" spans="1:5" ht="15" customHeight="1" x14ac:dyDescent="0.2">
      <c r="A864" s="264" t="s">
        <v>190</v>
      </c>
      <c r="B864" s="264"/>
      <c r="C864" s="264"/>
      <c r="D864" s="264"/>
      <c r="E864" s="264"/>
    </row>
    <row r="865" spans="1:5" ht="15" customHeight="1" x14ac:dyDescent="0.2">
      <c r="A865" s="264"/>
      <c r="B865" s="264"/>
      <c r="C865" s="264"/>
      <c r="D865" s="264"/>
      <c r="E865" s="264"/>
    </row>
    <row r="866" spans="1:5" ht="15" customHeight="1" x14ac:dyDescent="0.2">
      <c r="A866" s="264"/>
      <c r="B866" s="264"/>
      <c r="C866" s="264"/>
      <c r="D866" s="264"/>
      <c r="E866" s="264"/>
    </row>
    <row r="867" spans="1:5" ht="15" customHeight="1" x14ac:dyDescent="0.2">
      <c r="A867" s="264"/>
      <c r="B867" s="264"/>
      <c r="C867" s="264"/>
      <c r="D867" s="264"/>
      <c r="E867" s="264"/>
    </row>
    <row r="868" spans="1:5" ht="15" customHeight="1" x14ac:dyDescent="0.2">
      <c r="A868" s="264"/>
      <c r="B868" s="264"/>
      <c r="C868" s="264"/>
      <c r="D868" s="264"/>
      <c r="E868" s="264"/>
    </row>
    <row r="869" spans="1:5" ht="15" customHeight="1" x14ac:dyDescent="0.2">
      <c r="A869" s="264"/>
      <c r="B869" s="264"/>
      <c r="C869" s="264"/>
      <c r="D869" s="264"/>
      <c r="E869" s="264"/>
    </row>
    <row r="870" spans="1:5" ht="15" customHeight="1" x14ac:dyDescent="0.2">
      <c r="A870" s="264"/>
      <c r="B870" s="264"/>
      <c r="C870" s="264"/>
      <c r="D870" s="264"/>
      <c r="E870" s="264"/>
    </row>
    <row r="871" spans="1:5" ht="15" customHeight="1" x14ac:dyDescent="0.2">
      <c r="A871" s="264"/>
      <c r="B871" s="264"/>
      <c r="C871" s="264"/>
      <c r="D871" s="264"/>
      <c r="E871" s="264"/>
    </row>
    <row r="872" spans="1:5" ht="15" customHeight="1" x14ac:dyDescent="0.2">
      <c r="A872" s="264"/>
      <c r="B872" s="264"/>
      <c r="C872" s="264"/>
      <c r="D872" s="264"/>
      <c r="E872" s="264"/>
    </row>
    <row r="873" spans="1:5" ht="15" customHeight="1" x14ac:dyDescent="0.2"/>
    <row r="874" spans="1:5" ht="15" customHeight="1" x14ac:dyDescent="0.25">
      <c r="A874" s="37" t="s">
        <v>16</v>
      </c>
      <c r="B874" s="38"/>
      <c r="C874" s="38"/>
      <c r="D874" s="38"/>
      <c r="E874" s="38"/>
    </row>
    <row r="875" spans="1:5" ht="15" customHeight="1" x14ac:dyDescent="0.2">
      <c r="A875" s="39" t="s">
        <v>70</v>
      </c>
      <c r="B875" s="38"/>
      <c r="C875" s="38"/>
      <c r="D875" s="38"/>
      <c r="E875" s="40" t="s">
        <v>71</v>
      </c>
    </row>
    <row r="876" spans="1:5" ht="15" customHeight="1" x14ac:dyDescent="0.25">
      <c r="B876" s="37"/>
      <c r="C876" s="38"/>
      <c r="D876" s="38"/>
      <c r="E876" s="41"/>
    </row>
    <row r="877" spans="1:5" ht="15" customHeight="1" x14ac:dyDescent="0.2">
      <c r="B877" s="54"/>
      <c r="C877" s="43" t="s">
        <v>40</v>
      </c>
      <c r="D877" s="44" t="s">
        <v>53</v>
      </c>
      <c r="E877" s="45" t="s">
        <v>42</v>
      </c>
    </row>
    <row r="878" spans="1:5" ht="15" customHeight="1" x14ac:dyDescent="0.2">
      <c r="B878" s="54"/>
      <c r="C878" s="89">
        <v>2143</v>
      </c>
      <c r="D878" s="201" t="s">
        <v>182</v>
      </c>
      <c r="E878" s="150">
        <v>-800000</v>
      </c>
    </row>
    <row r="879" spans="1:5" ht="15" customHeight="1" x14ac:dyDescent="0.2">
      <c r="B879" s="54"/>
      <c r="C879" s="89">
        <v>2143</v>
      </c>
      <c r="D879" s="201" t="s">
        <v>183</v>
      </c>
      <c r="E879" s="150">
        <f>34000+34000+30000+30000+30000+30000+30000</f>
        <v>218000</v>
      </c>
    </row>
    <row r="880" spans="1:5" ht="15" customHeight="1" x14ac:dyDescent="0.2">
      <c r="B880" s="203"/>
      <c r="C880" s="89">
        <v>2143</v>
      </c>
      <c r="D880" s="201" t="s">
        <v>182</v>
      </c>
      <c r="E880" s="150">
        <f>34000+34000+34000+30000+30000+30000+30000+30000+30000+30000+30000+30000+30000+30000+30000+30000+30000+30000+30000</f>
        <v>582000</v>
      </c>
    </row>
    <row r="881" spans="1:5" ht="15" customHeight="1" x14ac:dyDescent="0.2">
      <c r="B881" s="202"/>
      <c r="C881" s="50" t="s">
        <v>44</v>
      </c>
      <c r="D881" s="51"/>
      <c r="E881" s="52">
        <f>SUM(E878:E880)</f>
        <v>0</v>
      </c>
    </row>
    <row r="882" spans="1:5" ht="15" customHeight="1" x14ac:dyDescent="0.2"/>
    <row r="883" spans="1:5" ht="15" customHeight="1" x14ac:dyDescent="0.2"/>
    <row r="884" spans="1:5" ht="15" customHeight="1" x14ac:dyDescent="0.2"/>
    <row r="885" spans="1:5" ht="15" customHeight="1" x14ac:dyDescent="0.2"/>
    <row r="886" spans="1:5" ht="15" customHeight="1" x14ac:dyDescent="0.25">
      <c r="A886" s="35" t="s">
        <v>191</v>
      </c>
    </row>
    <row r="887" spans="1:5" ht="15" customHeight="1" x14ac:dyDescent="0.2">
      <c r="A887" s="261" t="s">
        <v>68</v>
      </c>
      <c r="B887" s="261"/>
      <c r="C887" s="261"/>
      <c r="D887" s="261"/>
      <c r="E887" s="261"/>
    </row>
    <row r="888" spans="1:5" ht="15" customHeight="1" x14ac:dyDescent="0.2">
      <c r="A888" s="261"/>
      <c r="B888" s="261"/>
      <c r="C888" s="261"/>
      <c r="D888" s="261"/>
      <c r="E888" s="261"/>
    </row>
    <row r="889" spans="1:5" ht="15" customHeight="1" x14ac:dyDescent="0.2">
      <c r="A889" s="258" t="s">
        <v>192</v>
      </c>
      <c r="B889" s="258"/>
      <c r="C889" s="258"/>
      <c r="D889" s="258"/>
      <c r="E889" s="258"/>
    </row>
    <row r="890" spans="1:5" ht="15" customHeight="1" x14ac:dyDescent="0.2">
      <c r="A890" s="258"/>
      <c r="B890" s="258"/>
      <c r="C890" s="258"/>
      <c r="D890" s="258"/>
      <c r="E890" s="258"/>
    </row>
    <row r="891" spans="1:5" ht="15" customHeight="1" x14ac:dyDescent="0.2">
      <c r="A891" s="258"/>
      <c r="B891" s="258"/>
      <c r="C891" s="258"/>
      <c r="D891" s="258"/>
      <c r="E891" s="258"/>
    </row>
    <row r="892" spans="1:5" ht="15" customHeight="1" x14ac:dyDescent="0.2">
      <c r="A892" s="258"/>
      <c r="B892" s="258"/>
      <c r="C892" s="258"/>
      <c r="D892" s="258"/>
      <c r="E892" s="258"/>
    </row>
    <row r="893" spans="1:5" ht="15" customHeight="1" x14ac:dyDescent="0.2">
      <c r="A893" s="258"/>
      <c r="B893" s="258"/>
      <c r="C893" s="258"/>
      <c r="D893" s="258"/>
      <c r="E893" s="258"/>
    </row>
    <row r="894" spans="1:5" ht="15" customHeight="1" x14ac:dyDescent="0.2">
      <c r="A894" s="258"/>
      <c r="B894" s="258"/>
      <c r="C894" s="258"/>
      <c r="D894" s="258"/>
      <c r="E894" s="258"/>
    </row>
    <row r="895" spans="1:5" ht="15" customHeight="1" x14ac:dyDescent="0.2">
      <c r="A895" s="258"/>
      <c r="B895" s="258"/>
      <c r="C895" s="258"/>
      <c r="D895" s="258"/>
      <c r="E895" s="258"/>
    </row>
    <row r="896" spans="1:5" ht="15" customHeight="1" x14ac:dyDescent="0.2">
      <c r="A896" s="258"/>
      <c r="B896" s="258"/>
      <c r="C896" s="258"/>
      <c r="D896" s="258"/>
      <c r="E896" s="258"/>
    </row>
    <row r="897" spans="1:5" ht="15" customHeight="1" x14ac:dyDescent="0.2"/>
    <row r="898" spans="1:5" ht="15" customHeight="1" x14ac:dyDescent="0.25">
      <c r="A898" s="37" t="s">
        <v>16</v>
      </c>
      <c r="B898" s="38"/>
      <c r="C898" s="38"/>
      <c r="D898" s="38"/>
      <c r="E898" s="36"/>
    </row>
    <row r="899" spans="1:5" ht="15" customHeight="1" x14ac:dyDescent="0.2">
      <c r="A899" s="170" t="s">
        <v>70</v>
      </c>
      <c r="B899" s="73"/>
      <c r="C899" s="73"/>
      <c r="D899" s="73"/>
      <c r="E899" s="75" t="s">
        <v>71</v>
      </c>
    </row>
    <row r="900" spans="1:5" ht="15" customHeight="1" x14ac:dyDescent="0.2"/>
    <row r="901" spans="1:5" ht="15" customHeight="1" x14ac:dyDescent="0.2">
      <c r="A901" s="54"/>
      <c r="B901" s="54"/>
      <c r="C901" s="43" t="s">
        <v>40</v>
      </c>
      <c r="D901" s="79" t="s">
        <v>53</v>
      </c>
      <c r="E901" s="55" t="s">
        <v>42</v>
      </c>
    </row>
    <row r="902" spans="1:5" ht="15" customHeight="1" x14ac:dyDescent="0.2">
      <c r="A902" s="46"/>
      <c r="B902" s="95"/>
      <c r="C902" s="96">
        <v>2143</v>
      </c>
      <c r="D902" s="99" t="s">
        <v>73</v>
      </c>
      <c r="E902" s="49">
        <v>-7036510</v>
      </c>
    </row>
    <row r="903" spans="1:5" ht="15" customHeight="1" x14ac:dyDescent="0.2">
      <c r="A903" s="46"/>
      <c r="B903" s="95"/>
      <c r="C903" s="96">
        <v>2143</v>
      </c>
      <c r="D903" s="67" t="s">
        <v>79</v>
      </c>
      <c r="E903" s="49">
        <f>268732+221430+500000+450000</f>
        <v>1440162</v>
      </c>
    </row>
    <row r="904" spans="1:5" ht="15" customHeight="1" x14ac:dyDescent="0.2">
      <c r="A904" s="46"/>
      <c r="B904" s="95"/>
      <c r="C904" s="96">
        <v>2143</v>
      </c>
      <c r="D904" s="99" t="s">
        <v>73</v>
      </c>
      <c r="E904" s="49">
        <f>90000+159925+190000+100000</f>
        <v>539925</v>
      </c>
    </row>
    <row r="905" spans="1:5" ht="15" customHeight="1" x14ac:dyDescent="0.2">
      <c r="A905" s="46"/>
      <c r="B905" s="95"/>
      <c r="C905" s="96">
        <v>2143</v>
      </c>
      <c r="D905" s="48" t="s">
        <v>72</v>
      </c>
      <c r="E905" s="49">
        <f>431268+478570+700000+660585+700000+626000+610000+150000+700000</f>
        <v>5056423</v>
      </c>
    </row>
    <row r="906" spans="1:5" ht="15" customHeight="1" x14ac:dyDescent="0.2">
      <c r="A906" s="98"/>
      <c r="B906" s="98"/>
      <c r="C906" s="50" t="s">
        <v>44</v>
      </c>
      <c r="D906" s="99"/>
      <c r="E906" s="52">
        <f>SUM(E902:E905)</f>
        <v>0</v>
      </c>
    </row>
    <row r="907" spans="1:5" ht="15" customHeight="1" x14ac:dyDescent="0.2"/>
    <row r="908" spans="1:5" ht="15" customHeight="1" x14ac:dyDescent="0.2"/>
    <row r="909" spans="1:5" ht="15" customHeight="1" x14ac:dyDescent="0.25">
      <c r="A909" s="35" t="s">
        <v>193</v>
      </c>
    </row>
    <row r="910" spans="1:5" ht="15" customHeight="1" x14ac:dyDescent="0.2">
      <c r="A910" s="261" t="s">
        <v>194</v>
      </c>
      <c r="B910" s="261"/>
      <c r="C910" s="261"/>
      <c r="D910" s="261"/>
      <c r="E910" s="261"/>
    </row>
    <row r="911" spans="1:5" ht="15" customHeight="1" x14ac:dyDescent="0.2">
      <c r="A911" s="261"/>
      <c r="B911" s="261"/>
      <c r="C911" s="261"/>
      <c r="D911" s="261"/>
      <c r="E911" s="261"/>
    </row>
    <row r="912" spans="1:5" ht="15" customHeight="1" x14ac:dyDescent="0.2">
      <c r="A912" s="258" t="s">
        <v>195</v>
      </c>
      <c r="B912" s="258"/>
      <c r="C912" s="258"/>
      <c r="D912" s="258"/>
      <c r="E912" s="258"/>
    </row>
    <row r="913" spans="1:5" ht="15" customHeight="1" x14ac:dyDescent="0.2">
      <c r="A913" s="258"/>
      <c r="B913" s="258"/>
      <c r="C913" s="258"/>
      <c r="D913" s="258"/>
      <c r="E913" s="258"/>
    </row>
    <row r="914" spans="1:5" ht="15" customHeight="1" x14ac:dyDescent="0.2">
      <c r="A914" s="258"/>
      <c r="B914" s="258"/>
      <c r="C914" s="258"/>
      <c r="D914" s="258"/>
      <c r="E914" s="258"/>
    </row>
    <row r="915" spans="1:5" ht="15" customHeight="1" x14ac:dyDescent="0.2">
      <c r="A915" s="258"/>
      <c r="B915" s="258"/>
      <c r="C915" s="258"/>
      <c r="D915" s="258"/>
      <c r="E915" s="258"/>
    </row>
    <row r="916" spans="1:5" ht="15" customHeight="1" x14ac:dyDescent="0.2">
      <c r="A916" s="258"/>
      <c r="B916" s="258"/>
      <c r="C916" s="258"/>
      <c r="D916" s="258"/>
      <c r="E916" s="258"/>
    </row>
    <row r="917" spans="1:5" ht="15" customHeight="1" x14ac:dyDescent="0.2">
      <c r="A917" s="258"/>
      <c r="B917" s="258"/>
      <c r="C917" s="258"/>
      <c r="D917" s="258"/>
      <c r="E917" s="258"/>
    </row>
    <row r="918" spans="1:5" ht="15" customHeight="1" x14ac:dyDescent="0.2"/>
    <row r="919" spans="1:5" ht="15" customHeight="1" x14ac:dyDescent="0.25">
      <c r="A919" s="37" t="s">
        <v>16</v>
      </c>
      <c r="B919" s="38"/>
      <c r="C919" s="38"/>
      <c r="D919" s="38"/>
      <c r="E919" s="36"/>
    </row>
    <row r="920" spans="1:5" ht="15" customHeight="1" x14ac:dyDescent="0.2">
      <c r="A920" s="74" t="s">
        <v>100</v>
      </c>
      <c r="B920" s="38"/>
      <c r="C920" s="38"/>
      <c r="D920" s="38"/>
      <c r="E920" s="40" t="s">
        <v>101</v>
      </c>
    </row>
    <row r="921" spans="1:5" ht="15" customHeight="1" x14ac:dyDescent="0.2">
      <c r="B921" s="205"/>
      <c r="C921" s="38"/>
      <c r="D921" s="38"/>
      <c r="E921" s="41"/>
    </row>
    <row r="922" spans="1:5" ht="15" customHeight="1" x14ac:dyDescent="0.2">
      <c r="B922" s="54"/>
      <c r="C922" s="43" t="s">
        <v>40</v>
      </c>
      <c r="D922" s="44" t="s">
        <v>53</v>
      </c>
      <c r="E922" s="45" t="s">
        <v>42</v>
      </c>
    </row>
    <row r="923" spans="1:5" ht="15" customHeight="1" x14ac:dyDescent="0.2">
      <c r="B923" s="80"/>
      <c r="C923" s="96">
        <v>6172</v>
      </c>
      <c r="D923" s="48" t="s">
        <v>103</v>
      </c>
      <c r="E923" s="150">
        <v>-480937</v>
      </c>
    </row>
    <row r="924" spans="1:5" ht="15" customHeight="1" x14ac:dyDescent="0.2">
      <c r="B924" s="80"/>
      <c r="C924" s="96">
        <v>6172</v>
      </c>
      <c r="D924" s="48" t="s">
        <v>102</v>
      </c>
      <c r="E924" s="150">
        <f>352700+87480+31757</f>
        <v>471937</v>
      </c>
    </row>
    <row r="925" spans="1:5" ht="15" customHeight="1" x14ac:dyDescent="0.2">
      <c r="B925" s="80"/>
      <c r="C925" s="96">
        <v>6172</v>
      </c>
      <c r="D925" s="48" t="s">
        <v>103</v>
      </c>
      <c r="E925" s="150">
        <v>9000</v>
      </c>
    </row>
    <row r="926" spans="1:5" ht="15" customHeight="1" x14ac:dyDescent="0.2">
      <c r="B926" s="80"/>
      <c r="C926" s="50" t="s">
        <v>44</v>
      </c>
      <c r="D926" s="51"/>
      <c r="E926" s="52">
        <f>SUM(E923:E925)</f>
        <v>0</v>
      </c>
    </row>
    <row r="927" spans="1:5" ht="15" customHeight="1" x14ac:dyDescent="0.2"/>
    <row r="928" spans="1:5" ht="15" customHeight="1" x14ac:dyDescent="0.2"/>
    <row r="929" spans="1:5" ht="15" customHeight="1" x14ac:dyDescent="0.2"/>
    <row r="930" spans="1:5" ht="15" customHeight="1" x14ac:dyDescent="0.2"/>
    <row r="931" spans="1:5" ht="15" customHeight="1" x14ac:dyDescent="0.2"/>
    <row r="932" spans="1:5" ht="15" customHeight="1" x14ac:dyDescent="0.2"/>
    <row r="933" spans="1:5" ht="15" customHeight="1" x14ac:dyDescent="0.2"/>
    <row r="934" spans="1:5" ht="15" customHeight="1" x14ac:dyDescent="0.2"/>
    <row r="935" spans="1:5" ht="15" customHeight="1" x14ac:dyDescent="0.2"/>
    <row r="936" spans="1:5" ht="15" customHeight="1" x14ac:dyDescent="0.2"/>
    <row r="937" spans="1:5" ht="15" customHeight="1" x14ac:dyDescent="0.2"/>
    <row r="938" spans="1:5" ht="15" customHeight="1" x14ac:dyDescent="0.25">
      <c r="A938" s="35" t="s">
        <v>196</v>
      </c>
    </row>
    <row r="939" spans="1:5" ht="15" customHeight="1" x14ac:dyDescent="0.2">
      <c r="A939" s="261" t="s">
        <v>197</v>
      </c>
      <c r="B939" s="261"/>
      <c r="C939" s="261"/>
      <c r="D939" s="261"/>
      <c r="E939" s="261"/>
    </row>
    <row r="940" spans="1:5" ht="15" customHeight="1" x14ac:dyDescent="0.2">
      <c r="A940" s="261"/>
      <c r="B940" s="261"/>
      <c r="C940" s="261"/>
      <c r="D940" s="261"/>
      <c r="E940" s="261"/>
    </row>
    <row r="941" spans="1:5" ht="15" customHeight="1" x14ac:dyDescent="0.2">
      <c r="A941" s="262" t="s">
        <v>198</v>
      </c>
      <c r="B941" s="262"/>
      <c r="C941" s="262"/>
      <c r="D941" s="262"/>
      <c r="E941" s="262"/>
    </row>
    <row r="942" spans="1:5" ht="15" customHeight="1" x14ac:dyDescent="0.2">
      <c r="A942" s="262"/>
      <c r="B942" s="262"/>
      <c r="C942" s="262"/>
      <c r="D942" s="262"/>
      <c r="E942" s="262"/>
    </row>
    <row r="943" spans="1:5" ht="15" customHeight="1" x14ac:dyDescent="0.2">
      <c r="A943" s="262"/>
      <c r="B943" s="262"/>
      <c r="C943" s="262"/>
      <c r="D943" s="262"/>
      <c r="E943" s="262"/>
    </row>
    <row r="944" spans="1:5" ht="15" customHeight="1" x14ac:dyDescent="0.2">
      <c r="A944" s="262"/>
      <c r="B944" s="262"/>
      <c r="C944" s="262"/>
      <c r="D944" s="262"/>
      <c r="E944" s="262"/>
    </row>
    <row r="945" spans="1:7" ht="15" customHeight="1" x14ac:dyDescent="0.2">
      <c r="A945" s="262"/>
      <c r="B945" s="262"/>
      <c r="C945" s="262"/>
      <c r="D945" s="262"/>
      <c r="E945" s="262"/>
    </row>
    <row r="946" spans="1:7" ht="15" customHeight="1" x14ac:dyDescent="0.2">
      <c r="A946" s="262"/>
      <c r="B946" s="262"/>
      <c r="C946" s="262"/>
      <c r="D946" s="262"/>
      <c r="E946" s="262"/>
    </row>
    <row r="947" spans="1:7" ht="15" customHeight="1" x14ac:dyDescent="0.2">
      <c r="A947" s="262"/>
      <c r="B947" s="262"/>
      <c r="C947" s="262"/>
      <c r="D947" s="262"/>
      <c r="E947" s="262"/>
    </row>
    <row r="948" spans="1:7" ht="15" customHeight="1" x14ac:dyDescent="0.2">
      <c r="A948" s="262"/>
      <c r="B948" s="262"/>
      <c r="C948" s="262"/>
      <c r="D948" s="262"/>
      <c r="E948" s="262"/>
    </row>
    <row r="949" spans="1:7" ht="15" customHeight="1" x14ac:dyDescent="0.2">
      <c r="A949" s="262"/>
      <c r="B949" s="262"/>
      <c r="C949" s="262"/>
      <c r="D949" s="262"/>
      <c r="E949" s="262"/>
    </row>
    <row r="950" spans="1:7" ht="15" customHeight="1" x14ac:dyDescent="0.2"/>
    <row r="951" spans="1:7" ht="15" customHeight="1" x14ac:dyDescent="0.25">
      <c r="A951" s="37" t="s">
        <v>16</v>
      </c>
      <c r="B951" s="38"/>
      <c r="C951" s="38"/>
      <c r="D951" s="38"/>
      <c r="E951" s="38"/>
    </row>
    <row r="952" spans="1:7" ht="15" customHeight="1" x14ac:dyDescent="0.2">
      <c r="A952" s="170" t="s">
        <v>51</v>
      </c>
      <c r="B952" s="38"/>
      <c r="C952" s="38"/>
      <c r="D952" s="38"/>
      <c r="E952" s="40" t="s">
        <v>157</v>
      </c>
    </row>
    <row r="953" spans="1:7" ht="15" customHeight="1" x14ac:dyDescent="0.2">
      <c r="A953" s="92"/>
      <c r="B953" s="205"/>
      <c r="C953" s="38"/>
      <c r="D953" s="38"/>
      <c r="E953" s="41"/>
    </row>
    <row r="954" spans="1:7" ht="15" customHeight="1" x14ac:dyDescent="0.2">
      <c r="A954" s="54"/>
      <c r="B954" s="54"/>
      <c r="C954" s="43" t="s">
        <v>40</v>
      </c>
      <c r="D954" s="44" t="s">
        <v>53</v>
      </c>
      <c r="E954" s="55" t="s">
        <v>42</v>
      </c>
    </row>
    <row r="955" spans="1:7" ht="15" customHeight="1" x14ac:dyDescent="0.2">
      <c r="A955" s="65"/>
      <c r="B955" s="200"/>
      <c r="C955" s="58">
        <v>3639</v>
      </c>
      <c r="D955" s="99" t="s">
        <v>73</v>
      </c>
      <c r="E955" s="68">
        <f>-9916692-91227-579488-3668512</f>
        <v>-14255919</v>
      </c>
    </row>
    <row r="956" spans="1:7" ht="15" customHeight="1" x14ac:dyDescent="0.2">
      <c r="A956" s="65"/>
      <c r="B956" s="200"/>
      <c r="C956" s="58">
        <v>2141</v>
      </c>
      <c r="D956" s="67" t="s">
        <v>79</v>
      </c>
      <c r="E956" s="68">
        <f>-115000-79700</f>
        <v>-194700</v>
      </c>
      <c r="G956" s="187">
        <f>SUM(E955:E956)</f>
        <v>-14450619</v>
      </c>
    </row>
    <row r="957" spans="1:7" ht="15" customHeight="1" x14ac:dyDescent="0.2">
      <c r="A957" s="65"/>
      <c r="B957" s="200"/>
      <c r="C957" s="58">
        <v>2212</v>
      </c>
      <c r="D957" s="99" t="s">
        <v>73</v>
      </c>
      <c r="E957" s="68">
        <v>2000000</v>
      </c>
    </row>
    <row r="958" spans="1:7" ht="15" customHeight="1" x14ac:dyDescent="0.2">
      <c r="A958" s="65"/>
      <c r="B958" s="200"/>
      <c r="C958" s="58">
        <v>2219</v>
      </c>
      <c r="D958" s="99" t="s">
        <v>73</v>
      </c>
      <c r="E958" s="68">
        <v>978000</v>
      </c>
    </row>
    <row r="959" spans="1:7" ht="15" customHeight="1" x14ac:dyDescent="0.2">
      <c r="A959" s="65"/>
      <c r="B959" s="200"/>
      <c r="C959" s="58">
        <v>3111</v>
      </c>
      <c r="D959" s="99" t="s">
        <v>73</v>
      </c>
      <c r="E959" s="68">
        <v>150000</v>
      </c>
    </row>
    <row r="960" spans="1:7" ht="15" customHeight="1" x14ac:dyDescent="0.2">
      <c r="A960" s="65"/>
      <c r="B960" s="200"/>
      <c r="C960" s="58">
        <v>3412</v>
      </c>
      <c r="D960" s="99" t="s">
        <v>73</v>
      </c>
      <c r="E960" s="68">
        <v>500000</v>
      </c>
    </row>
    <row r="961" spans="1:5" ht="15" customHeight="1" x14ac:dyDescent="0.2">
      <c r="A961" s="65"/>
      <c r="B961" s="200"/>
      <c r="C961" s="58">
        <v>3399</v>
      </c>
      <c r="D961" s="99" t="s">
        <v>73</v>
      </c>
      <c r="E961" s="68">
        <f>1649000+599000</f>
        <v>2248000</v>
      </c>
    </row>
    <row r="962" spans="1:5" ht="15" customHeight="1" x14ac:dyDescent="0.2">
      <c r="A962" s="65"/>
      <c r="B962" s="200"/>
      <c r="C962" s="58">
        <v>2212</v>
      </c>
      <c r="D962" s="99" t="s">
        <v>72</v>
      </c>
      <c r="E962" s="68">
        <v>2000000</v>
      </c>
    </row>
    <row r="963" spans="1:5" ht="15" customHeight="1" x14ac:dyDescent="0.2">
      <c r="A963" s="65"/>
      <c r="B963" s="200"/>
      <c r="C963" s="58">
        <v>2219</v>
      </c>
      <c r="D963" s="99" t="s">
        <v>72</v>
      </c>
      <c r="E963" s="68">
        <v>427500</v>
      </c>
    </row>
    <row r="964" spans="1:5" ht="15" customHeight="1" x14ac:dyDescent="0.2">
      <c r="A964" s="65"/>
      <c r="B964" s="200"/>
      <c r="C964" s="58">
        <v>3111</v>
      </c>
      <c r="D964" s="99" t="s">
        <v>72</v>
      </c>
      <c r="E964" s="68">
        <v>500000</v>
      </c>
    </row>
    <row r="965" spans="1:5" ht="15" customHeight="1" x14ac:dyDescent="0.2">
      <c r="A965" s="65"/>
      <c r="B965" s="200"/>
      <c r="C965" s="58">
        <v>3113</v>
      </c>
      <c r="D965" s="99" t="s">
        <v>72</v>
      </c>
      <c r="E965" s="68">
        <v>1000000</v>
      </c>
    </row>
    <row r="966" spans="1:5" ht="15" customHeight="1" x14ac:dyDescent="0.2">
      <c r="A966" s="65"/>
      <c r="B966" s="200"/>
      <c r="C966" s="58">
        <v>3412</v>
      </c>
      <c r="D966" s="99" t="s">
        <v>72</v>
      </c>
      <c r="E966" s="68">
        <v>500000</v>
      </c>
    </row>
    <row r="967" spans="1:5" ht="15" customHeight="1" x14ac:dyDescent="0.2">
      <c r="A967" s="65"/>
      <c r="B967" s="200"/>
      <c r="C967" s="58">
        <v>3631</v>
      </c>
      <c r="D967" s="99" t="s">
        <v>72</v>
      </c>
      <c r="E967" s="68">
        <v>387119</v>
      </c>
    </row>
    <row r="968" spans="1:5" ht="15" customHeight="1" x14ac:dyDescent="0.2">
      <c r="A968" s="65"/>
      <c r="B968" s="200"/>
      <c r="C968" s="58">
        <v>3636</v>
      </c>
      <c r="D968" s="99" t="s">
        <v>72</v>
      </c>
      <c r="E968" s="68">
        <v>1760000</v>
      </c>
    </row>
    <row r="969" spans="1:5" ht="15" customHeight="1" x14ac:dyDescent="0.2">
      <c r="A969" s="65"/>
      <c r="B969" s="200"/>
      <c r="C969" s="58">
        <v>3399</v>
      </c>
      <c r="D969" s="99" t="s">
        <v>72</v>
      </c>
      <c r="E969" s="68">
        <v>2000000</v>
      </c>
    </row>
    <row r="970" spans="1:5" ht="15" customHeight="1" x14ac:dyDescent="0.2">
      <c r="C970" s="50" t="s">
        <v>44</v>
      </c>
      <c r="D970" s="51"/>
      <c r="E970" s="52">
        <f>SUM(E955:E969)</f>
        <v>0</v>
      </c>
    </row>
    <row r="971" spans="1:5" ht="15" customHeight="1" x14ac:dyDescent="0.2"/>
    <row r="972" spans="1:5" ht="15" customHeight="1" x14ac:dyDescent="0.2"/>
    <row r="973" spans="1:5" ht="15" customHeight="1" x14ac:dyDescent="0.25">
      <c r="A973" s="35" t="s">
        <v>199</v>
      </c>
    </row>
    <row r="974" spans="1:5" ht="15" customHeight="1" x14ac:dyDescent="0.2">
      <c r="A974" s="261" t="s">
        <v>200</v>
      </c>
      <c r="B974" s="261"/>
      <c r="C974" s="261"/>
      <c r="D974" s="261"/>
      <c r="E974" s="261"/>
    </row>
    <row r="975" spans="1:5" ht="15" customHeight="1" x14ac:dyDescent="0.2">
      <c r="A975" s="261"/>
      <c r="B975" s="261"/>
      <c r="C975" s="261"/>
      <c r="D975" s="261"/>
      <c r="E975" s="261"/>
    </row>
    <row r="976" spans="1:5" ht="15" customHeight="1" x14ac:dyDescent="0.2">
      <c r="A976" s="258" t="s">
        <v>201</v>
      </c>
      <c r="B976" s="258"/>
      <c r="C976" s="258"/>
      <c r="D976" s="258"/>
      <c r="E976" s="258"/>
    </row>
    <row r="977" spans="1:5" ht="15" customHeight="1" x14ac:dyDescent="0.2">
      <c r="A977" s="258"/>
      <c r="B977" s="258"/>
      <c r="C977" s="258"/>
      <c r="D977" s="258"/>
      <c r="E977" s="258"/>
    </row>
    <row r="978" spans="1:5" ht="15" customHeight="1" x14ac:dyDescent="0.2">
      <c r="A978" s="258"/>
      <c r="B978" s="258"/>
      <c r="C978" s="258"/>
      <c r="D978" s="258"/>
      <c r="E978" s="258"/>
    </row>
    <row r="979" spans="1:5" ht="15" customHeight="1" x14ac:dyDescent="0.2">
      <c r="A979" s="258"/>
      <c r="B979" s="258"/>
      <c r="C979" s="258"/>
      <c r="D979" s="258"/>
      <c r="E979" s="258"/>
    </row>
    <row r="980" spans="1:5" ht="15" customHeight="1" x14ac:dyDescent="0.2">
      <c r="A980" s="258"/>
      <c r="B980" s="258"/>
      <c r="C980" s="258"/>
      <c r="D980" s="258"/>
      <c r="E980" s="258"/>
    </row>
    <row r="981" spans="1:5" ht="15" customHeight="1" x14ac:dyDescent="0.2">
      <c r="A981" s="258"/>
      <c r="B981" s="258"/>
      <c r="C981" s="258"/>
      <c r="D981" s="258"/>
      <c r="E981" s="258"/>
    </row>
    <row r="982" spans="1:5" ht="15" customHeight="1" x14ac:dyDescent="0.2">
      <c r="A982" s="258"/>
      <c r="B982" s="258"/>
      <c r="C982" s="258"/>
      <c r="D982" s="258"/>
      <c r="E982" s="258"/>
    </row>
    <row r="983" spans="1:5" ht="15" customHeight="1" x14ac:dyDescent="0.2">
      <c r="A983" s="152"/>
      <c r="B983" s="152"/>
      <c r="C983" s="152"/>
      <c r="D983" s="152"/>
      <c r="E983" s="152"/>
    </row>
    <row r="984" spans="1:5" ht="15" customHeight="1" x14ac:dyDescent="0.2">
      <c r="A984" s="152"/>
      <c r="B984" s="152"/>
      <c r="C984" s="152"/>
      <c r="D984" s="152"/>
      <c r="E984" s="152"/>
    </row>
    <row r="985" spans="1:5" ht="15" customHeight="1" x14ac:dyDescent="0.2">
      <c r="A985" s="152"/>
      <c r="B985" s="152"/>
      <c r="C985" s="152"/>
      <c r="D985" s="152"/>
      <c r="E985" s="152"/>
    </row>
    <row r="986" spans="1:5" ht="15" customHeight="1" x14ac:dyDescent="0.2">
      <c r="A986" s="152"/>
      <c r="B986" s="152"/>
      <c r="C986" s="152"/>
      <c r="D986" s="152"/>
      <c r="E986" s="152"/>
    </row>
    <row r="987" spans="1:5" ht="15" customHeight="1" x14ac:dyDescent="0.2">
      <c r="A987" s="152"/>
      <c r="B987" s="152"/>
      <c r="C987" s="152"/>
      <c r="D987" s="152"/>
      <c r="E987" s="152"/>
    </row>
    <row r="988" spans="1:5" ht="15" customHeight="1" x14ac:dyDescent="0.2">
      <c r="A988" s="152"/>
      <c r="B988" s="152"/>
      <c r="C988" s="152"/>
      <c r="D988" s="152"/>
      <c r="E988" s="152"/>
    </row>
    <row r="989" spans="1:5" ht="15" customHeight="1" x14ac:dyDescent="0.2">
      <c r="A989" s="152"/>
      <c r="B989" s="152"/>
      <c r="C989" s="152"/>
      <c r="D989" s="152"/>
      <c r="E989" s="152"/>
    </row>
    <row r="990" spans="1:5" ht="15" customHeight="1" x14ac:dyDescent="0.25">
      <c r="A990" s="72" t="s">
        <v>16</v>
      </c>
      <c r="B990" s="86"/>
      <c r="C990" s="73"/>
      <c r="D990" s="73"/>
      <c r="E990" s="73"/>
    </row>
    <row r="991" spans="1:5" ht="15" customHeight="1" x14ac:dyDescent="0.2">
      <c r="A991" s="74" t="s">
        <v>158</v>
      </c>
      <c r="B991" s="73"/>
      <c r="C991" s="73"/>
      <c r="D991" s="73"/>
      <c r="E991" s="75" t="s">
        <v>159</v>
      </c>
    </row>
    <row r="992" spans="1:5" ht="15" customHeight="1" x14ac:dyDescent="0.2">
      <c r="A992" s="76"/>
      <c r="B992" s="206"/>
      <c r="C992" s="73"/>
      <c r="D992" s="76"/>
      <c r="E992" s="78"/>
    </row>
    <row r="993" spans="1:5" ht="15" customHeight="1" x14ac:dyDescent="0.2">
      <c r="A993" s="152"/>
      <c r="B993" s="42"/>
      <c r="C993" s="55" t="s">
        <v>40</v>
      </c>
      <c r="D993" s="207" t="s">
        <v>53</v>
      </c>
      <c r="E993" s="55" t="s">
        <v>42</v>
      </c>
    </row>
    <row r="994" spans="1:5" ht="15" customHeight="1" x14ac:dyDescent="0.2">
      <c r="A994" s="152"/>
      <c r="B994" s="208"/>
      <c r="C994" s="58">
        <v>2331</v>
      </c>
      <c r="D994" s="48" t="s">
        <v>72</v>
      </c>
      <c r="E994" s="162">
        <f>-250000-10860000</f>
        <v>-11110000</v>
      </c>
    </row>
    <row r="995" spans="1:5" ht="15" customHeight="1" x14ac:dyDescent="0.2">
      <c r="A995" s="152"/>
      <c r="B995" s="208"/>
      <c r="C995" s="58">
        <v>3429</v>
      </c>
      <c r="D995" s="48" t="s">
        <v>183</v>
      </c>
      <c r="E995" s="162">
        <v>250000</v>
      </c>
    </row>
    <row r="996" spans="1:5" ht="15" customHeight="1" x14ac:dyDescent="0.2">
      <c r="A996" s="152"/>
      <c r="B996" s="208"/>
      <c r="C996" s="58">
        <v>3732</v>
      </c>
      <c r="D996" s="99" t="s">
        <v>73</v>
      </c>
      <c r="E996" s="162">
        <v>106994</v>
      </c>
    </row>
    <row r="997" spans="1:5" ht="15" customHeight="1" x14ac:dyDescent="0.2">
      <c r="A997" s="152"/>
      <c r="B997" s="208"/>
      <c r="C997" s="58">
        <v>3732</v>
      </c>
      <c r="D997" s="99" t="s">
        <v>72</v>
      </c>
      <c r="E997" s="162">
        <v>10753006</v>
      </c>
    </row>
    <row r="998" spans="1:5" ht="15" customHeight="1" x14ac:dyDescent="0.2">
      <c r="A998" s="152"/>
      <c r="B998" s="101"/>
      <c r="C998" s="69" t="s">
        <v>44</v>
      </c>
      <c r="D998" s="82"/>
      <c r="E998" s="83">
        <f>SUM(E994:E997)</f>
        <v>0</v>
      </c>
    </row>
    <row r="999" spans="1:5" ht="15" customHeight="1" x14ac:dyDescent="0.2"/>
    <row r="1000" spans="1:5" ht="15" customHeight="1" x14ac:dyDescent="0.2"/>
    <row r="1001" spans="1:5" ht="15" customHeight="1" x14ac:dyDescent="0.25">
      <c r="A1001" s="35" t="s">
        <v>202</v>
      </c>
    </row>
    <row r="1002" spans="1:5" ht="15" customHeight="1" x14ac:dyDescent="0.2">
      <c r="A1002" s="261" t="s">
        <v>203</v>
      </c>
      <c r="B1002" s="261"/>
      <c r="C1002" s="261"/>
      <c r="D1002" s="261"/>
      <c r="E1002" s="261"/>
    </row>
    <row r="1003" spans="1:5" ht="15" customHeight="1" x14ac:dyDescent="0.2">
      <c r="A1003" s="261"/>
      <c r="B1003" s="261"/>
      <c r="C1003" s="261"/>
      <c r="D1003" s="261"/>
      <c r="E1003" s="261"/>
    </row>
    <row r="1004" spans="1:5" ht="15" customHeight="1" x14ac:dyDescent="0.2">
      <c r="A1004" s="258" t="s">
        <v>204</v>
      </c>
      <c r="B1004" s="258"/>
      <c r="C1004" s="258"/>
      <c r="D1004" s="258"/>
      <c r="E1004" s="258"/>
    </row>
    <row r="1005" spans="1:5" ht="15" customHeight="1" x14ac:dyDescent="0.2">
      <c r="A1005" s="258"/>
      <c r="B1005" s="258"/>
      <c r="C1005" s="258"/>
      <c r="D1005" s="258"/>
      <c r="E1005" s="258"/>
    </row>
    <row r="1006" spans="1:5" ht="15" customHeight="1" x14ac:dyDescent="0.2">
      <c r="A1006" s="258"/>
      <c r="B1006" s="258"/>
      <c r="C1006" s="258"/>
      <c r="D1006" s="258"/>
      <c r="E1006" s="258"/>
    </row>
    <row r="1007" spans="1:5" ht="15" customHeight="1" x14ac:dyDescent="0.2">
      <c r="A1007" s="258"/>
      <c r="B1007" s="258"/>
      <c r="C1007" s="258"/>
      <c r="D1007" s="258"/>
      <c r="E1007" s="258"/>
    </row>
    <row r="1008" spans="1:5" ht="15" customHeight="1" x14ac:dyDescent="0.2">
      <c r="A1008" s="258"/>
      <c r="B1008" s="258"/>
      <c r="C1008" s="258"/>
      <c r="D1008" s="258"/>
      <c r="E1008" s="258"/>
    </row>
    <row r="1009" spans="1:5" ht="15" customHeight="1" x14ac:dyDescent="0.2">
      <c r="A1009" s="258"/>
      <c r="B1009" s="258"/>
      <c r="C1009" s="258"/>
      <c r="D1009" s="258"/>
      <c r="E1009" s="258"/>
    </row>
    <row r="1010" spans="1:5" ht="15" customHeight="1" x14ac:dyDescent="0.2">
      <c r="A1010" s="258"/>
      <c r="B1010" s="258"/>
      <c r="C1010" s="258"/>
      <c r="D1010" s="258"/>
      <c r="E1010" s="258"/>
    </row>
    <row r="1011" spans="1:5" ht="15" customHeight="1" x14ac:dyDescent="0.2">
      <c r="A1011" s="64"/>
      <c r="B1011" s="64"/>
      <c r="C1011" s="64"/>
      <c r="D1011" s="64"/>
      <c r="E1011" s="64"/>
    </row>
    <row r="1012" spans="1:5" ht="15" customHeight="1" x14ac:dyDescent="0.25">
      <c r="A1012" s="37" t="s">
        <v>16</v>
      </c>
      <c r="B1012" s="38"/>
      <c r="C1012" s="38"/>
      <c r="D1012" s="38"/>
      <c r="E1012" s="36"/>
    </row>
    <row r="1013" spans="1:5" ht="15" customHeight="1" x14ac:dyDescent="0.2">
      <c r="A1013" s="74" t="s">
        <v>107</v>
      </c>
      <c r="B1013" s="38"/>
      <c r="C1013" s="38"/>
      <c r="D1013" s="38"/>
      <c r="E1013" s="40" t="s">
        <v>108</v>
      </c>
    </row>
    <row r="1014" spans="1:5" ht="15" customHeight="1" x14ac:dyDescent="0.2">
      <c r="A1014" s="39"/>
      <c r="B1014" s="36"/>
      <c r="C1014" s="38"/>
      <c r="D1014" s="38"/>
      <c r="E1014" s="41"/>
    </row>
    <row r="1015" spans="1:5" ht="15" customHeight="1" x14ac:dyDescent="0.2">
      <c r="C1015" s="43" t="s">
        <v>40</v>
      </c>
      <c r="D1015" s="79" t="s">
        <v>53</v>
      </c>
      <c r="E1015" s="45" t="s">
        <v>42</v>
      </c>
    </row>
    <row r="1016" spans="1:5" ht="15" customHeight="1" x14ac:dyDescent="0.2">
      <c r="C1016" s="91">
        <v>3792</v>
      </c>
      <c r="D1016" s="99" t="s">
        <v>73</v>
      </c>
      <c r="E1016" s="204">
        <v>-880000</v>
      </c>
    </row>
    <row r="1017" spans="1:5" ht="15" customHeight="1" x14ac:dyDescent="0.2">
      <c r="C1017" s="91">
        <v>3792</v>
      </c>
      <c r="D1017" s="48" t="s">
        <v>79</v>
      </c>
      <c r="E1017" s="204">
        <v>20000</v>
      </c>
    </row>
    <row r="1018" spans="1:5" ht="15" customHeight="1" x14ac:dyDescent="0.2">
      <c r="C1018" s="91">
        <v>3792</v>
      </c>
      <c r="D1018" s="99" t="s">
        <v>73</v>
      </c>
      <c r="E1018" s="204">
        <v>412800</v>
      </c>
    </row>
    <row r="1019" spans="1:5" ht="15" customHeight="1" x14ac:dyDescent="0.2">
      <c r="C1019" s="50" t="s">
        <v>44</v>
      </c>
      <c r="D1019" s="51"/>
      <c r="E1019" s="52">
        <f>SUM(E1016:E1018)</f>
        <v>-447200</v>
      </c>
    </row>
    <row r="1020" spans="1:5" ht="15" customHeight="1" x14ac:dyDescent="0.25">
      <c r="A1020" s="35"/>
    </row>
    <row r="1021" spans="1:5" ht="15" customHeight="1" x14ac:dyDescent="0.25">
      <c r="A1021" s="35"/>
      <c r="B1021" s="55" t="s">
        <v>47</v>
      </c>
      <c r="C1021" s="43" t="s">
        <v>40</v>
      </c>
      <c r="D1021" s="56" t="s">
        <v>41</v>
      </c>
      <c r="E1021" s="45" t="s">
        <v>42</v>
      </c>
    </row>
    <row r="1022" spans="1:5" ht="15" customHeight="1" x14ac:dyDescent="0.25">
      <c r="A1022" s="35"/>
      <c r="B1022" s="57">
        <v>510</v>
      </c>
      <c r="C1022" s="58"/>
      <c r="D1022" s="59" t="s">
        <v>48</v>
      </c>
      <c r="E1022" s="49">
        <v>447200</v>
      </c>
    </row>
    <row r="1023" spans="1:5" ht="15" customHeight="1" x14ac:dyDescent="0.25">
      <c r="A1023" s="35"/>
      <c r="B1023" s="61"/>
      <c r="C1023" s="50" t="s">
        <v>44</v>
      </c>
      <c r="D1023" s="62"/>
      <c r="E1023" s="63">
        <f>SUM(E1022:E1022)</f>
        <v>447200</v>
      </c>
    </row>
    <row r="1024" spans="1:5" ht="15" customHeight="1" x14ac:dyDescent="0.2"/>
    <row r="1025" spans="1:5" ht="15" customHeight="1" x14ac:dyDescent="0.2"/>
    <row r="1026" spans="1:5" ht="15" customHeight="1" x14ac:dyDescent="0.25">
      <c r="A1026" s="35" t="s">
        <v>205</v>
      </c>
    </row>
    <row r="1027" spans="1:5" ht="15" customHeight="1" x14ac:dyDescent="0.2">
      <c r="A1027" s="261" t="s">
        <v>206</v>
      </c>
      <c r="B1027" s="261"/>
      <c r="C1027" s="261"/>
      <c r="D1027" s="261"/>
      <c r="E1027" s="261"/>
    </row>
    <row r="1028" spans="1:5" ht="15" customHeight="1" x14ac:dyDescent="0.2">
      <c r="A1028" s="261"/>
      <c r="B1028" s="261"/>
      <c r="C1028" s="261"/>
      <c r="D1028" s="261"/>
      <c r="E1028" s="261"/>
    </row>
    <row r="1029" spans="1:5" ht="15" customHeight="1" x14ac:dyDescent="0.2">
      <c r="A1029" s="258" t="s">
        <v>207</v>
      </c>
      <c r="B1029" s="258"/>
      <c r="C1029" s="258"/>
      <c r="D1029" s="258"/>
      <c r="E1029" s="258"/>
    </row>
    <row r="1030" spans="1:5" ht="15" customHeight="1" x14ac:dyDescent="0.2">
      <c r="A1030" s="258"/>
      <c r="B1030" s="258"/>
      <c r="C1030" s="258"/>
      <c r="D1030" s="258"/>
      <c r="E1030" s="258"/>
    </row>
    <row r="1031" spans="1:5" ht="15" customHeight="1" x14ac:dyDescent="0.2">
      <c r="A1031" s="258"/>
      <c r="B1031" s="258"/>
      <c r="C1031" s="258"/>
      <c r="D1031" s="258"/>
      <c r="E1031" s="258"/>
    </row>
    <row r="1032" spans="1:5" ht="15" customHeight="1" x14ac:dyDescent="0.2">
      <c r="A1032" s="258"/>
      <c r="B1032" s="258"/>
      <c r="C1032" s="258"/>
      <c r="D1032" s="258"/>
      <c r="E1032" s="258"/>
    </row>
    <row r="1033" spans="1:5" ht="15" customHeight="1" x14ac:dyDescent="0.2">
      <c r="A1033" s="258"/>
      <c r="B1033" s="258"/>
      <c r="C1033" s="258"/>
      <c r="D1033" s="258"/>
      <c r="E1033" s="258"/>
    </row>
    <row r="1034" spans="1:5" ht="15" customHeight="1" x14ac:dyDescent="0.2">
      <c r="A1034" s="258"/>
      <c r="B1034" s="258"/>
      <c r="C1034" s="258"/>
      <c r="D1034" s="258"/>
      <c r="E1034" s="258"/>
    </row>
    <row r="1035" spans="1:5" ht="15" customHeight="1" x14ac:dyDescent="0.2"/>
    <row r="1036" spans="1:5" ht="15" customHeight="1" x14ac:dyDescent="0.2"/>
    <row r="1037" spans="1:5" ht="15" customHeight="1" x14ac:dyDescent="0.2"/>
    <row r="1038" spans="1:5" ht="15" customHeight="1" x14ac:dyDescent="0.2"/>
    <row r="1039" spans="1:5" ht="15" customHeight="1" x14ac:dyDescent="0.2"/>
    <row r="1040" spans="1:5" ht="15" customHeight="1" x14ac:dyDescent="0.2"/>
    <row r="1041" spans="1:5" ht="15" customHeight="1" x14ac:dyDescent="0.2"/>
    <row r="1042" spans="1:5" ht="15" customHeight="1" x14ac:dyDescent="0.25">
      <c r="A1042" s="72" t="s">
        <v>16</v>
      </c>
      <c r="B1042" s="73"/>
      <c r="C1042" s="73"/>
      <c r="D1042" s="73"/>
      <c r="E1042" s="76"/>
    </row>
    <row r="1043" spans="1:5" ht="15" customHeight="1" x14ac:dyDescent="0.2">
      <c r="A1043" s="39" t="s">
        <v>164</v>
      </c>
      <c r="B1043" s="53"/>
      <c r="C1043" s="53"/>
      <c r="D1043" s="53"/>
      <c r="E1043" s="53" t="s">
        <v>165</v>
      </c>
    </row>
    <row r="1044" spans="1:5" ht="15" customHeight="1" x14ac:dyDescent="0.2"/>
    <row r="1045" spans="1:5" ht="15" customHeight="1" x14ac:dyDescent="0.2">
      <c r="C1045" s="43" t="s">
        <v>40</v>
      </c>
      <c r="D1045" s="79" t="s">
        <v>53</v>
      </c>
      <c r="E1045" s="55" t="s">
        <v>42</v>
      </c>
    </row>
    <row r="1046" spans="1:5" ht="15" customHeight="1" x14ac:dyDescent="0.2">
      <c r="C1046" s="96">
        <v>4399</v>
      </c>
      <c r="D1046" s="67" t="s">
        <v>79</v>
      </c>
      <c r="E1046" s="49">
        <v>-550000</v>
      </c>
    </row>
    <row r="1047" spans="1:5" ht="15" customHeight="1" x14ac:dyDescent="0.2">
      <c r="C1047" s="96">
        <v>4399</v>
      </c>
      <c r="D1047" s="99" t="s">
        <v>73</v>
      </c>
      <c r="E1047" s="49">
        <v>550000</v>
      </c>
    </row>
    <row r="1048" spans="1:5" ht="15" customHeight="1" x14ac:dyDescent="0.2">
      <c r="C1048" s="50" t="s">
        <v>44</v>
      </c>
      <c r="D1048" s="99"/>
      <c r="E1048" s="52">
        <f>SUM(E1046:E1047)</f>
        <v>0</v>
      </c>
    </row>
    <row r="1049" spans="1:5" ht="15" customHeight="1" x14ac:dyDescent="0.2"/>
    <row r="1050" spans="1:5" ht="15" customHeight="1" x14ac:dyDescent="0.2"/>
    <row r="1051" spans="1:5" ht="15" customHeight="1" x14ac:dyDescent="0.25">
      <c r="A1051" s="35" t="s">
        <v>208</v>
      </c>
    </row>
    <row r="1052" spans="1:5" ht="15" customHeight="1" x14ac:dyDescent="0.2">
      <c r="A1052" s="261" t="s">
        <v>209</v>
      </c>
      <c r="B1052" s="261"/>
      <c r="C1052" s="261"/>
      <c r="D1052" s="261"/>
      <c r="E1052" s="261"/>
    </row>
    <row r="1053" spans="1:5" ht="15" customHeight="1" x14ac:dyDescent="0.2">
      <c r="A1053" s="261"/>
      <c r="B1053" s="261"/>
      <c r="C1053" s="261"/>
      <c r="D1053" s="261"/>
      <c r="E1053" s="261"/>
    </row>
    <row r="1054" spans="1:5" ht="15" customHeight="1" x14ac:dyDescent="0.2">
      <c r="A1054" s="258" t="s">
        <v>210</v>
      </c>
      <c r="B1054" s="258"/>
      <c r="C1054" s="258"/>
      <c r="D1054" s="258"/>
      <c r="E1054" s="258"/>
    </row>
    <row r="1055" spans="1:5" ht="15" customHeight="1" x14ac:dyDescent="0.2">
      <c r="A1055" s="258"/>
      <c r="B1055" s="258"/>
      <c r="C1055" s="258"/>
      <c r="D1055" s="258"/>
      <c r="E1055" s="258"/>
    </row>
    <row r="1056" spans="1:5" ht="15" customHeight="1" x14ac:dyDescent="0.2">
      <c r="A1056" s="258"/>
      <c r="B1056" s="258"/>
      <c r="C1056" s="258"/>
      <c r="D1056" s="258"/>
      <c r="E1056" s="258"/>
    </row>
    <row r="1057" spans="1:5" ht="15" customHeight="1" x14ac:dyDescent="0.2">
      <c r="A1057" s="258"/>
      <c r="B1057" s="258"/>
      <c r="C1057" s="258"/>
      <c r="D1057" s="258"/>
      <c r="E1057" s="258"/>
    </row>
    <row r="1058" spans="1:5" ht="15" customHeight="1" x14ac:dyDescent="0.2">
      <c r="A1058" s="258"/>
      <c r="B1058" s="258"/>
      <c r="C1058" s="258"/>
      <c r="D1058" s="258"/>
      <c r="E1058" s="258"/>
    </row>
    <row r="1059" spans="1:5" ht="15" customHeight="1" x14ac:dyDescent="0.2">
      <c r="A1059" s="258"/>
      <c r="B1059" s="258"/>
      <c r="C1059" s="258"/>
      <c r="D1059" s="258"/>
      <c r="E1059" s="258"/>
    </row>
    <row r="1060" spans="1:5" ht="15" customHeight="1" x14ac:dyDescent="0.2">
      <c r="A1060" s="258"/>
      <c r="B1060" s="258"/>
      <c r="C1060" s="258"/>
      <c r="D1060" s="258"/>
      <c r="E1060" s="258"/>
    </row>
    <row r="1061" spans="1:5" ht="15" customHeight="1" x14ac:dyDescent="0.2"/>
    <row r="1062" spans="1:5" ht="15" customHeight="1" x14ac:dyDescent="0.25">
      <c r="A1062" s="37" t="s">
        <v>16</v>
      </c>
      <c r="B1062" s="38"/>
      <c r="C1062" s="38"/>
      <c r="D1062" s="38"/>
      <c r="E1062" s="36"/>
    </row>
    <row r="1063" spans="1:5" ht="15" customHeight="1" x14ac:dyDescent="0.2">
      <c r="A1063" s="74" t="s">
        <v>119</v>
      </c>
      <c r="B1063" s="73"/>
      <c r="C1063" s="73"/>
      <c r="D1063" s="73"/>
      <c r="E1063" s="75" t="s">
        <v>120</v>
      </c>
    </row>
    <row r="1064" spans="1:5" ht="15" customHeight="1" x14ac:dyDescent="0.2"/>
    <row r="1065" spans="1:5" ht="15" customHeight="1" x14ac:dyDescent="0.2">
      <c r="C1065" s="43" t="s">
        <v>40</v>
      </c>
      <c r="D1065" s="44" t="s">
        <v>53</v>
      </c>
      <c r="E1065" s="55" t="s">
        <v>42</v>
      </c>
    </row>
    <row r="1066" spans="1:5" ht="15" customHeight="1" x14ac:dyDescent="0.2">
      <c r="C1066" s="58">
        <v>2212</v>
      </c>
      <c r="D1066" s="48" t="s">
        <v>72</v>
      </c>
      <c r="E1066" s="68">
        <v>-1523570.02</v>
      </c>
    </row>
    <row r="1067" spans="1:5" ht="15" customHeight="1" x14ac:dyDescent="0.2">
      <c r="C1067" s="58">
        <v>2219</v>
      </c>
      <c r="D1067" s="48" t="s">
        <v>72</v>
      </c>
      <c r="E1067" s="68">
        <v>1523570.02</v>
      </c>
    </row>
    <row r="1068" spans="1:5" ht="15" customHeight="1" x14ac:dyDescent="0.2">
      <c r="C1068" s="50" t="s">
        <v>44</v>
      </c>
      <c r="D1068" s="51"/>
      <c r="E1068" s="52">
        <f>SUM(E1066:E1067)</f>
        <v>0</v>
      </c>
    </row>
    <row r="1069" spans="1:5" ht="15" customHeight="1" x14ac:dyDescent="0.2">
      <c r="C1069" s="93"/>
      <c r="D1069" s="38"/>
      <c r="E1069" s="185"/>
    </row>
    <row r="1070" spans="1:5" ht="15" customHeight="1" x14ac:dyDescent="0.2">
      <c r="C1070" s="93"/>
      <c r="D1070" s="38"/>
      <c r="E1070" s="185"/>
    </row>
    <row r="1071" spans="1:5" ht="15" customHeight="1" x14ac:dyDescent="0.25">
      <c r="A1071" s="35" t="s">
        <v>211</v>
      </c>
    </row>
    <row r="1072" spans="1:5" ht="15" customHeight="1" x14ac:dyDescent="0.2">
      <c r="A1072" s="261" t="s">
        <v>209</v>
      </c>
      <c r="B1072" s="261"/>
      <c r="C1072" s="261"/>
      <c r="D1072" s="261"/>
      <c r="E1072" s="261"/>
    </row>
    <row r="1073" spans="1:5" ht="15" customHeight="1" x14ac:dyDescent="0.2">
      <c r="A1073" s="261"/>
      <c r="B1073" s="261"/>
      <c r="C1073" s="261"/>
      <c r="D1073" s="261"/>
      <c r="E1073" s="261"/>
    </row>
    <row r="1074" spans="1:5" ht="15" customHeight="1" x14ac:dyDescent="0.2">
      <c r="A1074" s="258" t="s">
        <v>212</v>
      </c>
      <c r="B1074" s="258"/>
      <c r="C1074" s="258"/>
      <c r="D1074" s="258"/>
      <c r="E1074" s="258"/>
    </row>
    <row r="1075" spans="1:5" ht="15" customHeight="1" x14ac:dyDescent="0.2">
      <c r="A1075" s="258"/>
      <c r="B1075" s="258"/>
      <c r="C1075" s="258"/>
      <c r="D1075" s="258"/>
      <c r="E1075" s="258"/>
    </row>
    <row r="1076" spans="1:5" ht="15" customHeight="1" x14ac:dyDescent="0.2">
      <c r="A1076" s="258"/>
      <c r="B1076" s="258"/>
      <c r="C1076" s="258"/>
      <c r="D1076" s="258"/>
      <c r="E1076" s="258"/>
    </row>
    <row r="1077" spans="1:5" ht="15" customHeight="1" x14ac:dyDescent="0.2">
      <c r="A1077" s="258"/>
      <c r="B1077" s="258"/>
      <c r="C1077" s="258"/>
      <c r="D1077" s="258"/>
      <c r="E1077" s="258"/>
    </row>
    <row r="1078" spans="1:5" ht="15" customHeight="1" x14ac:dyDescent="0.2">
      <c r="A1078" s="258"/>
      <c r="B1078" s="258"/>
      <c r="C1078" s="258"/>
      <c r="D1078" s="258"/>
      <c r="E1078" s="258"/>
    </row>
    <row r="1079" spans="1:5" ht="15" customHeight="1" x14ac:dyDescent="0.2">
      <c r="A1079" s="258"/>
      <c r="B1079" s="258"/>
      <c r="C1079" s="258"/>
      <c r="D1079" s="258"/>
      <c r="E1079" s="258"/>
    </row>
    <row r="1080" spans="1:5" ht="15" customHeight="1" x14ac:dyDescent="0.2"/>
    <row r="1081" spans="1:5" ht="15" customHeight="1" x14ac:dyDescent="0.25">
      <c r="A1081" s="37" t="s">
        <v>16</v>
      </c>
      <c r="B1081" s="38"/>
      <c r="C1081" s="38"/>
      <c r="D1081" s="38"/>
      <c r="E1081" s="36"/>
    </row>
    <row r="1082" spans="1:5" ht="15" customHeight="1" x14ac:dyDescent="0.2">
      <c r="A1082" s="74" t="s">
        <v>119</v>
      </c>
      <c r="B1082" s="73"/>
      <c r="C1082" s="73"/>
      <c r="D1082" s="73"/>
      <c r="E1082" s="75" t="s">
        <v>120</v>
      </c>
    </row>
    <row r="1083" spans="1:5" ht="15" customHeight="1" x14ac:dyDescent="0.2"/>
    <row r="1084" spans="1:5" ht="15" customHeight="1" x14ac:dyDescent="0.2">
      <c r="C1084" s="43" t="s">
        <v>40</v>
      </c>
      <c r="D1084" s="44" t="s">
        <v>53</v>
      </c>
      <c r="E1084" s="55" t="s">
        <v>42</v>
      </c>
    </row>
    <row r="1085" spans="1:5" ht="15" customHeight="1" x14ac:dyDescent="0.2">
      <c r="C1085" s="58">
        <v>2223</v>
      </c>
      <c r="D1085" s="48" t="s">
        <v>72</v>
      </c>
      <c r="E1085" s="68">
        <v>-27580</v>
      </c>
    </row>
    <row r="1086" spans="1:5" ht="15" customHeight="1" x14ac:dyDescent="0.2">
      <c r="C1086" s="58">
        <v>2223</v>
      </c>
      <c r="D1086" s="99" t="s">
        <v>73</v>
      </c>
      <c r="E1086" s="68">
        <v>27580</v>
      </c>
    </row>
    <row r="1087" spans="1:5" ht="15" customHeight="1" x14ac:dyDescent="0.2">
      <c r="C1087" s="50" t="s">
        <v>44</v>
      </c>
      <c r="D1087" s="51"/>
      <c r="E1087" s="52">
        <f>SUM(E1085:E1086)</f>
        <v>0</v>
      </c>
    </row>
    <row r="1088" spans="1:5" ht="15" customHeight="1" x14ac:dyDescent="0.2"/>
    <row r="1089" spans="1:5" ht="15" customHeight="1" x14ac:dyDescent="0.2"/>
    <row r="1090" spans="1:5" ht="15" customHeight="1" x14ac:dyDescent="0.2"/>
    <row r="1091" spans="1:5" ht="15" customHeight="1" x14ac:dyDescent="0.2"/>
    <row r="1092" spans="1:5" ht="15" customHeight="1" x14ac:dyDescent="0.2"/>
    <row r="1093" spans="1:5" ht="15" customHeight="1" x14ac:dyDescent="0.2"/>
    <row r="1094" spans="1:5" ht="15" customHeight="1" x14ac:dyDescent="0.25">
      <c r="A1094" s="35" t="s">
        <v>213</v>
      </c>
    </row>
    <row r="1095" spans="1:5" ht="15" customHeight="1" x14ac:dyDescent="0.2">
      <c r="A1095" s="261" t="s">
        <v>75</v>
      </c>
      <c r="B1095" s="261"/>
      <c r="C1095" s="261"/>
      <c r="D1095" s="261"/>
      <c r="E1095" s="261"/>
    </row>
    <row r="1096" spans="1:5" ht="15" customHeight="1" x14ac:dyDescent="0.2">
      <c r="A1096" s="261"/>
      <c r="B1096" s="261"/>
      <c r="C1096" s="261"/>
      <c r="D1096" s="261"/>
      <c r="E1096" s="261"/>
    </row>
    <row r="1097" spans="1:5" ht="15" customHeight="1" x14ac:dyDescent="0.2">
      <c r="A1097" s="258" t="s">
        <v>214</v>
      </c>
      <c r="B1097" s="258"/>
      <c r="C1097" s="258"/>
      <c r="D1097" s="258"/>
      <c r="E1097" s="258"/>
    </row>
    <row r="1098" spans="1:5" ht="15" customHeight="1" x14ac:dyDescent="0.2">
      <c r="A1098" s="258"/>
      <c r="B1098" s="258"/>
      <c r="C1098" s="258"/>
      <c r="D1098" s="258"/>
      <c r="E1098" s="258"/>
    </row>
    <row r="1099" spans="1:5" ht="15" customHeight="1" x14ac:dyDescent="0.2">
      <c r="A1099" s="258"/>
      <c r="B1099" s="258"/>
      <c r="C1099" s="258"/>
      <c r="D1099" s="258"/>
      <c r="E1099" s="258"/>
    </row>
    <row r="1100" spans="1:5" ht="15" customHeight="1" x14ac:dyDescent="0.2">
      <c r="A1100" s="258"/>
      <c r="B1100" s="258"/>
      <c r="C1100" s="258"/>
      <c r="D1100" s="258"/>
      <c r="E1100" s="258"/>
    </row>
    <row r="1101" spans="1:5" ht="15" customHeight="1" x14ac:dyDescent="0.2">
      <c r="A1101" s="258"/>
      <c r="B1101" s="258"/>
      <c r="C1101" s="258"/>
      <c r="D1101" s="258"/>
      <c r="E1101" s="258"/>
    </row>
    <row r="1102" spans="1:5" ht="15" customHeight="1" x14ac:dyDescent="0.2">
      <c r="A1102" s="258"/>
      <c r="B1102" s="258"/>
      <c r="C1102" s="258"/>
      <c r="D1102" s="258"/>
      <c r="E1102" s="258"/>
    </row>
    <row r="1103" spans="1:5" ht="15" customHeight="1" x14ac:dyDescent="0.2">
      <c r="A1103" s="258"/>
      <c r="B1103" s="258"/>
      <c r="C1103" s="258"/>
      <c r="D1103" s="258"/>
      <c r="E1103" s="258"/>
    </row>
    <row r="1104" spans="1:5" ht="15" customHeight="1" x14ac:dyDescent="0.2">
      <c r="A1104" s="64"/>
      <c r="B1104" s="64"/>
      <c r="C1104" s="64"/>
      <c r="D1104" s="64"/>
      <c r="E1104" s="64"/>
    </row>
    <row r="1105" spans="1:5" ht="15" customHeight="1" x14ac:dyDescent="0.25">
      <c r="A1105" s="37" t="s">
        <v>16</v>
      </c>
      <c r="B1105" s="38"/>
      <c r="C1105" s="38"/>
      <c r="D1105" s="38"/>
      <c r="E1105" s="36"/>
    </row>
    <row r="1106" spans="1:5" ht="15" customHeight="1" x14ac:dyDescent="0.2">
      <c r="A1106" s="74" t="s">
        <v>77</v>
      </c>
      <c r="B1106" s="38"/>
      <c r="C1106" s="38"/>
      <c r="D1106" s="38"/>
      <c r="E1106" s="40" t="s">
        <v>78</v>
      </c>
    </row>
    <row r="1107" spans="1:5" ht="15" customHeight="1" x14ac:dyDescent="0.2">
      <c r="A1107" s="39"/>
      <c r="B1107" s="36"/>
      <c r="C1107" s="38"/>
      <c r="D1107" s="38"/>
      <c r="E1107" s="41"/>
    </row>
    <row r="1108" spans="1:5" ht="15" customHeight="1" x14ac:dyDescent="0.2">
      <c r="A1108" s="54"/>
      <c r="B1108" s="54"/>
      <c r="C1108" s="43" t="s">
        <v>40</v>
      </c>
      <c r="D1108" s="79" t="s">
        <v>53</v>
      </c>
      <c r="E1108" s="45" t="s">
        <v>42</v>
      </c>
    </row>
    <row r="1109" spans="1:5" ht="15" customHeight="1" x14ac:dyDescent="0.2">
      <c r="A1109" s="54"/>
      <c r="B1109" s="54"/>
      <c r="C1109" s="58">
        <v>3419</v>
      </c>
      <c r="D1109" s="48" t="s">
        <v>127</v>
      </c>
      <c r="E1109" s="204">
        <v>-705000</v>
      </c>
    </row>
    <row r="1110" spans="1:5" ht="15" customHeight="1" x14ac:dyDescent="0.2">
      <c r="A1110" s="54"/>
      <c r="B1110" s="54"/>
      <c r="C1110" s="58">
        <v>3419</v>
      </c>
      <c r="D1110" s="67" t="s">
        <v>79</v>
      </c>
      <c r="E1110" s="204">
        <f>655000+50000</f>
        <v>705000</v>
      </c>
    </row>
    <row r="1111" spans="1:5" ht="15" customHeight="1" x14ac:dyDescent="0.2">
      <c r="A1111" s="98"/>
      <c r="B1111" s="98"/>
      <c r="C1111" s="50" t="s">
        <v>44</v>
      </c>
      <c r="D1111" s="51"/>
      <c r="E1111" s="52">
        <f>SUM(E1109:E1110)</f>
        <v>0</v>
      </c>
    </row>
    <row r="1112" spans="1:5" ht="15" customHeight="1" x14ac:dyDescent="0.2"/>
    <row r="1113" spans="1:5" ht="15" customHeight="1" x14ac:dyDescent="0.2"/>
    <row r="1114" spans="1:5" ht="15" customHeight="1" x14ac:dyDescent="0.25">
      <c r="A1114" s="35" t="s">
        <v>215</v>
      </c>
    </row>
    <row r="1115" spans="1:5" ht="15" customHeight="1" x14ac:dyDescent="0.2">
      <c r="A1115" s="263" t="s">
        <v>216</v>
      </c>
      <c r="B1115" s="263"/>
      <c r="C1115" s="263"/>
      <c r="D1115" s="263"/>
      <c r="E1115" s="263"/>
    </row>
    <row r="1116" spans="1:5" ht="15" customHeight="1" x14ac:dyDescent="0.2">
      <c r="A1116" s="263"/>
      <c r="B1116" s="263"/>
      <c r="C1116" s="263"/>
      <c r="D1116" s="263"/>
      <c r="E1116" s="263"/>
    </row>
    <row r="1117" spans="1:5" ht="15" customHeight="1" x14ac:dyDescent="0.2">
      <c r="A1117" s="258" t="s">
        <v>217</v>
      </c>
      <c r="B1117" s="258"/>
      <c r="C1117" s="258"/>
      <c r="D1117" s="258"/>
      <c r="E1117" s="258"/>
    </row>
    <row r="1118" spans="1:5" ht="15" customHeight="1" x14ac:dyDescent="0.2">
      <c r="A1118" s="258"/>
      <c r="B1118" s="258"/>
      <c r="C1118" s="258"/>
      <c r="D1118" s="258"/>
      <c r="E1118" s="258"/>
    </row>
    <row r="1119" spans="1:5" ht="15" customHeight="1" x14ac:dyDescent="0.2">
      <c r="A1119" s="258"/>
      <c r="B1119" s="258"/>
      <c r="C1119" s="258"/>
      <c r="D1119" s="258"/>
      <c r="E1119" s="258"/>
    </row>
    <row r="1120" spans="1:5" ht="15" customHeight="1" x14ac:dyDescent="0.2">
      <c r="A1120" s="258"/>
      <c r="B1120" s="258"/>
      <c r="C1120" s="258"/>
      <c r="D1120" s="258"/>
      <c r="E1120" s="258"/>
    </row>
    <row r="1121" spans="1:5" ht="15" customHeight="1" x14ac:dyDescent="0.2">
      <c r="A1121" s="258"/>
      <c r="B1121" s="258"/>
      <c r="C1121" s="258"/>
      <c r="D1121" s="258"/>
      <c r="E1121" s="258"/>
    </row>
    <row r="1122" spans="1:5" ht="15" customHeight="1" x14ac:dyDescent="0.2">
      <c r="A1122" s="258"/>
      <c r="B1122" s="258"/>
      <c r="C1122" s="258"/>
      <c r="D1122" s="258"/>
      <c r="E1122" s="258"/>
    </row>
    <row r="1123" spans="1:5" ht="15" customHeight="1" x14ac:dyDescent="0.2">
      <c r="A1123" s="38"/>
      <c r="B1123" s="92"/>
      <c r="C1123" s="93"/>
      <c r="D1123" s="38"/>
      <c r="E1123" s="94"/>
    </row>
    <row r="1124" spans="1:5" ht="15" customHeight="1" x14ac:dyDescent="0.25">
      <c r="A1124" s="72" t="s">
        <v>16</v>
      </c>
      <c r="B1124" s="73"/>
      <c r="C1124" s="73"/>
      <c r="D1124" s="36"/>
      <c r="E1124" s="36"/>
    </row>
    <row r="1125" spans="1:5" ht="15" customHeight="1" x14ac:dyDescent="0.2">
      <c r="A1125" s="74" t="s">
        <v>56</v>
      </c>
      <c r="B1125" s="73"/>
      <c r="C1125" s="73"/>
      <c r="D1125" s="73"/>
      <c r="E1125" s="75" t="s">
        <v>176</v>
      </c>
    </row>
    <row r="1126" spans="1:5" ht="15" customHeight="1" x14ac:dyDescent="0.25">
      <c r="A1126" s="209"/>
      <c r="B1126" s="210"/>
      <c r="C1126" s="73"/>
      <c r="D1126" s="76"/>
      <c r="E1126" s="78"/>
    </row>
    <row r="1127" spans="1:5" ht="15" customHeight="1" x14ac:dyDescent="0.25">
      <c r="A1127" s="35"/>
      <c r="B1127" s="43" t="s">
        <v>177</v>
      </c>
      <c r="C1127" s="43" t="s">
        <v>40</v>
      </c>
      <c r="D1127" s="44" t="s">
        <v>53</v>
      </c>
      <c r="E1127" s="55" t="s">
        <v>42</v>
      </c>
    </row>
    <row r="1128" spans="1:5" ht="15" customHeight="1" x14ac:dyDescent="0.25">
      <c r="A1128" s="35"/>
      <c r="B1128" s="100">
        <v>10</v>
      </c>
      <c r="C1128" s="58"/>
      <c r="D1128" s="48" t="s">
        <v>54</v>
      </c>
      <c r="E1128" s="68">
        <v>-469750</v>
      </c>
    </row>
    <row r="1129" spans="1:5" ht="15" customHeight="1" x14ac:dyDescent="0.25">
      <c r="A1129" s="35"/>
      <c r="B1129" s="100">
        <v>10</v>
      </c>
      <c r="C1129" s="58"/>
      <c r="D1129" s="48" t="s">
        <v>103</v>
      </c>
      <c r="E1129" s="68">
        <v>469750</v>
      </c>
    </row>
    <row r="1130" spans="1:5" ht="15" customHeight="1" x14ac:dyDescent="0.25">
      <c r="A1130" s="35"/>
      <c r="B1130" s="149"/>
      <c r="C1130" s="50" t="s">
        <v>44</v>
      </c>
      <c r="D1130" s="51"/>
      <c r="E1130" s="52">
        <f>SUM(E1128:E1129)</f>
        <v>0</v>
      </c>
    </row>
    <row r="1131" spans="1:5" ht="15" customHeight="1" x14ac:dyDescent="0.2"/>
    <row r="1132" spans="1:5" ht="15" customHeight="1" x14ac:dyDescent="0.2"/>
    <row r="1133" spans="1:5" ht="15" customHeight="1" x14ac:dyDescent="0.25">
      <c r="A1133" s="35" t="s">
        <v>218</v>
      </c>
    </row>
    <row r="1134" spans="1:5" ht="15" customHeight="1" x14ac:dyDescent="0.2">
      <c r="A1134" s="261" t="s">
        <v>197</v>
      </c>
      <c r="B1134" s="261"/>
      <c r="C1134" s="261"/>
      <c r="D1134" s="261"/>
      <c r="E1134" s="261"/>
    </row>
    <row r="1135" spans="1:5" ht="15" customHeight="1" x14ac:dyDescent="0.2">
      <c r="A1135" s="261"/>
      <c r="B1135" s="261"/>
      <c r="C1135" s="261"/>
      <c r="D1135" s="261"/>
      <c r="E1135" s="261"/>
    </row>
    <row r="1136" spans="1:5" ht="15" customHeight="1" x14ac:dyDescent="0.2">
      <c r="A1136" s="258" t="s">
        <v>219</v>
      </c>
      <c r="B1136" s="258"/>
      <c r="C1136" s="258"/>
      <c r="D1136" s="258"/>
      <c r="E1136" s="258"/>
    </row>
    <row r="1137" spans="1:5" ht="15" customHeight="1" x14ac:dyDescent="0.2">
      <c r="A1137" s="258"/>
      <c r="B1137" s="258"/>
      <c r="C1137" s="258"/>
      <c r="D1137" s="258"/>
      <c r="E1137" s="258"/>
    </row>
    <row r="1138" spans="1:5" ht="15" customHeight="1" x14ac:dyDescent="0.2">
      <c r="A1138" s="258"/>
      <c r="B1138" s="258"/>
      <c r="C1138" s="258"/>
      <c r="D1138" s="258"/>
      <c r="E1138" s="258"/>
    </row>
    <row r="1139" spans="1:5" ht="15" customHeight="1" x14ac:dyDescent="0.2">
      <c r="A1139" s="258"/>
      <c r="B1139" s="258"/>
      <c r="C1139" s="258"/>
      <c r="D1139" s="258"/>
      <c r="E1139" s="258"/>
    </row>
    <row r="1140" spans="1:5" ht="15" customHeight="1" x14ac:dyDescent="0.2">
      <c r="A1140" s="258"/>
      <c r="B1140" s="258"/>
      <c r="C1140" s="258"/>
      <c r="D1140" s="258"/>
      <c r="E1140" s="258"/>
    </row>
    <row r="1141" spans="1:5" ht="15" customHeight="1" x14ac:dyDescent="0.2">
      <c r="A1141" s="258"/>
      <c r="B1141" s="258"/>
      <c r="C1141" s="258"/>
      <c r="D1141" s="258"/>
      <c r="E1141" s="258"/>
    </row>
    <row r="1142" spans="1:5" ht="15" customHeight="1" x14ac:dyDescent="0.2">
      <c r="A1142" s="258"/>
      <c r="B1142" s="258"/>
      <c r="C1142" s="258"/>
      <c r="D1142" s="258"/>
      <c r="E1142" s="258"/>
    </row>
    <row r="1143" spans="1:5" ht="15" customHeight="1" x14ac:dyDescent="0.2">
      <c r="A1143" s="258"/>
      <c r="B1143" s="258"/>
      <c r="C1143" s="258"/>
      <c r="D1143" s="258"/>
      <c r="E1143" s="258"/>
    </row>
    <row r="1144" spans="1:5" ht="15" customHeight="1" x14ac:dyDescent="0.2"/>
    <row r="1145" spans="1:5" ht="15" customHeight="1" x14ac:dyDescent="0.2"/>
    <row r="1146" spans="1:5" ht="15" customHeight="1" x14ac:dyDescent="0.25">
      <c r="A1146" s="37" t="s">
        <v>16</v>
      </c>
      <c r="B1146" s="38"/>
      <c r="C1146" s="38"/>
      <c r="D1146" s="38"/>
      <c r="E1146" s="38"/>
    </row>
    <row r="1147" spans="1:5" ht="15" customHeight="1" x14ac:dyDescent="0.2">
      <c r="A1147" s="170" t="s">
        <v>51</v>
      </c>
      <c r="B1147" s="38"/>
      <c r="C1147" s="38"/>
      <c r="D1147" s="38"/>
      <c r="E1147" s="40" t="s">
        <v>124</v>
      </c>
    </row>
    <row r="1148" spans="1:5" ht="15" customHeight="1" x14ac:dyDescent="0.25">
      <c r="A1148" s="37"/>
      <c r="B1148" s="36"/>
      <c r="C1148" s="38"/>
      <c r="D1148" s="38"/>
      <c r="E1148" s="41"/>
    </row>
    <row r="1149" spans="1:5" ht="15" customHeight="1" x14ac:dyDescent="0.2">
      <c r="A1149" s="172"/>
      <c r="B1149" s="54"/>
      <c r="C1149" s="43" t="s">
        <v>40</v>
      </c>
      <c r="D1149" s="44" t="s">
        <v>53</v>
      </c>
      <c r="E1149" s="55" t="s">
        <v>42</v>
      </c>
    </row>
    <row r="1150" spans="1:5" ht="15" customHeight="1" x14ac:dyDescent="0.2">
      <c r="A1150" s="173"/>
      <c r="B1150" s="95"/>
      <c r="C1150" s="96">
        <v>4349</v>
      </c>
      <c r="D1150" s="48" t="s">
        <v>126</v>
      </c>
      <c r="E1150" s="49">
        <f>-5633.55-47885.13-800-6800-1397.15-11875.82-507.02-4309.71</f>
        <v>-79208.38</v>
      </c>
    </row>
    <row r="1151" spans="1:5" ht="15" customHeight="1" x14ac:dyDescent="0.2">
      <c r="A1151" s="173"/>
      <c r="B1151" s="95"/>
      <c r="C1151" s="96">
        <v>4349</v>
      </c>
      <c r="D1151" s="48" t="s">
        <v>103</v>
      </c>
      <c r="E1151" s="49">
        <f>-0.01-122573.9-1041878.3-200-1700-1290</f>
        <v>-1167642.21</v>
      </c>
    </row>
    <row r="1152" spans="1:5" ht="15" customHeight="1" x14ac:dyDescent="0.2">
      <c r="A1152" s="173"/>
      <c r="B1152" s="95"/>
      <c r="C1152" s="96">
        <v>4349</v>
      </c>
      <c r="D1152" s="48" t="s">
        <v>54</v>
      </c>
      <c r="E1152" s="49">
        <f>-82792.57-703736.9</f>
        <v>-786529.47</v>
      </c>
    </row>
    <row r="1153" spans="1:5" ht="15" customHeight="1" x14ac:dyDescent="0.2">
      <c r="A1153" s="173"/>
      <c r="B1153" s="95"/>
      <c r="C1153" s="58">
        <v>6402</v>
      </c>
      <c r="D1153" s="131" t="s">
        <v>220</v>
      </c>
      <c r="E1153" s="49">
        <v>1949258.89</v>
      </c>
    </row>
    <row r="1154" spans="1:5" ht="15" customHeight="1" x14ac:dyDescent="0.2">
      <c r="A1154" s="173"/>
      <c r="B1154" s="95"/>
      <c r="C1154" s="58">
        <v>6409</v>
      </c>
      <c r="D1154" s="48" t="s">
        <v>96</v>
      </c>
      <c r="E1154" s="49">
        <v>84121.17</v>
      </c>
    </row>
    <row r="1155" spans="1:5" ht="15" customHeight="1" x14ac:dyDescent="0.2">
      <c r="A1155" s="98"/>
      <c r="B1155" s="81"/>
      <c r="C1155" s="50" t="s">
        <v>44</v>
      </c>
      <c r="D1155" s="51"/>
      <c r="E1155" s="52">
        <f>SUM(E1150:E1154)</f>
        <v>0</v>
      </c>
    </row>
    <row r="1156" spans="1:5" ht="15" customHeight="1" x14ac:dyDescent="0.2"/>
    <row r="1157" spans="1:5" ht="15" customHeight="1" x14ac:dyDescent="0.2"/>
    <row r="1158" spans="1:5" ht="15" customHeight="1" x14ac:dyDescent="0.25">
      <c r="A1158" s="35" t="s">
        <v>221</v>
      </c>
    </row>
    <row r="1159" spans="1:5" ht="15" customHeight="1" x14ac:dyDescent="0.2">
      <c r="A1159" s="261" t="s">
        <v>81</v>
      </c>
      <c r="B1159" s="261"/>
      <c r="C1159" s="261"/>
      <c r="D1159" s="261"/>
      <c r="E1159" s="261"/>
    </row>
    <row r="1160" spans="1:5" ht="15" customHeight="1" x14ac:dyDescent="0.2">
      <c r="A1160" s="261"/>
      <c r="B1160" s="261"/>
      <c r="C1160" s="261"/>
      <c r="D1160" s="261"/>
      <c r="E1160" s="261"/>
    </row>
    <row r="1161" spans="1:5" ht="15" customHeight="1" x14ac:dyDescent="0.2">
      <c r="A1161" s="258" t="s">
        <v>380</v>
      </c>
      <c r="B1161" s="258"/>
      <c r="C1161" s="258"/>
      <c r="D1161" s="258"/>
      <c r="E1161" s="258"/>
    </row>
    <row r="1162" spans="1:5" ht="15" customHeight="1" x14ac:dyDescent="0.2">
      <c r="A1162" s="258"/>
      <c r="B1162" s="258"/>
      <c r="C1162" s="258"/>
      <c r="D1162" s="258"/>
      <c r="E1162" s="258"/>
    </row>
    <row r="1163" spans="1:5" ht="15" customHeight="1" x14ac:dyDescent="0.2">
      <c r="A1163" s="258"/>
      <c r="B1163" s="258"/>
      <c r="C1163" s="258"/>
      <c r="D1163" s="258"/>
      <c r="E1163" s="258"/>
    </row>
    <row r="1164" spans="1:5" ht="15" customHeight="1" x14ac:dyDescent="0.2">
      <c r="A1164" s="258"/>
      <c r="B1164" s="258"/>
      <c r="C1164" s="258"/>
      <c r="D1164" s="258"/>
      <c r="E1164" s="258"/>
    </row>
    <row r="1165" spans="1:5" ht="15" customHeight="1" x14ac:dyDescent="0.2">
      <c r="A1165" s="258"/>
      <c r="B1165" s="258"/>
      <c r="C1165" s="258"/>
      <c r="D1165" s="258"/>
      <c r="E1165" s="258"/>
    </row>
    <row r="1166" spans="1:5" ht="15" customHeight="1" x14ac:dyDescent="0.2">
      <c r="A1166" s="258"/>
      <c r="B1166" s="258"/>
      <c r="C1166" s="258"/>
      <c r="D1166" s="258"/>
      <c r="E1166" s="258"/>
    </row>
    <row r="1167" spans="1:5" ht="15" customHeight="1" x14ac:dyDescent="0.2">
      <c r="A1167" s="258"/>
      <c r="B1167" s="258"/>
      <c r="C1167" s="258"/>
      <c r="D1167" s="258"/>
      <c r="E1167" s="258"/>
    </row>
    <row r="1168" spans="1:5" ht="15" customHeight="1" x14ac:dyDescent="0.2">
      <c r="A1168" s="258"/>
      <c r="B1168" s="258"/>
      <c r="C1168" s="258"/>
      <c r="D1168" s="258"/>
      <c r="E1168" s="258"/>
    </row>
    <row r="1169" spans="1:5" ht="15" customHeight="1" x14ac:dyDescent="0.2">
      <c r="A1169" s="258"/>
      <c r="B1169" s="258"/>
      <c r="C1169" s="258"/>
      <c r="D1169" s="258"/>
      <c r="E1169" s="258"/>
    </row>
    <row r="1170" spans="1:5" ht="15" customHeight="1" x14ac:dyDescent="0.2">
      <c r="A1170" s="258"/>
      <c r="B1170" s="258"/>
      <c r="C1170" s="258"/>
      <c r="D1170" s="258"/>
      <c r="E1170" s="258"/>
    </row>
    <row r="1171" spans="1:5" ht="15" customHeight="1" x14ac:dyDescent="0.2"/>
    <row r="1172" spans="1:5" ht="15" customHeight="1" x14ac:dyDescent="0.25">
      <c r="A1172" s="37" t="s">
        <v>16</v>
      </c>
      <c r="B1172" s="38"/>
      <c r="C1172" s="38"/>
      <c r="D1172" s="38"/>
      <c r="E1172" s="36"/>
    </row>
    <row r="1173" spans="1:5" ht="15" customHeight="1" x14ac:dyDescent="0.2">
      <c r="A1173" s="39" t="s">
        <v>45</v>
      </c>
      <c r="B1173" s="53"/>
      <c r="C1173" s="53"/>
      <c r="D1173" s="53"/>
      <c r="E1173" s="36" t="s">
        <v>46</v>
      </c>
    </row>
    <row r="1174" spans="1:5" ht="15" customHeight="1" x14ac:dyDescent="0.2"/>
    <row r="1175" spans="1:5" ht="15" customHeight="1" x14ac:dyDescent="0.2">
      <c r="B1175" s="55" t="s">
        <v>47</v>
      </c>
      <c r="C1175" s="43" t="s">
        <v>40</v>
      </c>
      <c r="D1175" s="56" t="s">
        <v>41</v>
      </c>
      <c r="E1175" s="45" t="s">
        <v>42</v>
      </c>
    </row>
    <row r="1176" spans="1:5" ht="15" customHeight="1" x14ac:dyDescent="0.2">
      <c r="B1176" s="100">
        <v>307</v>
      </c>
      <c r="C1176" s="58"/>
      <c r="D1176" s="59" t="s">
        <v>48</v>
      </c>
      <c r="E1176" s="68">
        <v>-52000</v>
      </c>
    </row>
    <row r="1177" spans="1:5" ht="15" customHeight="1" x14ac:dyDescent="0.2">
      <c r="B1177" s="100">
        <v>303</v>
      </c>
      <c r="C1177" s="58"/>
      <c r="D1177" s="59" t="s">
        <v>48</v>
      </c>
      <c r="E1177" s="68">
        <v>46800</v>
      </c>
    </row>
    <row r="1178" spans="1:5" ht="15" customHeight="1" x14ac:dyDescent="0.2">
      <c r="B1178" s="100">
        <v>303</v>
      </c>
      <c r="C1178" s="58"/>
      <c r="D1178" s="48" t="s">
        <v>160</v>
      </c>
      <c r="E1178" s="68">
        <v>5200</v>
      </c>
    </row>
    <row r="1179" spans="1:5" ht="15" customHeight="1" x14ac:dyDescent="0.2">
      <c r="B1179" s="61"/>
      <c r="C1179" s="50" t="s">
        <v>44</v>
      </c>
      <c r="D1179" s="62"/>
      <c r="E1179" s="63">
        <f>SUM(E1176:E1178)</f>
        <v>0</v>
      </c>
    </row>
    <row r="1180" spans="1:5" ht="15" customHeight="1" x14ac:dyDescent="0.2"/>
    <row r="1181" spans="1:5" ht="15" customHeight="1" x14ac:dyDescent="0.2"/>
    <row r="1182" spans="1:5" ht="15" customHeight="1" x14ac:dyDescent="0.25">
      <c r="A1182" s="35" t="s">
        <v>222</v>
      </c>
    </row>
    <row r="1183" spans="1:5" ht="15" customHeight="1" x14ac:dyDescent="0.2">
      <c r="A1183" s="261" t="s">
        <v>81</v>
      </c>
      <c r="B1183" s="261"/>
      <c r="C1183" s="261"/>
      <c r="D1183" s="261"/>
      <c r="E1183" s="261"/>
    </row>
    <row r="1184" spans="1:5" ht="15" customHeight="1" x14ac:dyDescent="0.2">
      <c r="A1184" s="261"/>
      <c r="B1184" s="261"/>
      <c r="C1184" s="261"/>
      <c r="D1184" s="261"/>
      <c r="E1184" s="261"/>
    </row>
    <row r="1185" spans="1:5" ht="15" customHeight="1" x14ac:dyDescent="0.2">
      <c r="A1185" s="258" t="s">
        <v>381</v>
      </c>
      <c r="B1185" s="258"/>
      <c r="C1185" s="258"/>
      <c r="D1185" s="258"/>
      <c r="E1185" s="258"/>
    </row>
    <row r="1186" spans="1:5" ht="15" customHeight="1" x14ac:dyDescent="0.2">
      <c r="A1186" s="258"/>
      <c r="B1186" s="258"/>
      <c r="C1186" s="258"/>
      <c r="D1186" s="258"/>
      <c r="E1186" s="258"/>
    </row>
    <row r="1187" spans="1:5" ht="15" customHeight="1" x14ac:dyDescent="0.2">
      <c r="A1187" s="258"/>
      <c r="B1187" s="258"/>
      <c r="C1187" s="258"/>
      <c r="D1187" s="258"/>
      <c r="E1187" s="258"/>
    </row>
    <row r="1188" spans="1:5" ht="15" customHeight="1" x14ac:dyDescent="0.2">
      <c r="A1188" s="258"/>
      <c r="B1188" s="258"/>
      <c r="C1188" s="258"/>
      <c r="D1188" s="258"/>
      <c r="E1188" s="258"/>
    </row>
    <row r="1189" spans="1:5" ht="15" customHeight="1" x14ac:dyDescent="0.2">
      <c r="A1189" s="258"/>
      <c r="B1189" s="258"/>
      <c r="C1189" s="258"/>
      <c r="D1189" s="258"/>
      <c r="E1189" s="258"/>
    </row>
    <row r="1190" spans="1:5" ht="15" customHeight="1" x14ac:dyDescent="0.2">
      <c r="A1190" s="258"/>
      <c r="B1190" s="258"/>
      <c r="C1190" s="258"/>
      <c r="D1190" s="258"/>
      <c r="E1190" s="258"/>
    </row>
    <row r="1191" spans="1:5" ht="15" customHeight="1" x14ac:dyDescent="0.2">
      <c r="A1191" s="258"/>
      <c r="B1191" s="258"/>
      <c r="C1191" s="258"/>
      <c r="D1191" s="258"/>
      <c r="E1191" s="258"/>
    </row>
    <row r="1192" spans="1:5" ht="15" customHeight="1" x14ac:dyDescent="0.2">
      <c r="A1192" s="258"/>
      <c r="B1192" s="258"/>
      <c r="C1192" s="258"/>
      <c r="D1192" s="258"/>
      <c r="E1192" s="258"/>
    </row>
    <row r="1193" spans="1:5" ht="15" customHeight="1" x14ac:dyDescent="0.2"/>
    <row r="1194" spans="1:5" ht="15" customHeight="1" x14ac:dyDescent="0.2"/>
    <row r="1195" spans="1:5" ht="15" customHeight="1" x14ac:dyDescent="0.2"/>
    <row r="1196" spans="1:5" ht="15" customHeight="1" x14ac:dyDescent="0.2"/>
    <row r="1197" spans="1:5" ht="15" customHeight="1" x14ac:dyDescent="0.2"/>
    <row r="1198" spans="1:5" ht="15" customHeight="1" x14ac:dyDescent="0.25">
      <c r="A1198" s="37" t="s">
        <v>16</v>
      </c>
      <c r="B1198" s="38"/>
      <c r="C1198" s="38"/>
      <c r="D1198" s="38"/>
      <c r="E1198" s="36"/>
    </row>
    <row r="1199" spans="1:5" ht="15" customHeight="1" x14ac:dyDescent="0.2">
      <c r="A1199" s="39" t="s">
        <v>45</v>
      </c>
      <c r="B1199" s="53"/>
      <c r="C1199" s="53"/>
      <c r="D1199" s="53"/>
      <c r="E1199" s="36" t="s">
        <v>46</v>
      </c>
    </row>
    <row r="1200" spans="1:5" ht="15" customHeight="1" x14ac:dyDescent="0.2"/>
    <row r="1201" spans="1:5" ht="15" customHeight="1" x14ac:dyDescent="0.2">
      <c r="B1201" s="55" t="s">
        <v>47</v>
      </c>
      <c r="C1201" s="43" t="s">
        <v>40</v>
      </c>
      <c r="D1201" s="56" t="s">
        <v>41</v>
      </c>
      <c r="E1201" s="45" t="s">
        <v>42</v>
      </c>
    </row>
    <row r="1202" spans="1:5" ht="15" customHeight="1" x14ac:dyDescent="0.2">
      <c r="B1202" s="100">
        <v>307</v>
      </c>
      <c r="C1202" s="58"/>
      <c r="D1202" s="59" t="s">
        <v>48</v>
      </c>
      <c r="E1202" s="68">
        <v>-100000</v>
      </c>
    </row>
    <row r="1203" spans="1:5" ht="15" customHeight="1" x14ac:dyDescent="0.2">
      <c r="B1203" s="100">
        <v>303</v>
      </c>
      <c r="C1203" s="58"/>
      <c r="D1203" s="59" t="s">
        <v>48</v>
      </c>
      <c r="E1203" s="68">
        <v>100000</v>
      </c>
    </row>
    <row r="1204" spans="1:5" ht="15" customHeight="1" x14ac:dyDescent="0.2">
      <c r="B1204" s="61"/>
      <c r="C1204" s="50" t="s">
        <v>44</v>
      </c>
      <c r="D1204" s="62"/>
      <c r="E1204" s="63">
        <f>SUM(E1202:E1203)</f>
        <v>0</v>
      </c>
    </row>
    <row r="1205" spans="1:5" ht="15" customHeight="1" x14ac:dyDescent="0.2"/>
    <row r="1206" spans="1:5" ht="15" customHeight="1" x14ac:dyDescent="0.2"/>
    <row r="1207" spans="1:5" ht="15" customHeight="1" x14ac:dyDescent="0.25">
      <c r="A1207" s="35" t="s">
        <v>223</v>
      </c>
    </row>
    <row r="1208" spans="1:5" ht="15" customHeight="1" x14ac:dyDescent="0.2">
      <c r="A1208" s="261" t="s">
        <v>81</v>
      </c>
      <c r="B1208" s="261"/>
      <c r="C1208" s="261"/>
      <c r="D1208" s="261"/>
      <c r="E1208" s="261"/>
    </row>
    <row r="1209" spans="1:5" ht="15" customHeight="1" x14ac:dyDescent="0.2">
      <c r="A1209" s="261"/>
      <c r="B1209" s="261"/>
      <c r="C1209" s="261"/>
      <c r="D1209" s="261"/>
      <c r="E1209" s="261"/>
    </row>
    <row r="1210" spans="1:5" ht="15" customHeight="1" x14ac:dyDescent="0.2">
      <c r="A1210" s="258" t="s">
        <v>382</v>
      </c>
      <c r="B1210" s="258"/>
      <c r="C1210" s="258"/>
      <c r="D1210" s="258"/>
      <c r="E1210" s="258"/>
    </row>
    <row r="1211" spans="1:5" ht="15" customHeight="1" x14ac:dyDescent="0.2">
      <c r="A1211" s="258"/>
      <c r="B1211" s="258"/>
      <c r="C1211" s="258"/>
      <c r="D1211" s="258"/>
      <c r="E1211" s="258"/>
    </row>
    <row r="1212" spans="1:5" ht="15" customHeight="1" x14ac:dyDescent="0.2">
      <c r="A1212" s="258"/>
      <c r="B1212" s="258"/>
      <c r="C1212" s="258"/>
      <c r="D1212" s="258"/>
      <c r="E1212" s="258"/>
    </row>
    <row r="1213" spans="1:5" ht="15" customHeight="1" x14ac:dyDescent="0.2">
      <c r="A1213" s="258"/>
      <c r="B1213" s="258"/>
      <c r="C1213" s="258"/>
      <c r="D1213" s="258"/>
      <c r="E1213" s="258"/>
    </row>
    <row r="1214" spans="1:5" ht="15" customHeight="1" x14ac:dyDescent="0.2">
      <c r="A1214" s="258"/>
      <c r="B1214" s="258"/>
      <c r="C1214" s="258"/>
      <c r="D1214" s="258"/>
      <c r="E1214" s="258"/>
    </row>
    <row r="1215" spans="1:5" ht="15" customHeight="1" x14ac:dyDescent="0.2">
      <c r="A1215" s="258"/>
      <c r="B1215" s="258"/>
      <c r="C1215" s="258"/>
      <c r="D1215" s="258"/>
      <c r="E1215" s="258"/>
    </row>
    <row r="1216" spans="1:5" ht="15" customHeight="1" x14ac:dyDescent="0.2">
      <c r="A1216" s="258"/>
      <c r="B1216" s="258"/>
      <c r="C1216" s="258"/>
      <c r="D1216" s="258"/>
      <c r="E1216" s="258"/>
    </row>
    <row r="1217" spans="1:5" ht="15" customHeight="1" x14ac:dyDescent="0.2">
      <c r="A1217" s="258"/>
      <c r="B1217" s="258"/>
      <c r="C1217" s="258"/>
      <c r="D1217" s="258"/>
      <c r="E1217" s="258"/>
    </row>
    <row r="1218" spans="1:5" ht="15" customHeight="1" x14ac:dyDescent="0.2"/>
    <row r="1219" spans="1:5" ht="15" customHeight="1" x14ac:dyDescent="0.25">
      <c r="A1219" s="37" t="s">
        <v>16</v>
      </c>
      <c r="B1219" s="38"/>
      <c r="C1219" s="38"/>
      <c r="D1219" s="38"/>
      <c r="E1219" s="36"/>
    </row>
    <row r="1220" spans="1:5" ht="15" customHeight="1" x14ac:dyDescent="0.2">
      <c r="A1220" s="39" t="s">
        <v>45</v>
      </c>
      <c r="B1220" s="53"/>
      <c r="C1220" s="53"/>
      <c r="D1220" s="53"/>
      <c r="E1220" s="36" t="s">
        <v>46</v>
      </c>
    </row>
    <row r="1221" spans="1:5" ht="15" customHeight="1" x14ac:dyDescent="0.2"/>
    <row r="1222" spans="1:5" ht="15" customHeight="1" x14ac:dyDescent="0.2">
      <c r="B1222" s="55" t="s">
        <v>47</v>
      </c>
      <c r="C1222" s="43" t="s">
        <v>40</v>
      </c>
      <c r="D1222" s="56" t="s">
        <v>41</v>
      </c>
      <c r="E1222" s="45" t="s">
        <v>42</v>
      </c>
    </row>
    <row r="1223" spans="1:5" ht="15" customHeight="1" x14ac:dyDescent="0.2">
      <c r="B1223" s="100">
        <v>307</v>
      </c>
      <c r="C1223" s="58"/>
      <c r="D1223" s="59" t="s">
        <v>48</v>
      </c>
      <c r="E1223" s="68">
        <v>-1880000</v>
      </c>
    </row>
    <row r="1224" spans="1:5" ht="15" customHeight="1" x14ac:dyDescent="0.2">
      <c r="B1224" s="100">
        <v>303</v>
      </c>
      <c r="C1224" s="58"/>
      <c r="D1224" s="59" t="s">
        <v>48</v>
      </c>
      <c r="E1224" s="68">
        <v>1880000</v>
      </c>
    </row>
    <row r="1225" spans="1:5" ht="15" customHeight="1" x14ac:dyDescent="0.2">
      <c r="B1225" s="61"/>
      <c r="C1225" s="50" t="s">
        <v>44</v>
      </c>
      <c r="D1225" s="62"/>
      <c r="E1225" s="63">
        <f>SUM(E1223:E1224)</f>
        <v>0</v>
      </c>
    </row>
    <row r="1226" spans="1:5" ht="15" customHeight="1" x14ac:dyDescent="0.2"/>
    <row r="1227" spans="1:5" ht="15" customHeight="1" x14ac:dyDescent="0.2"/>
    <row r="1228" spans="1:5" ht="15" customHeight="1" x14ac:dyDescent="0.25">
      <c r="A1228" s="35" t="s">
        <v>224</v>
      </c>
    </row>
    <row r="1229" spans="1:5" ht="15" customHeight="1" x14ac:dyDescent="0.2">
      <c r="A1229" s="261" t="s">
        <v>81</v>
      </c>
      <c r="B1229" s="261"/>
      <c r="C1229" s="261"/>
      <c r="D1229" s="261"/>
      <c r="E1229" s="261"/>
    </row>
    <row r="1230" spans="1:5" ht="15" customHeight="1" x14ac:dyDescent="0.2">
      <c r="A1230" s="261"/>
      <c r="B1230" s="261"/>
      <c r="C1230" s="261"/>
      <c r="D1230" s="261"/>
      <c r="E1230" s="261"/>
    </row>
    <row r="1231" spans="1:5" ht="15" customHeight="1" x14ac:dyDescent="0.2">
      <c r="A1231" s="258" t="s">
        <v>383</v>
      </c>
      <c r="B1231" s="258"/>
      <c r="C1231" s="258"/>
      <c r="D1231" s="258"/>
      <c r="E1231" s="258"/>
    </row>
    <row r="1232" spans="1:5" ht="15" customHeight="1" x14ac:dyDescent="0.2">
      <c r="A1232" s="258"/>
      <c r="B1232" s="258"/>
      <c r="C1232" s="258"/>
      <c r="D1232" s="258"/>
      <c r="E1232" s="258"/>
    </row>
    <row r="1233" spans="1:5" ht="15" customHeight="1" x14ac:dyDescent="0.2">
      <c r="A1233" s="258"/>
      <c r="B1233" s="258"/>
      <c r="C1233" s="258"/>
      <c r="D1233" s="258"/>
      <c r="E1233" s="258"/>
    </row>
    <row r="1234" spans="1:5" ht="15" customHeight="1" x14ac:dyDescent="0.2">
      <c r="A1234" s="258"/>
      <c r="B1234" s="258"/>
      <c r="C1234" s="258"/>
      <c r="D1234" s="258"/>
      <c r="E1234" s="258"/>
    </row>
    <row r="1235" spans="1:5" ht="15" customHeight="1" x14ac:dyDescent="0.2">
      <c r="A1235" s="258"/>
      <c r="B1235" s="258"/>
      <c r="C1235" s="258"/>
      <c r="D1235" s="258"/>
      <c r="E1235" s="258"/>
    </row>
    <row r="1236" spans="1:5" ht="15" customHeight="1" x14ac:dyDescent="0.2">
      <c r="A1236" s="258"/>
      <c r="B1236" s="258"/>
      <c r="C1236" s="258"/>
      <c r="D1236" s="258"/>
      <c r="E1236" s="258"/>
    </row>
    <row r="1237" spans="1:5" ht="15" customHeight="1" x14ac:dyDescent="0.2">
      <c r="A1237" s="258"/>
      <c r="B1237" s="258"/>
      <c r="C1237" s="258"/>
      <c r="D1237" s="258"/>
      <c r="E1237" s="258"/>
    </row>
    <row r="1238" spans="1:5" ht="15" customHeight="1" x14ac:dyDescent="0.2">
      <c r="A1238" s="258"/>
      <c r="B1238" s="258"/>
      <c r="C1238" s="258"/>
      <c r="D1238" s="258"/>
      <c r="E1238" s="258"/>
    </row>
    <row r="1239" spans="1:5" ht="15" customHeight="1" x14ac:dyDescent="0.2"/>
    <row r="1240" spans="1:5" ht="15" customHeight="1" x14ac:dyDescent="0.25">
      <c r="A1240" s="37" t="s">
        <v>16</v>
      </c>
      <c r="B1240" s="38"/>
      <c r="C1240" s="38"/>
      <c r="D1240" s="38"/>
      <c r="E1240" s="36"/>
    </row>
    <row r="1241" spans="1:5" ht="15" customHeight="1" x14ac:dyDescent="0.2">
      <c r="A1241" s="39" t="s">
        <v>45</v>
      </c>
      <c r="B1241" s="53"/>
      <c r="C1241" s="53"/>
      <c r="D1241" s="53"/>
      <c r="E1241" s="36" t="s">
        <v>46</v>
      </c>
    </row>
    <row r="1242" spans="1:5" ht="15" customHeight="1" x14ac:dyDescent="0.2"/>
    <row r="1243" spans="1:5" ht="15" customHeight="1" x14ac:dyDescent="0.2">
      <c r="B1243" s="55" t="s">
        <v>47</v>
      </c>
      <c r="C1243" s="43" t="s">
        <v>40</v>
      </c>
      <c r="D1243" s="56" t="s">
        <v>41</v>
      </c>
      <c r="E1243" s="45" t="s">
        <v>42</v>
      </c>
    </row>
    <row r="1244" spans="1:5" ht="15" customHeight="1" x14ac:dyDescent="0.2">
      <c r="B1244" s="100">
        <v>10</v>
      </c>
      <c r="C1244" s="58"/>
      <c r="D1244" s="48" t="s">
        <v>160</v>
      </c>
      <c r="E1244" s="68">
        <v>-977000</v>
      </c>
    </row>
    <row r="1245" spans="1:5" ht="15" customHeight="1" x14ac:dyDescent="0.2">
      <c r="B1245" s="100">
        <v>10</v>
      </c>
      <c r="C1245" s="58"/>
      <c r="D1245" s="59" t="s">
        <v>48</v>
      </c>
      <c r="E1245" s="68">
        <v>977000</v>
      </c>
    </row>
    <row r="1246" spans="1:5" ht="15" customHeight="1" x14ac:dyDescent="0.2">
      <c r="B1246" s="61"/>
      <c r="C1246" s="50" t="s">
        <v>44</v>
      </c>
      <c r="D1246" s="62"/>
      <c r="E1246" s="63">
        <f>SUM(E1244:E1245)</f>
        <v>0</v>
      </c>
    </row>
    <row r="1247" spans="1:5" ht="15" customHeight="1" x14ac:dyDescent="0.2"/>
    <row r="1248" spans="1:5" ht="15" customHeight="1" x14ac:dyDescent="0.2"/>
    <row r="1249" spans="1:5" ht="15" customHeight="1" x14ac:dyDescent="0.2"/>
    <row r="1250" spans="1:5" ht="15" customHeight="1" x14ac:dyDescent="0.25">
      <c r="A1250" s="35" t="s">
        <v>225</v>
      </c>
    </row>
    <row r="1251" spans="1:5" ht="15" customHeight="1" x14ac:dyDescent="0.2">
      <c r="A1251" s="261" t="s">
        <v>81</v>
      </c>
      <c r="B1251" s="261"/>
      <c r="C1251" s="261"/>
      <c r="D1251" s="261"/>
      <c r="E1251" s="261"/>
    </row>
    <row r="1252" spans="1:5" ht="15" customHeight="1" x14ac:dyDescent="0.2">
      <c r="A1252" s="261"/>
      <c r="B1252" s="261"/>
      <c r="C1252" s="261"/>
      <c r="D1252" s="261"/>
      <c r="E1252" s="261"/>
    </row>
    <row r="1253" spans="1:5" ht="15" customHeight="1" x14ac:dyDescent="0.2">
      <c r="A1253" s="258" t="s">
        <v>384</v>
      </c>
      <c r="B1253" s="258"/>
      <c r="C1253" s="258"/>
      <c r="D1253" s="258"/>
      <c r="E1253" s="258"/>
    </row>
    <row r="1254" spans="1:5" ht="15" customHeight="1" x14ac:dyDescent="0.2">
      <c r="A1254" s="258"/>
      <c r="B1254" s="258"/>
      <c r="C1254" s="258"/>
      <c r="D1254" s="258"/>
      <c r="E1254" s="258"/>
    </row>
    <row r="1255" spans="1:5" ht="15" customHeight="1" x14ac:dyDescent="0.2">
      <c r="A1255" s="258"/>
      <c r="B1255" s="258"/>
      <c r="C1255" s="258"/>
      <c r="D1255" s="258"/>
      <c r="E1255" s="258"/>
    </row>
    <row r="1256" spans="1:5" ht="15" customHeight="1" x14ac:dyDescent="0.2">
      <c r="A1256" s="258"/>
      <c r="B1256" s="258"/>
      <c r="C1256" s="258"/>
      <c r="D1256" s="258"/>
      <c r="E1256" s="258"/>
    </row>
    <row r="1257" spans="1:5" ht="15" customHeight="1" x14ac:dyDescent="0.2">
      <c r="A1257" s="258"/>
      <c r="B1257" s="258"/>
      <c r="C1257" s="258"/>
      <c r="D1257" s="258"/>
      <c r="E1257" s="258"/>
    </row>
    <row r="1258" spans="1:5" ht="15" customHeight="1" x14ac:dyDescent="0.2">
      <c r="A1258" s="258"/>
      <c r="B1258" s="258"/>
      <c r="C1258" s="258"/>
      <c r="D1258" s="258"/>
      <c r="E1258" s="258"/>
    </row>
    <row r="1259" spans="1:5" ht="15" customHeight="1" x14ac:dyDescent="0.2">
      <c r="A1259" s="258"/>
      <c r="B1259" s="258"/>
      <c r="C1259" s="258"/>
      <c r="D1259" s="258"/>
      <c r="E1259" s="258"/>
    </row>
    <row r="1260" spans="1:5" ht="15" customHeight="1" x14ac:dyDescent="0.2">
      <c r="A1260" s="258"/>
      <c r="B1260" s="258"/>
      <c r="C1260" s="258"/>
      <c r="D1260" s="258"/>
      <c r="E1260" s="258"/>
    </row>
    <row r="1261" spans="1:5" ht="15" customHeight="1" x14ac:dyDescent="0.2">
      <c r="A1261" s="258"/>
      <c r="B1261" s="258"/>
      <c r="C1261" s="258"/>
      <c r="D1261" s="258"/>
      <c r="E1261" s="258"/>
    </row>
    <row r="1262" spans="1:5" ht="15" customHeight="1" x14ac:dyDescent="0.2"/>
    <row r="1263" spans="1:5" ht="15" customHeight="1" x14ac:dyDescent="0.25">
      <c r="A1263" s="37" t="s">
        <v>16</v>
      </c>
      <c r="B1263" s="38"/>
      <c r="C1263" s="38"/>
      <c r="D1263" s="38"/>
      <c r="E1263" s="36"/>
    </row>
    <row r="1264" spans="1:5" ht="15" customHeight="1" x14ac:dyDescent="0.2">
      <c r="A1264" s="39" t="s">
        <v>45</v>
      </c>
      <c r="B1264" s="53"/>
      <c r="C1264" s="53"/>
      <c r="D1264" s="53"/>
      <c r="E1264" s="36" t="s">
        <v>46</v>
      </c>
    </row>
    <row r="1265" spans="1:5" ht="15" customHeight="1" x14ac:dyDescent="0.2"/>
    <row r="1266" spans="1:5" ht="15" customHeight="1" x14ac:dyDescent="0.2">
      <c r="B1266" s="55" t="s">
        <v>47</v>
      </c>
      <c r="C1266" s="43" t="s">
        <v>40</v>
      </c>
      <c r="D1266" s="56" t="s">
        <v>41</v>
      </c>
      <c r="E1266" s="45" t="s">
        <v>42</v>
      </c>
    </row>
    <row r="1267" spans="1:5" ht="15" customHeight="1" x14ac:dyDescent="0.2">
      <c r="B1267" s="100">
        <v>307</v>
      </c>
      <c r="C1267" s="58"/>
      <c r="D1267" s="59" t="s">
        <v>48</v>
      </c>
      <c r="E1267" s="68">
        <v>-350000</v>
      </c>
    </row>
    <row r="1268" spans="1:5" ht="15" customHeight="1" x14ac:dyDescent="0.2">
      <c r="B1268" s="100">
        <v>11</v>
      </c>
      <c r="C1268" s="58"/>
      <c r="D1268" s="48" t="s">
        <v>160</v>
      </c>
      <c r="E1268" s="68">
        <v>350000</v>
      </c>
    </row>
    <row r="1269" spans="1:5" ht="15" customHeight="1" x14ac:dyDescent="0.2">
      <c r="B1269" s="61"/>
      <c r="C1269" s="50" t="s">
        <v>44</v>
      </c>
      <c r="D1269" s="62"/>
      <c r="E1269" s="63">
        <f>SUM(E1267:E1268)</f>
        <v>0</v>
      </c>
    </row>
    <row r="1270" spans="1:5" ht="15" customHeight="1" x14ac:dyDescent="0.2"/>
    <row r="1271" spans="1:5" ht="15" customHeight="1" x14ac:dyDescent="0.2"/>
    <row r="1272" spans="1:5" ht="15" customHeight="1" x14ac:dyDescent="0.25">
      <c r="A1272" s="35" t="s">
        <v>226</v>
      </c>
    </row>
    <row r="1273" spans="1:5" ht="15" customHeight="1" x14ac:dyDescent="0.2">
      <c r="A1273" s="261" t="s">
        <v>81</v>
      </c>
      <c r="B1273" s="261"/>
      <c r="C1273" s="261"/>
      <c r="D1273" s="261"/>
      <c r="E1273" s="261"/>
    </row>
    <row r="1274" spans="1:5" ht="15" customHeight="1" x14ac:dyDescent="0.2">
      <c r="A1274" s="261"/>
      <c r="B1274" s="261"/>
      <c r="C1274" s="261"/>
      <c r="D1274" s="261"/>
      <c r="E1274" s="261"/>
    </row>
    <row r="1275" spans="1:5" ht="15" customHeight="1" x14ac:dyDescent="0.2">
      <c r="A1275" s="258" t="s">
        <v>385</v>
      </c>
      <c r="B1275" s="258"/>
      <c r="C1275" s="258"/>
      <c r="D1275" s="258"/>
      <c r="E1275" s="258"/>
    </row>
    <row r="1276" spans="1:5" ht="15" customHeight="1" x14ac:dyDescent="0.2">
      <c r="A1276" s="258"/>
      <c r="B1276" s="258"/>
      <c r="C1276" s="258"/>
      <c r="D1276" s="258"/>
      <c r="E1276" s="258"/>
    </row>
    <row r="1277" spans="1:5" ht="15" customHeight="1" x14ac:dyDescent="0.2">
      <c r="A1277" s="258"/>
      <c r="B1277" s="258"/>
      <c r="C1277" s="258"/>
      <c r="D1277" s="258"/>
      <c r="E1277" s="258"/>
    </row>
    <row r="1278" spans="1:5" ht="15" customHeight="1" x14ac:dyDescent="0.2">
      <c r="A1278" s="258"/>
      <c r="B1278" s="258"/>
      <c r="C1278" s="258"/>
      <c r="D1278" s="258"/>
      <c r="E1278" s="258"/>
    </row>
    <row r="1279" spans="1:5" ht="15" customHeight="1" x14ac:dyDescent="0.2">
      <c r="A1279" s="258"/>
      <c r="B1279" s="258"/>
      <c r="C1279" s="258"/>
      <c r="D1279" s="258"/>
      <c r="E1279" s="258"/>
    </row>
    <row r="1280" spans="1:5" ht="15" customHeight="1" x14ac:dyDescent="0.2">
      <c r="A1280" s="258"/>
      <c r="B1280" s="258"/>
      <c r="C1280" s="258"/>
      <c r="D1280" s="258"/>
      <c r="E1280" s="258"/>
    </row>
    <row r="1281" spans="1:5" ht="15" customHeight="1" x14ac:dyDescent="0.2">
      <c r="A1281" s="258"/>
      <c r="B1281" s="258"/>
      <c r="C1281" s="258"/>
      <c r="D1281" s="258"/>
      <c r="E1281" s="258"/>
    </row>
    <row r="1282" spans="1:5" ht="15" customHeight="1" x14ac:dyDescent="0.2">
      <c r="A1282" s="258"/>
      <c r="B1282" s="258"/>
      <c r="C1282" s="258"/>
      <c r="D1282" s="258"/>
      <c r="E1282" s="258"/>
    </row>
    <row r="1283" spans="1:5" ht="15" customHeight="1" x14ac:dyDescent="0.2">
      <c r="A1283" s="258"/>
      <c r="B1283" s="258"/>
      <c r="C1283" s="258"/>
      <c r="D1283" s="258"/>
      <c r="E1283" s="258"/>
    </row>
    <row r="1284" spans="1:5" ht="15" customHeight="1" x14ac:dyDescent="0.2"/>
    <row r="1285" spans="1:5" ht="15" customHeight="1" x14ac:dyDescent="0.25">
      <c r="A1285" s="37" t="s">
        <v>16</v>
      </c>
      <c r="B1285" s="38"/>
      <c r="C1285" s="38"/>
      <c r="D1285" s="38"/>
      <c r="E1285" s="36"/>
    </row>
    <row r="1286" spans="1:5" ht="15" customHeight="1" x14ac:dyDescent="0.2">
      <c r="A1286" s="39" t="s">
        <v>45</v>
      </c>
      <c r="B1286" s="53"/>
      <c r="C1286" s="53"/>
      <c r="D1286" s="53"/>
      <c r="E1286" s="36" t="s">
        <v>46</v>
      </c>
    </row>
    <row r="1287" spans="1:5" ht="15" customHeight="1" x14ac:dyDescent="0.2"/>
    <row r="1288" spans="1:5" ht="15" customHeight="1" x14ac:dyDescent="0.2">
      <c r="B1288" s="55" t="s">
        <v>47</v>
      </c>
      <c r="C1288" s="43" t="s">
        <v>40</v>
      </c>
      <c r="D1288" s="56" t="s">
        <v>41</v>
      </c>
      <c r="E1288" s="45" t="s">
        <v>42</v>
      </c>
    </row>
    <row r="1289" spans="1:5" ht="15" customHeight="1" x14ac:dyDescent="0.2">
      <c r="B1289" s="100">
        <v>307</v>
      </c>
      <c r="C1289" s="58"/>
      <c r="D1289" s="59" t="s">
        <v>48</v>
      </c>
      <c r="E1289" s="68">
        <v>-1500000</v>
      </c>
    </row>
    <row r="1290" spans="1:5" ht="15" customHeight="1" x14ac:dyDescent="0.2">
      <c r="B1290" s="100">
        <v>11</v>
      </c>
      <c r="C1290" s="58"/>
      <c r="D1290" s="48" t="s">
        <v>160</v>
      </c>
      <c r="E1290" s="68">
        <v>1500000</v>
      </c>
    </row>
    <row r="1291" spans="1:5" ht="15" customHeight="1" x14ac:dyDescent="0.2">
      <c r="B1291" s="61"/>
      <c r="C1291" s="50" t="s">
        <v>44</v>
      </c>
      <c r="D1291" s="62"/>
      <c r="E1291" s="63">
        <f>SUM(E1289:E1290)</f>
        <v>0</v>
      </c>
    </row>
    <row r="1292" spans="1:5" ht="15" customHeight="1" x14ac:dyDescent="0.2"/>
    <row r="1293" spans="1:5" ht="15" customHeight="1" x14ac:dyDescent="0.2"/>
    <row r="1294" spans="1:5" ht="15" customHeight="1" x14ac:dyDescent="0.2"/>
    <row r="1295" spans="1:5" ht="15" customHeight="1" x14ac:dyDescent="0.2"/>
    <row r="1296" spans="1:5" ht="15" customHeight="1" x14ac:dyDescent="0.2"/>
    <row r="1297" spans="1:5" ht="15" customHeight="1" x14ac:dyDescent="0.2"/>
    <row r="1298" spans="1:5" ht="15" customHeight="1" x14ac:dyDescent="0.2"/>
    <row r="1299" spans="1:5" ht="15" customHeight="1" x14ac:dyDescent="0.2"/>
    <row r="1300" spans="1:5" ht="15" customHeight="1" x14ac:dyDescent="0.2"/>
    <row r="1301" spans="1:5" ht="15" customHeight="1" x14ac:dyDescent="0.2"/>
    <row r="1302" spans="1:5" ht="15" customHeight="1" x14ac:dyDescent="0.25">
      <c r="A1302" s="35" t="s">
        <v>227</v>
      </c>
    </row>
    <row r="1303" spans="1:5" ht="15" customHeight="1" x14ac:dyDescent="0.2">
      <c r="A1303" s="261" t="s">
        <v>81</v>
      </c>
      <c r="B1303" s="261"/>
      <c r="C1303" s="261"/>
      <c r="D1303" s="261"/>
      <c r="E1303" s="261"/>
    </row>
    <row r="1304" spans="1:5" ht="15" customHeight="1" x14ac:dyDescent="0.2">
      <c r="A1304" s="261"/>
      <c r="B1304" s="261"/>
      <c r="C1304" s="261"/>
      <c r="D1304" s="261"/>
      <c r="E1304" s="261"/>
    </row>
    <row r="1305" spans="1:5" ht="15" customHeight="1" x14ac:dyDescent="0.2">
      <c r="A1305" s="258" t="s">
        <v>386</v>
      </c>
      <c r="B1305" s="258"/>
      <c r="C1305" s="258"/>
      <c r="D1305" s="258"/>
      <c r="E1305" s="258"/>
    </row>
    <row r="1306" spans="1:5" ht="15" customHeight="1" x14ac:dyDescent="0.2">
      <c r="A1306" s="258"/>
      <c r="B1306" s="258"/>
      <c r="C1306" s="258"/>
      <c r="D1306" s="258"/>
      <c r="E1306" s="258"/>
    </row>
    <row r="1307" spans="1:5" ht="15" customHeight="1" x14ac:dyDescent="0.2">
      <c r="A1307" s="258"/>
      <c r="B1307" s="258"/>
      <c r="C1307" s="258"/>
      <c r="D1307" s="258"/>
      <c r="E1307" s="258"/>
    </row>
    <row r="1308" spans="1:5" ht="15" customHeight="1" x14ac:dyDescent="0.2">
      <c r="A1308" s="258"/>
      <c r="B1308" s="258"/>
      <c r="C1308" s="258"/>
      <c r="D1308" s="258"/>
      <c r="E1308" s="258"/>
    </row>
    <row r="1309" spans="1:5" ht="15" customHeight="1" x14ac:dyDescent="0.2">
      <c r="A1309" s="258"/>
      <c r="B1309" s="258"/>
      <c r="C1309" s="258"/>
      <c r="D1309" s="258"/>
      <c r="E1309" s="258"/>
    </row>
    <row r="1310" spans="1:5" ht="15" customHeight="1" x14ac:dyDescent="0.2">
      <c r="A1310" s="258"/>
      <c r="B1310" s="258"/>
      <c r="C1310" s="258"/>
      <c r="D1310" s="258"/>
      <c r="E1310" s="258"/>
    </row>
    <row r="1311" spans="1:5" ht="15" customHeight="1" x14ac:dyDescent="0.2">
      <c r="A1311" s="258"/>
      <c r="B1311" s="258"/>
      <c r="C1311" s="258"/>
      <c r="D1311" s="258"/>
      <c r="E1311" s="258"/>
    </row>
    <row r="1312" spans="1:5" ht="15" customHeight="1" x14ac:dyDescent="0.2">
      <c r="A1312" s="258"/>
      <c r="B1312" s="258"/>
      <c r="C1312" s="258"/>
      <c r="D1312" s="258"/>
      <c r="E1312" s="258"/>
    </row>
    <row r="1313" spans="1:5" ht="15" customHeight="1" x14ac:dyDescent="0.2">
      <c r="A1313" s="258"/>
      <c r="B1313" s="258"/>
      <c r="C1313" s="258"/>
      <c r="D1313" s="258"/>
      <c r="E1313" s="258"/>
    </row>
    <row r="1314" spans="1:5" ht="15" customHeight="1" x14ac:dyDescent="0.2"/>
    <row r="1315" spans="1:5" ht="15" customHeight="1" x14ac:dyDescent="0.25">
      <c r="A1315" s="37" t="s">
        <v>16</v>
      </c>
      <c r="B1315" s="38"/>
      <c r="C1315" s="38"/>
      <c r="D1315" s="38"/>
      <c r="E1315" s="36"/>
    </row>
    <row r="1316" spans="1:5" ht="15" customHeight="1" x14ac:dyDescent="0.2">
      <c r="A1316" s="39" t="s">
        <v>45</v>
      </c>
      <c r="B1316" s="53"/>
      <c r="C1316" s="53"/>
      <c r="D1316" s="53"/>
      <c r="E1316" s="36" t="s">
        <v>46</v>
      </c>
    </row>
    <row r="1317" spans="1:5" ht="15" customHeight="1" x14ac:dyDescent="0.2"/>
    <row r="1318" spans="1:5" ht="15" customHeight="1" x14ac:dyDescent="0.2">
      <c r="B1318" s="55" t="s">
        <v>47</v>
      </c>
      <c r="C1318" s="43" t="s">
        <v>40</v>
      </c>
      <c r="D1318" s="56" t="s">
        <v>41</v>
      </c>
      <c r="E1318" s="45" t="s">
        <v>42</v>
      </c>
    </row>
    <row r="1319" spans="1:5" ht="15" customHeight="1" x14ac:dyDescent="0.2">
      <c r="B1319" s="100">
        <v>307</v>
      </c>
      <c r="C1319" s="58"/>
      <c r="D1319" s="59" t="s">
        <v>48</v>
      </c>
      <c r="E1319" s="68">
        <v>-3250000</v>
      </c>
    </row>
    <row r="1320" spans="1:5" ht="15" customHeight="1" x14ac:dyDescent="0.2">
      <c r="B1320" s="100">
        <v>14</v>
      </c>
      <c r="C1320" s="58"/>
      <c r="D1320" s="48" t="s">
        <v>160</v>
      </c>
      <c r="E1320" s="68">
        <v>3250000</v>
      </c>
    </row>
    <row r="1321" spans="1:5" ht="15" customHeight="1" x14ac:dyDescent="0.2">
      <c r="B1321" s="61"/>
      <c r="C1321" s="50" t="s">
        <v>44</v>
      </c>
      <c r="D1321" s="62"/>
      <c r="E1321" s="63">
        <f>SUM(E1319:E1320)</f>
        <v>0</v>
      </c>
    </row>
    <row r="1322" spans="1:5" ht="15" customHeight="1" x14ac:dyDescent="0.2"/>
    <row r="1323" spans="1:5" ht="15" customHeight="1" x14ac:dyDescent="0.2"/>
    <row r="1324" spans="1:5" ht="15" customHeight="1" x14ac:dyDescent="0.25">
      <c r="A1324" s="35" t="s">
        <v>228</v>
      </c>
    </row>
    <row r="1325" spans="1:5" ht="15" customHeight="1" x14ac:dyDescent="0.2">
      <c r="A1325" s="261" t="s">
        <v>81</v>
      </c>
      <c r="B1325" s="261"/>
      <c r="C1325" s="261"/>
      <c r="D1325" s="261"/>
      <c r="E1325" s="261"/>
    </row>
    <row r="1326" spans="1:5" ht="15" customHeight="1" x14ac:dyDescent="0.2">
      <c r="A1326" s="261"/>
      <c r="B1326" s="261"/>
      <c r="C1326" s="261"/>
      <c r="D1326" s="261"/>
      <c r="E1326" s="261"/>
    </row>
    <row r="1327" spans="1:5" ht="15" customHeight="1" x14ac:dyDescent="0.2">
      <c r="A1327" s="258" t="s">
        <v>387</v>
      </c>
      <c r="B1327" s="258"/>
      <c r="C1327" s="258"/>
      <c r="D1327" s="258"/>
      <c r="E1327" s="258"/>
    </row>
    <row r="1328" spans="1:5" ht="15" customHeight="1" x14ac:dyDescent="0.2">
      <c r="A1328" s="258"/>
      <c r="B1328" s="258"/>
      <c r="C1328" s="258"/>
      <c r="D1328" s="258"/>
      <c r="E1328" s="258"/>
    </row>
    <row r="1329" spans="1:5" ht="15" customHeight="1" x14ac:dyDescent="0.2">
      <c r="A1329" s="258"/>
      <c r="B1329" s="258"/>
      <c r="C1329" s="258"/>
      <c r="D1329" s="258"/>
      <c r="E1329" s="258"/>
    </row>
    <row r="1330" spans="1:5" ht="15" customHeight="1" x14ac:dyDescent="0.2">
      <c r="A1330" s="258"/>
      <c r="B1330" s="258"/>
      <c r="C1330" s="258"/>
      <c r="D1330" s="258"/>
      <c r="E1330" s="258"/>
    </row>
    <row r="1331" spans="1:5" ht="15" customHeight="1" x14ac:dyDescent="0.2">
      <c r="A1331" s="258"/>
      <c r="B1331" s="258"/>
      <c r="C1331" s="258"/>
      <c r="D1331" s="258"/>
      <c r="E1331" s="258"/>
    </row>
    <row r="1332" spans="1:5" ht="15" customHeight="1" x14ac:dyDescent="0.2">
      <c r="A1332" s="258"/>
      <c r="B1332" s="258"/>
      <c r="C1332" s="258"/>
      <c r="D1332" s="258"/>
      <c r="E1332" s="258"/>
    </row>
    <row r="1333" spans="1:5" ht="15" customHeight="1" x14ac:dyDescent="0.2">
      <c r="A1333" s="258"/>
      <c r="B1333" s="258"/>
      <c r="C1333" s="258"/>
      <c r="D1333" s="258"/>
      <c r="E1333" s="258"/>
    </row>
    <row r="1334" spans="1:5" ht="15" customHeight="1" x14ac:dyDescent="0.2">
      <c r="A1334" s="258"/>
      <c r="B1334" s="258"/>
      <c r="C1334" s="258"/>
      <c r="D1334" s="258"/>
      <c r="E1334" s="258"/>
    </row>
    <row r="1335" spans="1:5" ht="15" customHeight="1" x14ac:dyDescent="0.2">
      <c r="A1335" s="258"/>
      <c r="B1335" s="258"/>
      <c r="C1335" s="258"/>
      <c r="D1335" s="258"/>
      <c r="E1335" s="258"/>
    </row>
    <row r="1336" spans="1:5" ht="15" customHeight="1" x14ac:dyDescent="0.2"/>
    <row r="1337" spans="1:5" ht="15" customHeight="1" x14ac:dyDescent="0.25">
      <c r="A1337" s="37" t="s">
        <v>16</v>
      </c>
      <c r="B1337" s="38"/>
      <c r="C1337" s="38"/>
      <c r="D1337" s="38"/>
      <c r="E1337" s="36"/>
    </row>
    <row r="1338" spans="1:5" ht="15" customHeight="1" x14ac:dyDescent="0.2">
      <c r="A1338" s="39" t="s">
        <v>45</v>
      </c>
      <c r="B1338" s="53"/>
      <c r="C1338" s="53"/>
      <c r="D1338" s="53"/>
      <c r="E1338" s="36" t="s">
        <v>46</v>
      </c>
    </row>
    <row r="1339" spans="1:5" ht="15" customHeight="1" x14ac:dyDescent="0.2"/>
    <row r="1340" spans="1:5" ht="15" customHeight="1" x14ac:dyDescent="0.2">
      <c r="B1340" s="55" t="s">
        <v>47</v>
      </c>
      <c r="C1340" s="43" t="s">
        <v>40</v>
      </c>
      <c r="D1340" s="56" t="s">
        <v>41</v>
      </c>
      <c r="E1340" s="45" t="s">
        <v>42</v>
      </c>
    </row>
    <row r="1341" spans="1:5" ht="15" customHeight="1" x14ac:dyDescent="0.2">
      <c r="B1341" s="100">
        <v>137</v>
      </c>
      <c r="C1341" s="58"/>
      <c r="D1341" s="59" t="s">
        <v>48</v>
      </c>
      <c r="E1341" s="68">
        <v>-1157753.55</v>
      </c>
    </row>
    <row r="1342" spans="1:5" ht="15" customHeight="1" x14ac:dyDescent="0.2">
      <c r="B1342" s="100">
        <v>134</v>
      </c>
      <c r="C1342" s="58"/>
      <c r="D1342" s="59" t="s">
        <v>48</v>
      </c>
      <c r="E1342" s="68">
        <v>669524.96</v>
      </c>
    </row>
    <row r="1343" spans="1:5" ht="15" customHeight="1" x14ac:dyDescent="0.2">
      <c r="B1343" s="100">
        <v>135</v>
      </c>
      <c r="C1343" s="58"/>
      <c r="D1343" s="59" t="s">
        <v>48</v>
      </c>
      <c r="E1343" s="68">
        <v>488228.59</v>
      </c>
    </row>
    <row r="1344" spans="1:5" ht="15" customHeight="1" x14ac:dyDescent="0.2">
      <c r="B1344" s="61"/>
      <c r="C1344" s="50" t="s">
        <v>44</v>
      </c>
      <c r="D1344" s="62"/>
      <c r="E1344" s="63">
        <f>SUM(E1341:E1343)</f>
        <v>0</v>
      </c>
    </row>
    <row r="1345" spans="1:5" ht="15" customHeight="1" x14ac:dyDescent="0.2"/>
    <row r="1346" spans="1:5" ht="15" customHeight="1" x14ac:dyDescent="0.2"/>
    <row r="1347" spans="1:5" ht="15" customHeight="1" x14ac:dyDescent="0.2"/>
    <row r="1348" spans="1:5" ht="15" customHeight="1" x14ac:dyDescent="0.2"/>
    <row r="1349" spans="1:5" ht="15" customHeight="1" x14ac:dyDescent="0.2"/>
    <row r="1350" spans="1:5" ht="15" customHeight="1" x14ac:dyDescent="0.2"/>
    <row r="1351" spans="1:5" ht="15" customHeight="1" x14ac:dyDescent="0.2"/>
    <row r="1352" spans="1:5" ht="15" customHeight="1" x14ac:dyDescent="0.2"/>
    <row r="1353" spans="1:5" ht="15" customHeight="1" x14ac:dyDescent="0.2"/>
    <row r="1354" spans="1:5" ht="15" customHeight="1" x14ac:dyDescent="0.25">
      <c r="A1354" s="35" t="s">
        <v>229</v>
      </c>
    </row>
    <row r="1355" spans="1:5" ht="15" customHeight="1" x14ac:dyDescent="0.2">
      <c r="A1355" s="261" t="s">
        <v>68</v>
      </c>
      <c r="B1355" s="261"/>
      <c r="C1355" s="261"/>
      <c r="D1355" s="261"/>
      <c r="E1355" s="261"/>
    </row>
    <row r="1356" spans="1:5" ht="15" customHeight="1" x14ac:dyDescent="0.2">
      <c r="A1356" s="261"/>
      <c r="B1356" s="261"/>
      <c r="C1356" s="261"/>
      <c r="D1356" s="261"/>
      <c r="E1356" s="261"/>
    </row>
    <row r="1357" spans="1:5" ht="15" customHeight="1" x14ac:dyDescent="0.2">
      <c r="A1357" s="258" t="s">
        <v>230</v>
      </c>
      <c r="B1357" s="258"/>
      <c r="C1357" s="258"/>
      <c r="D1357" s="258"/>
      <c r="E1357" s="258"/>
    </row>
    <row r="1358" spans="1:5" ht="15" customHeight="1" x14ac:dyDescent="0.2">
      <c r="A1358" s="258"/>
      <c r="B1358" s="258"/>
      <c r="C1358" s="258"/>
      <c r="D1358" s="258"/>
      <c r="E1358" s="258"/>
    </row>
    <row r="1359" spans="1:5" ht="15" customHeight="1" x14ac:dyDescent="0.2">
      <c r="A1359" s="258"/>
      <c r="B1359" s="258"/>
      <c r="C1359" s="258"/>
      <c r="D1359" s="258"/>
      <c r="E1359" s="258"/>
    </row>
    <row r="1360" spans="1:5" ht="15" customHeight="1" x14ac:dyDescent="0.2">
      <c r="A1360" s="258"/>
      <c r="B1360" s="258"/>
      <c r="C1360" s="258"/>
      <c r="D1360" s="258"/>
      <c r="E1360" s="258"/>
    </row>
    <row r="1361" spans="1:5" ht="15" customHeight="1" x14ac:dyDescent="0.2">
      <c r="A1361" s="258"/>
      <c r="B1361" s="258"/>
      <c r="C1361" s="258"/>
      <c r="D1361" s="258"/>
      <c r="E1361" s="258"/>
    </row>
    <row r="1362" spans="1:5" ht="15" customHeight="1" x14ac:dyDescent="0.2">
      <c r="A1362" s="258"/>
      <c r="B1362" s="258"/>
      <c r="C1362" s="258"/>
      <c r="D1362" s="258"/>
      <c r="E1362" s="258"/>
    </row>
    <row r="1363" spans="1:5" ht="15" customHeight="1" x14ac:dyDescent="0.2">
      <c r="A1363" s="38"/>
      <c r="B1363" s="92"/>
      <c r="C1363" s="93"/>
      <c r="D1363" s="38"/>
      <c r="E1363" s="94"/>
    </row>
    <row r="1364" spans="1:5" ht="15" customHeight="1" x14ac:dyDescent="0.25">
      <c r="A1364" s="37" t="s">
        <v>16</v>
      </c>
      <c r="B1364" s="38"/>
      <c r="C1364" s="38"/>
      <c r="D1364" s="38"/>
      <c r="E1364" s="36"/>
    </row>
    <row r="1365" spans="1:5" ht="15" customHeight="1" x14ac:dyDescent="0.2">
      <c r="A1365" s="39" t="s">
        <v>70</v>
      </c>
      <c r="B1365" s="38"/>
      <c r="C1365" s="38"/>
      <c r="D1365" s="38"/>
      <c r="E1365" s="40" t="s">
        <v>71</v>
      </c>
    </row>
    <row r="1366" spans="1:5" ht="15" customHeight="1" x14ac:dyDescent="0.2">
      <c r="A1366" s="39"/>
      <c r="B1366" s="36"/>
      <c r="C1366" s="38"/>
      <c r="D1366" s="38"/>
      <c r="E1366" s="41"/>
    </row>
    <row r="1367" spans="1:5" ht="15" customHeight="1" x14ac:dyDescent="0.2">
      <c r="A1367" s="54"/>
      <c r="B1367" s="54"/>
      <c r="C1367" s="43" t="s">
        <v>40</v>
      </c>
      <c r="D1367" s="79" t="s">
        <v>53</v>
      </c>
      <c r="E1367" s="55" t="s">
        <v>42</v>
      </c>
    </row>
    <row r="1368" spans="1:5" ht="15" customHeight="1" x14ac:dyDescent="0.2">
      <c r="A1368" s="46"/>
      <c r="B1368" s="95"/>
      <c r="C1368" s="96">
        <v>5213</v>
      </c>
      <c r="D1368" s="48" t="s">
        <v>96</v>
      </c>
      <c r="E1368" s="49">
        <v>-300000</v>
      </c>
    </row>
    <row r="1369" spans="1:5" ht="15" customHeight="1" x14ac:dyDescent="0.2">
      <c r="A1369" s="46"/>
      <c r="B1369" s="95"/>
      <c r="C1369" s="96">
        <v>5273</v>
      </c>
      <c r="D1369" s="48" t="s">
        <v>103</v>
      </c>
      <c r="E1369" s="49">
        <v>300000</v>
      </c>
    </row>
    <row r="1370" spans="1:5" ht="15" customHeight="1" x14ac:dyDescent="0.2">
      <c r="A1370" s="98"/>
      <c r="B1370" s="98"/>
      <c r="C1370" s="50" t="s">
        <v>44</v>
      </c>
      <c r="D1370" s="99"/>
      <c r="E1370" s="52">
        <f>SUM(E1368:E1369)</f>
        <v>0</v>
      </c>
    </row>
    <row r="1371" spans="1:5" ht="15" customHeight="1" x14ac:dyDescent="0.2"/>
    <row r="1372" spans="1:5" ht="15" customHeight="1" x14ac:dyDescent="0.2"/>
    <row r="1373" spans="1:5" ht="15" customHeight="1" x14ac:dyDescent="0.2"/>
    <row r="1374" spans="1:5" ht="15" customHeight="1" x14ac:dyDescent="0.2"/>
    <row r="1375" spans="1:5" ht="15" customHeight="1" x14ac:dyDescent="0.2"/>
    <row r="1376" spans="1:5"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sheetData>
  <mergeCells count="111">
    <mergeCell ref="A2:E2"/>
    <mergeCell ref="A3:E3"/>
    <mergeCell ref="A4:E8"/>
    <mergeCell ref="A27:E27"/>
    <mergeCell ref="A28:E28"/>
    <mergeCell ref="A29:E33"/>
    <mergeCell ref="A106:E106"/>
    <mergeCell ref="A107:E107"/>
    <mergeCell ref="A108:E112"/>
    <mergeCell ref="A130:E130"/>
    <mergeCell ref="A131:E131"/>
    <mergeCell ref="A132:E139"/>
    <mergeCell ref="A55:E55"/>
    <mergeCell ref="A56:E56"/>
    <mergeCell ref="A57:E62"/>
    <mergeCell ref="A80:E80"/>
    <mergeCell ref="A81:E81"/>
    <mergeCell ref="A82:E86"/>
    <mergeCell ref="A227:E227"/>
    <mergeCell ref="A228:E228"/>
    <mergeCell ref="A229:E233"/>
    <mergeCell ref="A253:E253"/>
    <mergeCell ref="A254:E260"/>
    <mergeCell ref="A278:E278"/>
    <mergeCell ref="A159:E159"/>
    <mergeCell ref="A160:E160"/>
    <mergeCell ref="A161:E169"/>
    <mergeCell ref="A193:E193"/>
    <mergeCell ref="A194:E194"/>
    <mergeCell ref="A195:E201"/>
    <mergeCell ref="A358:E364"/>
    <mergeCell ref="A382:E382"/>
    <mergeCell ref="A383:E390"/>
    <mergeCell ref="A408:E408"/>
    <mergeCell ref="A409:E416"/>
    <mergeCell ref="A434:E434"/>
    <mergeCell ref="A279:E285"/>
    <mergeCell ref="A303:E303"/>
    <mergeCell ref="A304:E311"/>
    <mergeCell ref="A331:E331"/>
    <mergeCell ref="A332:E339"/>
    <mergeCell ref="A357:E357"/>
    <mergeCell ref="A524:E530"/>
    <mergeCell ref="A550:E550"/>
    <mergeCell ref="A551:E557"/>
    <mergeCell ref="A575:E575"/>
    <mergeCell ref="A576:E582"/>
    <mergeCell ref="A642:E643"/>
    <mergeCell ref="A435:E447"/>
    <mergeCell ref="A471:E471"/>
    <mergeCell ref="A472:E479"/>
    <mergeCell ref="A497:E497"/>
    <mergeCell ref="A498:E504"/>
    <mergeCell ref="A523:E523"/>
    <mergeCell ref="A743:E748"/>
    <mergeCell ref="A766:E767"/>
    <mergeCell ref="A768:E774"/>
    <mergeCell ref="A792:E793"/>
    <mergeCell ref="A794:E800"/>
    <mergeCell ref="A812:E813"/>
    <mergeCell ref="A644:E652"/>
    <mergeCell ref="A679:E680"/>
    <mergeCell ref="A681:E688"/>
    <mergeCell ref="A706:E707"/>
    <mergeCell ref="A708:E717"/>
    <mergeCell ref="A741:E742"/>
    <mergeCell ref="A889:E896"/>
    <mergeCell ref="A910:E911"/>
    <mergeCell ref="A912:E917"/>
    <mergeCell ref="A939:E940"/>
    <mergeCell ref="A941:E949"/>
    <mergeCell ref="A974:E975"/>
    <mergeCell ref="A814:E820"/>
    <mergeCell ref="A835:E836"/>
    <mergeCell ref="A837:E845"/>
    <mergeCell ref="A862:E863"/>
    <mergeCell ref="A864:E872"/>
    <mergeCell ref="A887:E888"/>
    <mergeCell ref="A1054:E1060"/>
    <mergeCell ref="A1072:E1073"/>
    <mergeCell ref="A1074:E1079"/>
    <mergeCell ref="A1095:E1096"/>
    <mergeCell ref="A1097:E1103"/>
    <mergeCell ref="A1115:E1116"/>
    <mergeCell ref="A976:E982"/>
    <mergeCell ref="A1002:E1003"/>
    <mergeCell ref="A1004:E1010"/>
    <mergeCell ref="A1027:E1028"/>
    <mergeCell ref="A1029:E1034"/>
    <mergeCell ref="A1052:E1053"/>
    <mergeCell ref="A1185:E1192"/>
    <mergeCell ref="A1208:E1209"/>
    <mergeCell ref="A1210:E1217"/>
    <mergeCell ref="A1229:E1230"/>
    <mergeCell ref="A1231:E1238"/>
    <mergeCell ref="A1251:E1252"/>
    <mergeCell ref="A1117:E1122"/>
    <mergeCell ref="A1134:E1135"/>
    <mergeCell ref="A1136:E1143"/>
    <mergeCell ref="A1159:E1160"/>
    <mergeCell ref="A1161:E1170"/>
    <mergeCell ref="A1183:E1184"/>
    <mergeCell ref="A1327:E1335"/>
    <mergeCell ref="A1355:E1356"/>
    <mergeCell ref="A1357:E1362"/>
    <mergeCell ref="A1253:E1261"/>
    <mergeCell ref="A1273:E1274"/>
    <mergeCell ref="A1275:E1283"/>
    <mergeCell ref="A1303:E1304"/>
    <mergeCell ref="A1305:E1313"/>
    <mergeCell ref="A1325:E1326"/>
  </mergeCells>
  <pageMargins left="0.98425196850393704" right="0.98425196850393704" top="0.98425196850393704" bottom="0.98425196850393704" header="0.51181102362204722" footer="0.51181102362204722"/>
  <pageSetup paperSize="9" scale="92" firstPageNumber="10" orientation="portrait" useFirstPageNumber="1" r:id="rId1"/>
  <headerFooter alignWithMargins="0">
    <oddHeader>&amp;C&amp;"Arial,Kurzíva"Příloha č. 2: Rozpočtové změny č. 212/20 - 262/20 schválené Radou Olomouckého kraje 4.5.2020</oddHeader>
    <oddFooter xml:space="preserve">&amp;L&amp;"Arial,Kurzíva"Zastupitelstvo OK 22.6.2020
8.1. - Rozpočet Olomouckého kraje 2020 - rozpočtové změny 
Příloha č.2: Rozpočtové změny č. 212/20 - 262/20 schválené Radou Olomouckého kraje 4.5.2020&amp;R&amp;"Arial,Kurzíva"Strana &amp;P (celkem 71)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08"/>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5" t="s">
        <v>231</v>
      </c>
    </row>
    <row r="2" spans="1:5" ht="15" customHeight="1" x14ac:dyDescent="0.2">
      <c r="A2" s="257" t="s">
        <v>35</v>
      </c>
      <c r="B2" s="257"/>
      <c r="C2" s="257"/>
      <c r="D2" s="257"/>
      <c r="E2" s="257"/>
    </row>
    <row r="3" spans="1:5" ht="15" customHeight="1" x14ac:dyDescent="0.2">
      <c r="A3" s="257" t="s">
        <v>232</v>
      </c>
      <c r="B3" s="257"/>
      <c r="C3" s="257"/>
      <c r="D3" s="257"/>
      <c r="E3" s="257"/>
    </row>
    <row r="4" spans="1:5" ht="15" customHeight="1" x14ac:dyDescent="0.2">
      <c r="A4" s="262" t="s">
        <v>233</v>
      </c>
      <c r="B4" s="262"/>
      <c r="C4" s="262"/>
      <c r="D4" s="262"/>
      <c r="E4" s="262"/>
    </row>
    <row r="5" spans="1:5" ht="15" customHeight="1" x14ac:dyDescent="0.2">
      <c r="A5" s="262"/>
      <c r="B5" s="262"/>
      <c r="C5" s="262"/>
      <c r="D5" s="262"/>
      <c r="E5" s="262"/>
    </row>
    <row r="6" spans="1:5" ht="15" customHeight="1" x14ac:dyDescent="0.2">
      <c r="A6" s="262"/>
      <c r="B6" s="262"/>
      <c r="C6" s="262"/>
      <c r="D6" s="262"/>
      <c r="E6" s="262"/>
    </row>
    <row r="7" spans="1:5" ht="15" customHeight="1" x14ac:dyDescent="0.2">
      <c r="A7" s="262"/>
      <c r="B7" s="262"/>
      <c r="C7" s="262"/>
      <c r="D7" s="262"/>
      <c r="E7" s="262"/>
    </row>
    <row r="8" spans="1:5" ht="15" customHeight="1" x14ac:dyDescent="0.2">
      <c r="A8" s="262"/>
      <c r="B8" s="262"/>
      <c r="C8" s="262"/>
      <c r="D8" s="262"/>
      <c r="E8" s="262"/>
    </row>
    <row r="9" spans="1:5" ht="15" customHeight="1" x14ac:dyDescent="0.2">
      <c r="A9" s="148"/>
      <c r="B9" s="148"/>
      <c r="C9" s="148"/>
      <c r="D9" s="148"/>
      <c r="E9" s="148"/>
    </row>
    <row r="10" spans="1:5" ht="15" customHeight="1" x14ac:dyDescent="0.25">
      <c r="A10" s="37" t="s">
        <v>1</v>
      </c>
      <c r="B10" s="38"/>
      <c r="C10" s="38"/>
      <c r="D10" s="38"/>
      <c r="E10" s="38"/>
    </row>
    <row r="11" spans="1:5" ht="15" customHeight="1" x14ac:dyDescent="0.2">
      <c r="A11" s="39" t="s">
        <v>38</v>
      </c>
      <c r="B11" s="182"/>
      <c r="C11" s="38"/>
      <c r="D11" s="38"/>
      <c r="E11" s="40" t="s">
        <v>39</v>
      </c>
    </row>
    <row r="12" spans="1:5" ht="15" customHeight="1" x14ac:dyDescent="0.25">
      <c r="B12" s="37"/>
      <c r="C12" s="38"/>
      <c r="D12" s="38"/>
      <c r="E12" s="41"/>
    </row>
    <row r="13" spans="1:5" ht="15" customHeight="1" x14ac:dyDescent="0.2">
      <c r="B13" s="55" t="s">
        <v>47</v>
      </c>
      <c r="C13" s="43" t="s">
        <v>40</v>
      </c>
      <c r="D13" s="44" t="s">
        <v>41</v>
      </c>
      <c r="E13" s="45" t="s">
        <v>42</v>
      </c>
    </row>
    <row r="14" spans="1:5" ht="15" customHeight="1" x14ac:dyDescent="0.2">
      <c r="B14" s="100">
        <v>34053</v>
      </c>
      <c r="C14" s="89"/>
      <c r="D14" s="102" t="s">
        <v>88</v>
      </c>
      <c r="E14" s="150">
        <v>655000</v>
      </c>
    </row>
    <row r="15" spans="1:5" ht="15" customHeight="1" x14ac:dyDescent="0.2">
      <c r="B15" s="158"/>
      <c r="C15" s="50" t="s">
        <v>44</v>
      </c>
      <c r="D15" s="51"/>
      <c r="E15" s="52">
        <f>SUM(E14:E14)</f>
        <v>655000</v>
      </c>
    </row>
    <row r="16" spans="1:5" ht="15" customHeight="1" x14ac:dyDescent="0.2">
      <c r="A16" s="36"/>
      <c r="B16" s="36"/>
      <c r="C16" s="36"/>
      <c r="D16" s="36"/>
    </row>
    <row r="17" spans="1:5" ht="15" customHeight="1" x14ac:dyDescent="0.25">
      <c r="A17" s="37" t="s">
        <v>16</v>
      </c>
      <c r="B17" s="38"/>
      <c r="C17" s="38"/>
      <c r="D17" s="38"/>
      <c r="E17" s="38"/>
    </row>
    <row r="18" spans="1:5" ht="15" customHeight="1" x14ac:dyDescent="0.2">
      <c r="A18" s="74" t="s">
        <v>77</v>
      </c>
      <c r="B18" s="38"/>
      <c r="C18" s="38"/>
      <c r="D18" s="38"/>
      <c r="E18" s="40" t="s">
        <v>78</v>
      </c>
    </row>
    <row r="19" spans="1:5" ht="15" customHeight="1" x14ac:dyDescent="0.2">
      <c r="A19" s="36"/>
      <c r="B19" s="175"/>
      <c r="C19" s="38"/>
      <c r="E19" s="176"/>
    </row>
    <row r="20" spans="1:5" ht="15" customHeight="1" x14ac:dyDescent="0.2">
      <c r="B20" s="43" t="s">
        <v>47</v>
      </c>
      <c r="C20" s="43" t="s">
        <v>40</v>
      </c>
      <c r="D20" s="56" t="s">
        <v>41</v>
      </c>
      <c r="E20" s="45" t="s">
        <v>42</v>
      </c>
    </row>
    <row r="21" spans="1:5" ht="15" customHeight="1" x14ac:dyDescent="0.2">
      <c r="B21" s="100">
        <v>34053</v>
      </c>
      <c r="C21" s="58"/>
      <c r="D21" s="59" t="s">
        <v>114</v>
      </c>
      <c r="E21" s="196">
        <v>655000</v>
      </c>
    </row>
    <row r="22" spans="1:5" ht="15" customHeight="1" x14ac:dyDescent="0.2">
      <c r="B22" s="151"/>
      <c r="C22" s="50" t="s">
        <v>44</v>
      </c>
      <c r="D22" s="62"/>
      <c r="E22" s="63">
        <f>SUM(E21:E21)</f>
        <v>655000</v>
      </c>
    </row>
    <row r="23" spans="1:5" ht="15" customHeight="1" x14ac:dyDescent="0.2"/>
    <row r="24" spans="1:5" ht="15" customHeight="1" x14ac:dyDescent="0.2"/>
    <row r="25" spans="1:5" ht="15" customHeight="1" x14ac:dyDescent="0.25">
      <c r="A25" s="35" t="s">
        <v>234</v>
      </c>
    </row>
    <row r="26" spans="1:5" ht="15" customHeight="1" x14ac:dyDescent="0.2">
      <c r="A26" s="257" t="s">
        <v>35</v>
      </c>
      <c r="B26" s="257"/>
      <c r="C26" s="257"/>
      <c r="D26" s="257"/>
      <c r="E26" s="257"/>
    </row>
    <row r="27" spans="1:5" ht="15" customHeight="1" x14ac:dyDescent="0.2">
      <c r="A27" s="257" t="s">
        <v>235</v>
      </c>
      <c r="B27" s="257"/>
      <c r="C27" s="257"/>
      <c r="D27" s="257"/>
      <c r="E27" s="257"/>
    </row>
    <row r="28" spans="1:5" ht="15" customHeight="1" x14ac:dyDescent="0.2">
      <c r="A28" s="262" t="s">
        <v>236</v>
      </c>
      <c r="B28" s="262"/>
      <c r="C28" s="262"/>
      <c r="D28" s="262"/>
      <c r="E28" s="262"/>
    </row>
    <row r="29" spans="1:5" ht="15" customHeight="1" x14ac:dyDescent="0.2">
      <c r="A29" s="262"/>
      <c r="B29" s="262"/>
      <c r="C29" s="262"/>
      <c r="D29" s="262"/>
      <c r="E29" s="262"/>
    </row>
    <row r="30" spans="1:5" ht="15" customHeight="1" x14ac:dyDescent="0.2">
      <c r="A30" s="262"/>
      <c r="B30" s="262"/>
      <c r="C30" s="262"/>
      <c r="D30" s="262"/>
      <c r="E30" s="262"/>
    </row>
    <row r="31" spans="1:5" ht="15" customHeight="1" x14ac:dyDescent="0.2">
      <c r="A31" s="262"/>
      <c r="B31" s="262"/>
      <c r="C31" s="262"/>
      <c r="D31" s="262"/>
      <c r="E31" s="262"/>
    </row>
    <row r="32" spans="1:5" ht="15" customHeight="1" x14ac:dyDescent="0.2">
      <c r="A32" s="262"/>
      <c r="B32" s="262"/>
      <c r="C32" s="262"/>
      <c r="D32" s="262"/>
      <c r="E32" s="262"/>
    </row>
    <row r="33" spans="1:5" ht="15" customHeight="1" x14ac:dyDescent="0.2">
      <c r="A33" s="262"/>
      <c r="B33" s="262"/>
      <c r="C33" s="262"/>
      <c r="D33" s="262"/>
      <c r="E33" s="262"/>
    </row>
    <row r="34" spans="1:5" ht="15" customHeight="1" x14ac:dyDescent="0.2">
      <c r="A34" s="262"/>
      <c r="B34" s="262"/>
      <c r="C34" s="262"/>
      <c r="D34" s="262"/>
      <c r="E34" s="262"/>
    </row>
    <row r="35" spans="1:5" ht="15" customHeight="1" x14ac:dyDescent="0.2">
      <c r="A35" s="262"/>
      <c r="B35" s="262"/>
      <c r="C35" s="262"/>
      <c r="D35" s="262"/>
      <c r="E35" s="262"/>
    </row>
    <row r="36" spans="1:5" ht="15" customHeight="1" x14ac:dyDescent="0.2"/>
    <row r="37" spans="1:5" ht="15" customHeight="1" x14ac:dyDescent="0.25">
      <c r="A37" s="37" t="s">
        <v>1</v>
      </c>
      <c r="B37" s="38"/>
      <c r="C37" s="38"/>
      <c r="D37" s="38"/>
      <c r="E37" s="38"/>
    </row>
    <row r="38" spans="1:5" ht="15" customHeight="1" x14ac:dyDescent="0.2">
      <c r="A38" s="39" t="s">
        <v>38</v>
      </c>
      <c r="B38" s="38"/>
      <c r="C38" s="38"/>
      <c r="D38" s="38"/>
      <c r="E38" s="40" t="s">
        <v>39</v>
      </c>
    </row>
    <row r="39" spans="1:5" ht="15" customHeight="1" x14ac:dyDescent="0.25">
      <c r="A39" s="36"/>
      <c r="B39" s="37"/>
      <c r="C39" s="38"/>
      <c r="D39" s="38"/>
      <c r="E39" s="41"/>
    </row>
    <row r="40" spans="1:5" ht="15" customHeight="1" x14ac:dyDescent="0.2">
      <c r="A40" s="36"/>
      <c r="B40" s="43" t="s">
        <v>47</v>
      </c>
      <c r="C40" s="43" t="s">
        <v>40</v>
      </c>
      <c r="D40" s="44" t="s">
        <v>41</v>
      </c>
      <c r="E40" s="43" t="s">
        <v>42</v>
      </c>
    </row>
    <row r="41" spans="1:5" ht="15" customHeight="1" x14ac:dyDescent="0.2">
      <c r="A41" s="36"/>
      <c r="B41" s="168">
        <v>27009</v>
      </c>
      <c r="C41" s="89"/>
      <c r="D41" s="211" t="s">
        <v>88</v>
      </c>
      <c r="E41" s="68">
        <v>6504000</v>
      </c>
    </row>
    <row r="42" spans="1:5" ht="15" customHeight="1" x14ac:dyDescent="0.2">
      <c r="A42" s="36"/>
      <c r="B42" s="90"/>
      <c r="C42" s="50" t="s">
        <v>44</v>
      </c>
      <c r="D42" s="51"/>
      <c r="E42" s="52">
        <f>SUM(E41)</f>
        <v>6504000</v>
      </c>
    </row>
    <row r="43" spans="1:5" ht="15" customHeight="1" x14ac:dyDescent="0.2"/>
    <row r="44" spans="1:5" ht="15" customHeight="1" x14ac:dyDescent="0.25">
      <c r="A44" s="37" t="s">
        <v>16</v>
      </c>
      <c r="B44" s="38"/>
      <c r="C44" s="38"/>
      <c r="D44" s="38"/>
      <c r="E44" s="38"/>
    </row>
    <row r="45" spans="1:5" ht="15" customHeight="1" x14ac:dyDescent="0.2">
      <c r="A45" s="39" t="s">
        <v>119</v>
      </c>
      <c r="B45" s="38"/>
      <c r="C45" s="38"/>
      <c r="D45" s="38"/>
      <c r="E45" s="40" t="s">
        <v>120</v>
      </c>
    </row>
    <row r="46" spans="1:5" ht="15" customHeight="1" x14ac:dyDescent="0.2"/>
    <row r="47" spans="1:5" ht="15" customHeight="1" x14ac:dyDescent="0.2">
      <c r="C47" s="43" t="s">
        <v>40</v>
      </c>
      <c r="D47" s="79" t="s">
        <v>53</v>
      </c>
      <c r="E47" s="45" t="s">
        <v>42</v>
      </c>
    </row>
    <row r="48" spans="1:5" ht="15" customHeight="1" x14ac:dyDescent="0.2">
      <c r="C48" s="58">
        <v>2292</v>
      </c>
      <c r="D48" s="67" t="s">
        <v>79</v>
      </c>
      <c r="E48" s="68">
        <v>6504000</v>
      </c>
    </row>
    <row r="49" spans="1:5" ht="15" customHeight="1" x14ac:dyDescent="0.2">
      <c r="C49" s="50" t="s">
        <v>44</v>
      </c>
      <c r="D49" s="51"/>
      <c r="E49" s="52">
        <f>SUM(E48:E48)</f>
        <v>6504000</v>
      </c>
    </row>
    <row r="50" spans="1:5" ht="15" customHeight="1" x14ac:dyDescent="0.2"/>
    <row r="51" spans="1:5" ht="15" customHeight="1" x14ac:dyDescent="0.2"/>
    <row r="52" spans="1:5" ht="15" customHeight="1" x14ac:dyDescent="0.2"/>
    <row r="53" spans="1:5" ht="15" customHeight="1" x14ac:dyDescent="0.2"/>
    <row r="54" spans="1:5" ht="15" customHeight="1" x14ac:dyDescent="0.25">
      <c r="A54" s="35" t="s">
        <v>237</v>
      </c>
    </row>
    <row r="55" spans="1:5" ht="15" customHeight="1" x14ac:dyDescent="0.2">
      <c r="A55" s="257" t="s">
        <v>35</v>
      </c>
      <c r="B55" s="257"/>
      <c r="C55" s="257"/>
      <c r="D55" s="257"/>
      <c r="E55" s="257"/>
    </row>
    <row r="56" spans="1:5" ht="15" customHeight="1" x14ac:dyDescent="0.2">
      <c r="A56" s="257" t="s">
        <v>86</v>
      </c>
      <c r="B56" s="257"/>
      <c r="C56" s="257"/>
      <c r="D56" s="257"/>
      <c r="E56" s="257"/>
    </row>
    <row r="57" spans="1:5" ht="15" customHeight="1" x14ac:dyDescent="0.2">
      <c r="A57" s="262" t="s">
        <v>238</v>
      </c>
      <c r="B57" s="262"/>
      <c r="C57" s="262"/>
      <c r="D57" s="262"/>
      <c r="E57" s="262"/>
    </row>
    <row r="58" spans="1:5" ht="15" customHeight="1" x14ac:dyDescent="0.2">
      <c r="A58" s="262"/>
      <c r="B58" s="262"/>
      <c r="C58" s="262"/>
      <c r="D58" s="262"/>
      <c r="E58" s="262"/>
    </row>
    <row r="59" spans="1:5" ht="15" customHeight="1" x14ac:dyDescent="0.2">
      <c r="A59" s="262"/>
      <c r="B59" s="262"/>
      <c r="C59" s="262"/>
      <c r="D59" s="262"/>
      <c r="E59" s="262"/>
    </row>
    <row r="60" spans="1:5" ht="15" customHeight="1" x14ac:dyDescent="0.2">
      <c r="A60" s="262"/>
      <c r="B60" s="262"/>
      <c r="C60" s="262"/>
      <c r="D60" s="262"/>
      <c r="E60" s="262"/>
    </row>
    <row r="61" spans="1:5" ht="15" customHeight="1" x14ac:dyDescent="0.2">
      <c r="A61" s="262"/>
      <c r="B61" s="262"/>
      <c r="C61" s="262"/>
      <c r="D61" s="262"/>
      <c r="E61" s="262"/>
    </row>
    <row r="62" spans="1:5" ht="15" customHeight="1" x14ac:dyDescent="0.2">
      <c r="A62" s="262"/>
      <c r="B62" s="262"/>
      <c r="C62" s="262"/>
      <c r="D62" s="262"/>
      <c r="E62" s="262"/>
    </row>
    <row r="63" spans="1:5" ht="15" customHeight="1" x14ac:dyDescent="0.2">
      <c r="A63" s="262"/>
      <c r="B63" s="262"/>
      <c r="C63" s="262"/>
      <c r="D63" s="262"/>
      <c r="E63" s="262"/>
    </row>
    <row r="64" spans="1:5" ht="15" customHeight="1" x14ac:dyDescent="0.2">
      <c r="A64" s="262"/>
      <c r="B64" s="262"/>
      <c r="C64" s="262"/>
      <c r="D64" s="262"/>
      <c r="E64" s="262"/>
    </row>
    <row r="65" spans="1:5" ht="15" customHeight="1" x14ac:dyDescent="0.2">
      <c r="A65" s="84"/>
      <c r="B65" s="85"/>
      <c r="C65" s="84"/>
      <c r="D65" s="84"/>
      <c r="E65" s="84"/>
    </row>
    <row r="66" spans="1:5" ht="15" customHeight="1" x14ac:dyDescent="0.25">
      <c r="A66" s="72" t="s">
        <v>1</v>
      </c>
      <c r="B66" s="86"/>
      <c r="C66" s="73"/>
      <c r="D66" s="73"/>
      <c r="E66" s="73"/>
    </row>
    <row r="67" spans="1:5" ht="15" customHeight="1" x14ac:dyDescent="0.2">
      <c r="A67" s="74" t="s">
        <v>38</v>
      </c>
      <c r="B67" s="86"/>
      <c r="C67" s="73"/>
      <c r="D67" s="73"/>
      <c r="E67" s="75" t="s">
        <v>39</v>
      </c>
    </row>
    <row r="68" spans="1:5" ht="15" customHeight="1" x14ac:dyDescent="0.25">
      <c r="A68" s="36"/>
      <c r="B68" s="87"/>
      <c r="C68" s="38"/>
      <c r="D68" s="38"/>
      <c r="E68" s="41"/>
    </row>
    <row r="69" spans="1:5" ht="15" customHeight="1" x14ac:dyDescent="0.2">
      <c r="B69" s="43" t="s">
        <v>47</v>
      </c>
      <c r="C69" s="43" t="s">
        <v>40</v>
      </c>
      <c r="D69" s="44" t="s">
        <v>41</v>
      </c>
      <c r="E69" s="45" t="s">
        <v>42</v>
      </c>
    </row>
    <row r="70" spans="1:5" ht="15" customHeight="1" x14ac:dyDescent="0.2">
      <c r="B70" s="88">
        <v>107517969</v>
      </c>
      <c r="C70" s="89"/>
      <c r="D70" s="67" t="s">
        <v>65</v>
      </c>
      <c r="E70" s="68">
        <v>135730852.52000001</v>
      </c>
    </row>
    <row r="71" spans="1:5" ht="15" customHeight="1" x14ac:dyDescent="0.2">
      <c r="B71" s="88">
        <v>107117968</v>
      </c>
      <c r="C71" s="89"/>
      <c r="D71" s="67" t="s">
        <v>65</v>
      </c>
      <c r="E71" s="68">
        <v>7984167.79</v>
      </c>
    </row>
    <row r="72" spans="1:5" ht="15" customHeight="1" x14ac:dyDescent="0.2">
      <c r="B72" s="90"/>
      <c r="C72" s="50" t="s">
        <v>44</v>
      </c>
      <c r="D72" s="51"/>
      <c r="E72" s="52">
        <f>SUM(E70:E71)</f>
        <v>143715020.31</v>
      </c>
    </row>
    <row r="73" spans="1:5" ht="15" customHeight="1" x14ac:dyDescent="0.2"/>
    <row r="74" spans="1:5" ht="15" customHeight="1" x14ac:dyDescent="0.25">
      <c r="A74" s="37" t="s">
        <v>16</v>
      </c>
      <c r="B74" s="38"/>
      <c r="C74" s="38"/>
      <c r="D74" s="38"/>
      <c r="E74" s="38"/>
    </row>
    <row r="75" spans="1:5" ht="15" customHeight="1" x14ac:dyDescent="0.2">
      <c r="A75" s="74" t="s">
        <v>119</v>
      </c>
      <c r="B75" s="73"/>
      <c r="C75" s="73"/>
      <c r="D75" s="73"/>
      <c r="E75" s="75" t="s">
        <v>120</v>
      </c>
    </row>
    <row r="76" spans="1:5" ht="15" customHeight="1" x14ac:dyDescent="0.25">
      <c r="A76" s="37"/>
      <c r="B76" s="36"/>
      <c r="C76" s="38"/>
      <c r="D76" s="38"/>
      <c r="E76" s="41"/>
    </row>
    <row r="77" spans="1:5" ht="15" customHeight="1" x14ac:dyDescent="0.2">
      <c r="A77" s="54"/>
      <c r="B77" s="55" t="s">
        <v>47</v>
      </c>
      <c r="C77" s="43" t="s">
        <v>40</v>
      </c>
      <c r="D77" s="56" t="s">
        <v>41</v>
      </c>
      <c r="E77" s="45" t="s">
        <v>42</v>
      </c>
    </row>
    <row r="78" spans="1:5" ht="15" customHeight="1" x14ac:dyDescent="0.2">
      <c r="A78" s="46"/>
      <c r="B78" s="88">
        <v>107517969</v>
      </c>
      <c r="C78" s="58"/>
      <c r="D78" s="48" t="s">
        <v>89</v>
      </c>
      <c r="E78" s="68">
        <v>135730852.52000001</v>
      </c>
    </row>
    <row r="79" spans="1:5" ht="15" customHeight="1" x14ac:dyDescent="0.2">
      <c r="A79" s="46"/>
      <c r="B79" s="88">
        <v>107117968</v>
      </c>
      <c r="C79" s="58"/>
      <c r="D79" s="48" t="s">
        <v>89</v>
      </c>
      <c r="E79" s="68">
        <v>7984167.79</v>
      </c>
    </row>
    <row r="80" spans="1:5" ht="15" customHeight="1" x14ac:dyDescent="0.2">
      <c r="A80" s="60"/>
      <c r="B80" s="61"/>
      <c r="C80" s="50" t="s">
        <v>44</v>
      </c>
      <c r="D80" s="62"/>
      <c r="E80" s="63">
        <f>SUM(E78:E79)</f>
        <v>143715020.31</v>
      </c>
    </row>
    <row r="81" spans="1:5" ht="15" customHeight="1" x14ac:dyDescent="0.2"/>
    <row r="82" spans="1:5" ht="15" customHeight="1" x14ac:dyDescent="0.2"/>
    <row r="83" spans="1:5" ht="15" customHeight="1" x14ac:dyDescent="0.25">
      <c r="A83" s="35" t="s">
        <v>239</v>
      </c>
    </row>
    <row r="84" spans="1:5" ht="15" customHeight="1" x14ac:dyDescent="0.2">
      <c r="A84" s="265" t="s">
        <v>35</v>
      </c>
      <c r="B84" s="265"/>
      <c r="C84" s="265"/>
      <c r="D84" s="265"/>
      <c r="E84" s="265"/>
    </row>
    <row r="85" spans="1:5" ht="15" customHeight="1" x14ac:dyDescent="0.2">
      <c r="A85" s="257" t="s">
        <v>129</v>
      </c>
      <c r="B85" s="257"/>
      <c r="C85" s="257"/>
      <c r="D85" s="257"/>
      <c r="E85" s="257"/>
    </row>
    <row r="86" spans="1:5" ht="15" customHeight="1" x14ac:dyDescent="0.2">
      <c r="A86" s="258" t="s">
        <v>240</v>
      </c>
      <c r="B86" s="258"/>
      <c r="C86" s="258"/>
      <c r="D86" s="258"/>
      <c r="E86" s="258"/>
    </row>
    <row r="87" spans="1:5" ht="15" customHeight="1" x14ac:dyDescent="0.2">
      <c r="A87" s="258"/>
      <c r="B87" s="258"/>
      <c r="C87" s="258"/>
      <c r="D87" s="258"/>
      <c r="E87" s="258"/>
    </row>
    <row r="88" spans="1:5" ht="15" customHeight="1" x14ac:dyDescent="0.2">
      <c r="A88" s="258"/>
      <c r="B88" s="258"/>
      <c r="C88" s="258"/>
      <c r="D88" s="258"/>
      <c r="E88" s="258"/>
    </row>
    <row r="89" spans="1:5" ht="15" customHeight="1" x14ac:dyDescent="0.2">
      <c r="A89" s="258"/>
      <c r="B89" s="258"/>
      <c r="C89" s="258"/>
      <c r="D89" s="258"/>
      <c r="E89" s="258"/>
    </row>
    <row r="90" spans="1:5" ht="15" customHeight="1" x14ac:dyDescent="0.2">
      <c r="A90" s="258"/>
      <c r="B90" s="258"/>
      <c r="C90" s="258"/>
      <c r="D90" s="258"/>
      <c r="E90" s="258"/>
    </row>
    <row r="91" spans="1:5" ht="15" customHeight="1" x14ac:dyDescent="0.2">
      <c r="A91" s="258"/>
      <c r="B91" s="258"/>
      <c r="C91" s="258"/>
      <c r="D91" s="258"/>
      <c r="E91" s="258"/>
    </row>
    <row r="92" spans="1:5" ht="15" customHeight="1" x14ac:dyDescent="0.2"/>
    <row r="93" spans="1:5" ht="15" customHeight="1" x14ac:dyDescent="0.25">
      <c r="A93" s="72" t="s">
        <v>1</v>
      </c>
      <c r="B93" s="38"/>
      <c r="C93" s="38"/>
      <c r="D93" s="38"/>
      <c r="E93" s="38"/>
    </row>
    <row r="94" spans="1:5" ht="15" customHeight="1" x14ac:dyDescent="0.2">
      <c r="A94" s="170" t="s">
        <v>51</v>
      </c>
      <c r="B94" s="38"/>
      <c r="C94" s="38"/>
      <c r="D94" s="38"/>
      <c r="E94" s="40" t="s">
        <v>241</v>
      </c>
    </row>
    <row r="95" spans="1:5" ht="15" customHeight="1" x14ac:dyDescent="0.25">
      <c r="A95" s="37"/>
      <c r="B95" s="36"/>
      <c r="C95" s="38"/>
      <c r="D95" s="38"/>
      <c r="E95" s="41"/>
    </row>
    <row r="96" spans="1:5" ht="15" customHeight="1" x14ac:dyDescent="0.2">
      <c r="B96" s="43" t="s">
        <v>47</v>
      </c>
      <c r="C96" s="43" t="s">
        <v>40</v>
      </c>
      <c r="D96" s="44" t="s">
        <v>41</v>
      </c>
      <c r="E96" s="55" t="s">
        <v>42</v>
      </c>
    </row>
    <row r="97" spans="1:5" ht="15" customHeight="1" x14ac:dyDescent="0.2">
      <c r="B97" s="100">
        <v>15972</v>
      </c>
      <c r="C97" s="96"/>
      <c r="D97" s="67" t="s">
        <v>65</v>
      </c>
      <c r="E97" s="49">
        <v>34024896</v>
      </c>
    </row>
    <row r="98" spans="1:5" ht="15" customHeight="1" x14ac:dyDescent="0.2">
      <c r="B98" s="168"/>
      <c r="C98" s="50" t="s">
        <v>44</v>
      </c>
      <c r="D98" s="51"/>
      <c r="E98" s="52">
        <f>SUM(E97:E97)</f>
        <v>34024896</v>
      </c>
    </row>
    <row r="99" spans="1:5" ht="15" customHeight="1" x14ac:dyDescent="0.2"/>
    <row r="100" spans="1:5" ht="15" customHeight="1" x14ac:dyDescent="0.2"/>
    <row r="101" spans="1:5" ht="15" customHeight="1" x14ac:dyDescent="0.2"/>
    <row r="102" spans="1:5" ht="15" customHeight="1" x14ac:dyDescent="0.2"/>
    <row r="103" spans="1:5" ht="15" customHeight="1" x14ac:dyDescent="0.2"/>
    <row r="104" spans="1:5" ht="15" customHeight="1" x14ac:dyDescent="0.2"/>
    <row r="105" spans="1:5" ht="15" customHeight="1" x14ac:dyDescent="0.2"/>
    <row r="106" spans="1:5" ht="15" customHeight="1" x14ac:dyDescent="0.25">
      <c r="A106" s="37" t="s">
        <v>16</v>
      </c>
      <c r="B106" s="38"/>
      <c r="C106" s="38"/>
      <c r="D106" s="38"/>
      <c r="E106" s="38"/>
    </row>
    <row r="107" spans="1:5" ht="15" customHeight="1" x14ac:dyDescent="0.2">
      <c r="A107" s="170" t="s">
        <v>51</v>
      </c>
      <c r="B107" s="38"/>
      <c r="C107" s="38"/>
      <c r="D107" s="38"/>
      <c r="E107" s="40" t="s">
        <v>241</v>
      </c>
    </row>
    <row r="108" spans="1:5" ht="15" customHeight="1" x14ac:dyDescent="0.25">
      <c r="A108" s="37"/>
      <c r="B108" s="36"/>
      <c r="C108" s="38"/>
      <c r="D108" s="38"/>
      <c r="E108" s="41"/>
    </row>
    <row r="109" spans="1:5" ht="15" customHeight="1" x14ac:dyDescent="0.2">
      <c r="A109" s="172"/>
      <c r="B109" s="54"/>
      <c r="C109" s="43" t="s">
        <v>40</v>
      </c>
      <c r="D109" s="44" t="s">
        <v>53</v>
      </c>
      <c r="E109" s="55" t="s">
        <v>42</v>
      </c>
    </row>
    <row r="110" spans="1:5" ht="15" customHeight="1" x14ac:dyDescent="0.2">
      <c r="A110" s="173"/>
      <c r="B110" s="95"/>
      <c r="C110" s="96">
        <v>3713</v>
      </c>
      <c r="D110" s="48" t="s">
        <v>72</v>
      </c>
      <c r="E110" s="49">
        <v>34024896</v>
      </c>
    </row>
    <row r="111" spans="1:5" ht="15" customHeight="1" x14ac:dyDescent="0.2">
      <c r="A111" s="98"/>
      <c r="B111" s="81"/>
      <c r="C111" s="50" t="s">
        <v>44</v>
      </c>
      <c r="D111" s="51"/>
      <c r="E111" s="52">
        <f>SUM(E110:E110)</f>
        <v>34024896</v>
      </c>
    </row>
    <row r="112" spans="1:5" ht="15" customHeight="1" x14ac:dyDescent="0.2"/>
    <row r="113" spans="1:5" ht="15" customHeight="1" x14ac:dyDescent="0.2"/>
    <row r="114" spans="1:5" ht="15" customHeight="1" x14ac:dyDescent="0.25">
      <c r="A114" s="35" t="s">
        <v>242</v>
      </c>
    </row>
    <row r="115" spans="1:5" ht="15" customHeight="1" x14ac:dyDescent="0.2">
      <c r="A115" s="257" t="s">
        <v>35</v>
      </c>
      <c r="B115" s="257"/>
      <c r="C115" s="257"/>
      <c r="D115" s="257"/>
      <c r="E115" s="257"/>
    </row>
    <row r="116" spans="1:5" ht="15" customHeight="1" x14ac:dyDescent="0.2">
      <c r="A116" s="258" t="s">
        <v>243</v>
      </c>
      <c r="B116" s="258"/>
      <c r="C116" s="258"/>
      <c r="D116" s="258"/>
      <c r="E116" s="258"/>
    </row>
    <row r="117" spans="1:5" ht="15" customHeight="1" x14ac:dyDescent="0.2">
      <c r="A117" s="258"/>
      <c r="B117" s="258"/>
      <c r="C117" s="258"/>
      <c r="D117" s="258"/>
      <c r="E117" s="258"/>
    </row>
    <row r="118" spans="1:5" ht="15" customHeight="1" x14ac:dyDescent="0.2">
      <c r="A118" s="258"/>
      <c r="B118" s="258"/>
      <c r="C118" s="258"/>
      <c r="D118" s="258"/>
      <c r="E118" s="258"/>
    </row>
    <row r="119" spans="1:5" ht="15" customHeight="1" x14ac:dyDescent="0.2">
      <c r="A119" s="258"/>
      <c r="B119" s="258"/>
      <c r="C119" s="258"/>
      <c r="D119" s="258"/>
      <c r="E119" s="258"/>
    </row>
    <row r="120" spans="1:5" ht="15" customHeight="1" x14ac:dyDescent="0.2">
      <c r="A120" s="258"/>
      <c r="B120" s="258"/>
      <c r="C120" s="258"/>
      <c r="D120" s="258"/>
      <c r="E120" s="258"/>
    </row>
    <row r="121" spans="1:5" ht="15" customHeight="1" x14ac:dyDescent="0.2">
      <c r="A121" s="258"/>
      <c r="B121" s="258"/>
      <c r="C121" s="258"/>
      <c r="D121" s="258"/>
      <c r="E121" s="258"/>
    </row>
    <row r="122" spans="1:5" ht="15" customHeight="1" x14ac:dyDescent="0.2">
      <c r="A122" s="258"/>
      <c r="B122" s="258"/>
      <c r="C122" s="258"/>
      <c r="D122" s="258"/>
      <c r="E122" s="258"/>
    </row>
    <row r="123" spans="1:5" ht="15" customHeight="1" x14ac:dyDescent="0.2"/>
    <row r="124" spans="1:5" ht="15" customHeight="1" x14ac:dyDescent="0.25">
      <c r="A124" s="37" t="s">
        <v>1</v>
      </c>
      <c r="B124" s="38"/>
      <c r="C124" s="38"/>
      <c r="D124" s="38"/>
      <c r="E124" s="38"/>
    </row>
    <row r="125" spans="1:5" ht="15" customHeight="1" x14ac:dyDescent="0.2">
      <c r="A125" s="39" t="s">
        <v>45</v>
      </c>
      <c r="B125" s="73"/>
      <c r="C125" s="73"/>
      <c r="D125" s="73"/>
      <c r="E125" s="75" t="s">
        <v>46</v>
      </c>
    </row>
    <row r="126" spans="1:5" ht="15" customHeight="1" x14ac:dyDescent="0.25">
      <c r="A126" s="36"/>
      <c r="B126" s="37"/>
      <c r="C126" s="38"/>
      <c r="D126" s="38"/>
      <c r="E126" s="41"/>
    </row>
    <row r="127" spans="1:5" ht="15" customHeight="1" x14ac:dyDescent="0.2">
      <c r="B127" s="42"/>
      <c r="C127" s="43" t="s">
        <v>40</v>
      </c>
      <c r="D127" s="44" t="s">
        <v>41</v>
      </c>
      <c r="E127" s="45" t="s">
        <v>42</v>
      </c>
    </row>
    <row r="128" spans="1:5" ht="15" customHeight="1" x14ac:dyDescent="0.2">
      <c r="B128" s="65"/>
      <c r="C128" s="47">
        <v>6402</v>
      </c>
      <c r="D128" s="67" t="s">
        <v>84</v>
      </c>
      <c r="E128" s="49">
        <v>2299809</v>
      </c>
    </row>
    <row r="129" spans="1:5" ht="15" customHeight="1" x14ac:dyDescent="0.2">
      <c r="B129" s="101"/>
      <c r="C129" s="50" t="s">
        <v>44</v>
      </c>
      <c r="D129" s="51"/>
      <c r="E129" s="52">
        <f>SUM(E128:E128)</f>
        <v>2299809</v>
      </c>
    </row>
    <row r="130" spans="1:5" ht="15" customHeight="1" x14ac:dyDescent="0.2"/>
    <row r="131" spans="1:5" ht="15" customHeight="1" x14ac:dyDescent="0.25">
      <c r="A131" s="37" t="s">
        <v>16</v>
      </c>
      <c r="B131" s="38"/>
      <c r="C131" s="38"/>
      <c r="D131" s="38"/>
      <c r="E131" s="36"/>
    </row>
    <row r="132" spans="1:5" ht="15" customHeight="1" x14ac:dyDescent="0.2">
      <c r="A132" s="39" t="s">
        <v>45</v>
      </c>
      <c r="B132" s="53"/>
      <c r="C132" s="53"/>
      <c r="D132" s="53"/>
      <c r="E132" s="36" t="s">
        <v>46</v>
      </c>
    </row>
    <row r="133" spans="1:5" ht="15" customHeight="1" x14ac:dyDescent="0.2"/>
    <row r="134" spans="1:5" ht="15" customHeight="1" x14ac:dyDescent="0.2">
      <c r="B134" s="55" t="s">
        <v>47</v>
      </c>
      <c r="C134" s="43" t="s">
        <v>40</v>
      </c>
      <c r="D134" s="56" t="s">
        <v>41</v>
      </c>
      <c r="E134" s="45" t="s">
        <v>42</v>
      </c>
    </row>
    <row r="135" spans="1:5" ht="15" customHeight="1" x14ac:dyDescent="0.2">
      <c r="B135" s="100">
        <v>137</v>
      </c>
      <c r="C135" s="58"/>
      <c r="D135" s="59" t="s">
        <v>48</v>
      </c>
      <c r="E135" s="49">
        <v>2299809</v>
      </c>
    </row>
    <row r="136" spans="1:5" ht="15" customHeight="1" x14ac:dyDescent="0.2">
      <c r="B136" s="61"/>
      <c r="C136" s="50" t="s">
        <v>44</v>
      </c>
      <c r="D136" s="62"/>
      <c r="E136" s="63">
        <f>SUM(E135:E135)</f>
        <v>2299809</v>
      </c>
    </row>
    <row r="137" spans="1:5" ht="15" customHeight="1" x14ac:dyDescent="0.2"/>
    <row r="138" spans="1:5" ht="15" customHeight="1" x14ac:dyDescent="0.2"/>
    <row r="139" spans="1:5" ht="15" customHeight="1" x14ac:dyDescent="0.25">
      <c r="A139" s="35" t="s">
        <v>244</v>
      </c>
    </row>
    <row r="140" spans="1:5" ht="15" customHeight="1" x14ac:dyDescent="0.2">
      <c r="A140" s="257" t="s">
        <v>35</v>
      </c>
      <c r="B140" s="257"/>
      <c r="C140" s="257"/>
      <c r="D140" s="257"/>
      <c r="E140" s="257"/>
    </row>
    <row r="141" spans="1:5" ht="15" customHeight="1" x14ac:dyDescent="0.2">
      <c r="A141" s="258" t="s">
        <v>388</v>
      </c>
      <c r="B141" s="258"/>
      <c r="C141" s="258"/>
      <c r="D141" s="258"/>
      <c r="E141" s="258"/>
    </row>
    <row r="142" spans="1:5" ht="15" customHeight="1" x14ac:dyDescent="0.2">
      <c r="A142" s="258"/>
      <c r="B142" s="258"/>
      <c r="C142" s="258"/>
      <c r="D142" s="258"/>
      <c r="E142" s="258"/>
    </row>
    <row r="143" spans="1:5" ht="15" customHeight="1" x14ac:dyDescent="0.2">
      <c r="A143" s="258"/>
      <c r="B143" s="258"/>
      <c r="C143" s="258"/>
      <c r="D143" s="258"/>
      <c r="E143" s="258"/>
    </row>
    <row r="144" spans="1:5" ht="15" customHeight="1" x14ac:dyDescent="0.2">
      <c r="A144" s="258"/>
      <c r="B144" s="258"/>
      <c r="C144" s="258"/>
      <c r="D144" s="258"/>
      <c r="E144" s="258"/>
    </row>
    <row r="145" spans="1:5" ht="15" customHeight="1" x14ac:dyDescent="0.2">
      <c r="A145" s="258"/>
      <c r="B145" s="258"/>
      <c r="C145" s="258"/>
      <c r="D145" s="258"/>
      <c r="E145" s="258"/>
    </row>
    <row r="146" spans="1:5" ht="15" customHeight="1" x14ac:dyDescent="0.2">
      <c r="A146" s="258"/>
      <c r="B146" s="258"/>
      <c r="C146" s="258"/>
      <c r="D146" s="258"/>
      <c r="E146" s="258"/>
    </row>
    <row r="147" spans="1:5" ht="15" customHeight="1" x14ac:dyDescent="0.2">
      <c r="A147" s="258"/>
      <c r="B147" s="258"/>
      <c r="C147" s="258"/>
      <c r="D147" s="258"/>
      <c r="E147" s="258"/>
    </row>
    <row r="148" spans="1:5" ht="15" customHeight="1" x14ac:dyDescent="0.2">
      <c r="A148" s="64"/>
      <c r="B148" s="64"/>
      <c r="C148" s="64"/>
      <c r="D148" s="64"/>
      <c r="E148" s="64"/>
    </row>
    <row r="149" spans="1:5" ht="15" customHeight="1" x14ac:dyDescent="0.25">
      <c r="A149" s="37" t="s">
        <v>1</v>
      </c>
      <c r="B149" s="38"/>
      <c r="C149" s="38"/>
      <c r="D149" s="38"/>
      <c r="E149" s="38"/>
    </row>
    <row r="150" spans="1:5" ht="15" customHeight="1" x14ac:dyDescent="0.2">
      <c r="A150" s="39" t="s">
        <v>38</v>
      </c>
      <c r="E150" t="s">
        <v>39</v>
      </c>
    </row>
    <row r="151" spans="1:5" ht="15" customHeight="1" x14ac:dyDescent="0.25">
      <c r="B151" s="37"/>
      <c r="C151" s="38"/>
      <c r="D151" s="38"/>
      <c r="E151" s="41"/>
    </row>
    <row r="152" spans="1:5" ht="15" customHeight="1" x14ac:dyDescent="0.2">
      <c r="A152" s="54"/>
      <c r="B152" s="54"/>
      <c r="C152" s="43" t="s">
        <v>40</v>
      </c>
      <c r="D152" s="44" t="s">
        <v>41</v>
      </c>
      <c r="E152" s="55" t="s">
        <v>42</v>
      </c>
    </row>
    <row r="153" spans="1:5" ht="15" customHeight="1" x14ac:dyDescent="0.2">
      <c r="A153" s="65"/>
      <c r="B153" s="66"/>
      <c r="C153" s="58"/>
      <c r="D153" s="67" t="s">
        <v>50</v>
      </c>
      <c r="E153" s="68">
        <f>2866310.93+168606.52</f>
        <v>3034917.45</v>
      </c>
    </row>
    <row r="154" spans="1:5" ht="15" customHeight="1" x14ac:dyDescent="0.2">
      <c r="A154" s="65"/>
      <c r="B154" s="66"/>
      <c r="C154" s="69" t="s">
        <v>44</v>
      </c>
      <c r="D154" s="70"/>
      <c r="E154" s="71">
        <f>SUM(E153:E153)</f>
        <v>3034917.45</v>
      </c>
    </row>
    <row r="155" spans="1:5" ht="15" customHeight="1" x14ac:dyDescent="0.2"/>
    <row r="156" spans="1:5" ht="15" customHeight="1" x14ac:dyDescent="0.2"/>
    <row r="157" spans="1:5" ht="15" customHeight="1" x14ac:dyDescent="0.2"/>
    <row r="158" spans="1:5" ht="15" customHeight="1" x14ac:dyDescent="0.25">
      <c r="A158" s="72" t="s">
        <v>16</v>
      </c>
      <c r="B158" s="73"/>
      <c r="C158" s="73"/>
      <c r="D158" s="36"/>
      <c r="E158" s="36"/>
    </row>
    <row r="159" spans="1:5" ht="15" customHeight="1" x14ac:dyDescent="0.2">
      <c r="A159" s="74" t="s">
        <v>56</v>
      </c>
      <c r="B159" s="38"/>
      <c r="C159" s="38"/>
      <c r="D159" s="38"/>
      <c r="E159" s="40" t="s">
        <v>64</v>
      </c>
    </row>
    <row r="160" spans="1:5" ht="15" customHeight="1" x14ac:dyDescent="0.2">
      <c r="A160" s="76"/>
      <c r="B160" s="77"/>
      <c r="C160" s="73"/>
      <c r="D160" s="76"/>
      <c r="E160" s="78"/>
    </row>
    <row r="161" spans="1:5" ht="15" customHeight="1" x14ac:dyDescent="0.2">
      <c r="B161" s="54"/>
      <c r="C161" s="55" t="s">
        <v>40</v>
      </c>
      <c r="D161" s="79" t="s">
        <v>53</v>
      </c>
      <c r="E161" s="55" t="s">
        <v>42</v>
      </c>
    </row>
    <row r="162" spans="1:5" ht="15" customHeight="1" x14ac:dyDescent="0.2">
      <c r="B162" s="80"/>
      <c r="C162" s="58">
        <v>2212</v>
      </c>
      <c r="D162" s="48" t="s">
        <v>54</v>
      </c>
      <c r="E162" s="68">
        <v>3034917.45</v>
      </c>
    </row>
    <row r="163" spans="1:5" ht="15" customHeight="1" x14ac:dyDescent="0.2">
      <c r="B163" s="81"/>
      <c r="C163" s="69" t="s">
        <v>44</v>
      </c>
      <c r="D163" s="82"/>
      <c r="E163" s="83">
        <f>SUM(E162:E162)</f>
        <v>3034917.45</v>
      </c>
    </row>
    <row r="164" spans="1:5" ht="15" customHeight="1" x14ac:dyDescent="0.2"/>
    <row r="165" spans="1:5" ht="15" customHeight="1" x14ac:dyDescent="0.2"/>
    <row r="166" spans="1:5" ht="15" customHeight="1" x14ac:dyDescent="0.25">
      <c r="A166" s="35" t="s">
        <v>245</v>
      </c>
    </row>
    <row r="167" spans="1:5" ht="15" customHeight="1" x14ac:dyDescent="0.2">
      <c r="A167" s="257" t="s">
        <v>35</v>
      </c>
      <c r="B167" s="257"/>
      <c r="C167" s="257"/>
      <c r="D167" s="257"/>
      <c r="E167" s="257"/>
    </row>
    <row r="168" spans="1:5" ht="15" customHeight="1" x14ac:dyDescent="0.2">
      <c r="A168" s="258" t="s">
        <v>389</v>
      </c>
      <c r="B168" s="258"/>
      <c r="C168" s="258"/>
      <c r="D168" s="258"/>
      <c r="E168" s="258"/>
    </row>
    <row r="169" spans="1:5" ht="15" customHeight="1" x14ac:dyDescent="0.2">
      <c r="A169" s="258"/>
      <c r="B169" s="258"/>
      <c r="C169" s="258"/>
      <c r="D169" s="258"/>
      <c r="E169" s="258"/>
    </row>
    <row r="170" spans="1:5" ht="15" customHeight="1" x14ac:dyDescent="0.2">
      <c r="A170" s="258"/>
      <c r="B170" s="258"/>
      <c r="C170" s="258"/>
      <c r="D170" s="258"/>
      <c r="E170" s="258"/>
    </row>
    <row r="171" spans="1:5" ht="15" customHeight="1" x14ac:dyDescent="0.2">
      <c r="A171" s="258"/>
      <c r="B171" s="258"/>
      <c r="C171" s="258"/>
      <c r="D171" s="258"/>
      <c r="E171" s="258"/>
    </row>
    <row r="172" spans="1:5" ht="15" customHeight="1" x14ac:dyDescent="0.2">
      <c r="A172" s="258"/>
      <c r="B172" s="258"/>
      <c r="C172" s="258"/>
      <c r="D172" s="258"/>
      <c r="E172" s="258"/>
    </row>
    <row r="173" spans="1:5" ht="15" customHeight="1" x14ac:dyDescent="0.2">
      <c r="A173" s="258"/>
      <c r="B173" s="258"/>
      <c r="C173" s="258"/>
      <c r="D173" s="258"/>
      <c r="E173" s="258"/>
    </row>
    <row r="174" spans="1:5" ht="15" customHeight="1" x14ac:dyDescent="0.2">
      <c r="A174" s="258"/>
      <c r="B174" s="258"/>
      <c r="C174" s="258"/>
      <c r="D174" s="258"/>
      <c r="E174" s="258"/>
    </row>
    <row r="175" spans="1:5" ht="15" customHeight="1" x14ac:dyDescent="0.2">
      <c r="A175" s="258"/>
      <c r="B175" s="258"/>
      <c r="C175" s="258"/>
      <c r="D175" s="258"/>
      <c r="E175" s="258"/>
    </row>
    <row r="176" spans="1:5" ht="15" customHeight="1" x14ac:dyDescent="0.2">
      <c r="A176" s="64"/>
      <c r="B176" s="64"/>
      <c r="C176" s="64"/>
      <c r="D176" s="64"/>
      <c r="E176" s="64"/>
    </row>
    <row r="177" spans="1:5" ht="15" customHeight="1" x14ac:dyDescent="0.25">
      <c r="A177" s="37" t="s">
        <v>1</v>
      </c>
      <c r="B177" s="38"/>
      <c r="C177" s="38"/>
      <c r="D177" s="38"/>
      <c r="E177" s="38"/>
    </row>
    <row r="178" spans="1:5" ht="15" customHeight="1" x14ac:dyDescent="0.2">
      <c r="A178" s="39" t="s">
        <v>38</v>
      </c>
      <c r="E178" t="s">
        <v>39</v>
      </c>
    </row>
    <row r="179" spans="1:5" ht="15" customHeight="1" x14ac:dyDescent="0.25">
      <c r="B179" s="37"/>
      <c r="C179" s="38"/>
      <c r="D179" s="38"/>
      <c r="E179" s="41"/>
    </row>
    <row r="180" spans="1:5" ht="15" customHeight="1" x14ac:dyDescent="0.2">
      <c r="A180" s="54"/>
      <c r="B180" s="54"/>
      <c r="C180" s="43" t="s">
        <v>40</v>
      </c>
      <c r="D180" s="44" t="s">
        <v>41</v>
      </c>
      <c r="E180" s="55" t="s">
        <v>42</v>
      </c>
    </row>
    <row r="181" spans="1:5" ht="15" customHeight="1" x14ac:dyDescent="0.2">
      <c r="A181" s="65"/>
      <c r="B181" s="66"/>
      <c r="C181" s="58"/>
      <c r="D181" s="67" t="s">
        <v>50</v>
      </c>
      <c r="E181" s="68">
        <f>21037.5+1237.5+10200+600</f>
        <v>33075</v>
      </c>
    </row>
    <row r="182" spans="1:5" ht="15" customHeight="1" x14ac:dyDescent="0.2">
      <c r="A182" s="65"/>
      <c r="B182" s="66"/>
      <c r="C182" s="69" t="s">
        <v>44</v>
      </c>
      <c r="D182" s="70"/>
      <c r="E182" s="71">
        <f>SUM(E181:E181)</f>
        <v>33075</v>
      </c>
    </row>
    <row r="183" spans="1:5" ht="15" customHeight="1" x14ac:dyDescent="0.2"/>
    <row r="184" spans="1:5" ht="15" customHeight="1" x14ac:dyDescent="0.25">
      <c r="A184" s="72" t="s">
        <v>16</v>
      </c>
      <c r="B184" s="73"/>
      <c r="C184" s="73"/>
      <c r="D184" s="36"/>
      <c r="E184" s="36"/>
    </row>
    <row r="185" spans="1:5" ht="15" customHeight="1" x14ac:dyDescent="0.2">
      <c r="A185" s="74" t="s">
        <v>56</v>
      </c>
      <c r="B185" s="38"/>
      <c r="C185" s="38"/>
      <c r="D185" s="38"/>
      <c r="E185" s="40" t="s">
        <v>57</v>
      </c>
    </row>
    <row r="186" spans="1:5" ht="15" customHeight="1" x14ac:dyDescent="0.2">
      <c r="A186" s="76"/>
      <c r="B186" s="77"/>
      <c r="C186" s="73"/>
      <c r="D186" s="76"/>
      <c r="E186" s="78"/>
    </row>
    <row r="187" spans="1:5" ht="15" customHeight="1" x14ac:dyDescent="0.2">
      <c r="B187" s="54"/>
      <c r="C187" s="55" t="s">
        <v>40</v>
      </c>
      <c r="D187" s="79" t="s">
        <v>53</v>
      </c>
      <c r="E187" s="55" t="s">
        <v>42</v>
      </c>
    </row>
    <row r="188" spans="1:5" ht="15" customHeight="1" x14ac:dyDescent="0.2">
      <c r="B188" s="80"/>
      <c r="C188" s="58">
        <v>3114</v>
      </c>
      <c r="D188" s="48" t="s">
        <v>54</v>
      </c>
      <c r="E188" s="68">
        <f>22275+10800</f>
        <v>33075</v>
      </c>
    </row>
    <row r="189" spans="1:5" ht="15" customHeight="1" x14ac:dyDescent="0.2">
      <c r="B189" s="81"/>
      <c r="C189" s="69" t="s">
        <v>44</v>
      </c>
      <c r="D189" s="82"/>
      <c r="E189" s="83">
        <f>SUM(E188:E188)</f>
        <v>33075</v>
      </c>
    </row>
    <row r="190" spans="1:5" ht="15" customHeight="1" x14ac:dyDescent="0.2"/>
    <row r="191" spans="1:5" ht="15" customHeight="1" x14ac:dyDescent="0.2"/>
    <row r="192" spans="1:5" ht="15" customHeight="1" x14ac:dyDescent="0.25">
      <c r="A192" s="35" t="s">
        <v>246</v>
      </c>
    </row>
    <row r="193" spans="1:5" ht="15" customHeight="1" x14ac:dyDescent="0.2">
      <c r="A193" s="257" t="s">
        <v>35</v>
      </c>
      <c r="B193" s="257"/>
      <c r="C193" s="257"/>
      <c r="D193" s="257"/>
      <c r="E193" s="257"/>
    </row>
    <row r="194" spans="1:5" ht="15" customHeight="1" x14ac:dyDescent="0.2">
      <c r="A194" s="258" t="s">
        <v>390</v>
      </c>
      <c r="B194" s="258"/>
      <c r="C194" s="258"/>
      <c r="D194" s="258"/>
      <c r="E194" s="258"/>
    </row>
    <row r="195" spans="1:5" ht="15" customHeight="1" x14ac:dyDescent="0.2">
      <c r="A195" s="258"/>
      <c r="B195" s="258"/>
      <c r="C195" s="258"/>
      <c r="D195" s="258"/>
      <c r="E195" s="258"/>
    </row>
    <row r="196" spans="1:5" ht="15" customHeight="1" x14ac:dyDescent="0.2">
      <c r="A196" s="258"/>
      <c r="B196" s="258"/>
      <c r="C196" s="258"/>
      <c r="D196" s="258"/>
      <c r="E196" s="258"/>
    </row>
    <row r="197" spans="1:5" ht="15" customHeight="1" x14ac:dyDescent="0.2">
      <c r="A197" s="258"/>
      <c r="B197" s="258"/>
      <c r="C197" s="258"/>
      <c r="D197" s="258"/>
      <c r="E197" s="258"/>
    </row>
    <row r="198" spans="1:5" ht="15" customHeight="1" x14ac:dyDescent="0.2">
      <c r="A198" s="258"/>
      <c r="B198" s="258"/>
      <c r="C198" s="258"/>
      <c r="D198" s="258"/>
      <c r="E198" s="258"/>
    </row>
    <row r="199" spans="1:5" ht="15" customHeight="1" x14ac:dyDescent="0.2">
      <c r="A199" s="258"/>
      <c r="B199" s="258"/>
      <c r="C199" s="258"/>
      <c r="D199" s="258"/>
      <c r="E199" s="258"/>
    </row>
    <row r="200" spans="1:5" ht="15" customHeight="1" x14ac:dyDescent="0.2">
      <c r="A200" s="258"/>
      <c r="B200" s="258"/>
      <c r="C200" s="258"/>
      <c r="D200" s="258"/>
      <c r="E200" s="258"/>
    </row>
    <row r="201" spans="1:5" ht="15" customHeight="1" x14ac:dyDescent="0.2">
      <c r="A201" s="64"/>
      <c r="B201" s="64"/>
      <c r="C201" s="64"/>
      <c r="D201" s="64"/>
      <c r="E201" s="64"/>
    </row>
    <row r="202" spans="1:5" ht="15" customHeight="1" x14ac:dyDescent="0.25">
      <c r="A202" s="37" t="s">
        <v>1</v>
      </c>
      <c r="B202" s="38"/>
      <c r="C202" s="38"/>
      <c r="D202" s="38"/>
      <c r="E202" s="38"/>
    </row>
    <row r="203" spans="1:5" ht="15" customHeight="1" x14ac:dyDescent="0.2">
      <c r="A203" s="39" t="s">
        <v>38</v>
      </c>
      <c r="E203" t="s">
        <v>39</v>
      </c>
    </row>
    <row r="204" spans="1:5" ht="15" customHeight="1" x14ac:dyDescent="0.25">
      <c r="B204" s="37"/>
      <c r="C204" s="38"/>
      <c r="D204" s="38"/>
      <c r="E204" s="41"/>
    </row>
    <row r="205" spans="1:5" ht="15" customHeight="1" x14ac:dyDescent="0.2">
      <c r="A205" s="54"/>
      <c r="B205" s="54"/>
      <c r="C205" s="43" t="s">
        <v>40</v>
      </c>
      <c r="D205" s="44" t="s">
        <v>41</v>
      </c>
      <c r="E205" s="55" t="s">
        <v>42</v>
      </c>
    </row>
    <row r="206" spans="1:5" ht="15" customHeight="1" x14ac:dyDescent="0.2">
      <c r="A206" s="65"/>
      <c r="B206" s="66"/>
      <c r="C206" s="58"/>
      <c r="D206" s="67" t="s">
        <v>50</v>
      </c>
      <c r="E206" s="68">
        <f>762009.51+44824.09</f>
        <v>806833.6</v>
      </c>
    </row>
    <row r="207" spans="1:5" ht="15" customHeight="1" x14ac:dyDescent="0.2">
      <c r="A207" s="65"/>
      <c r="B207" s="66"/>
      <c r="C207" s="69" t="s">
        <v>44</v>
      </c>
      <c r="D207" s="70"/>
      <c r="E207" s="71">
        <f>SUM(E206:E206)</f>
        <v>806833.6</v>
      </c>
    </row>
    <row r="208" spans="1:5" ht="15" customHeight="1" x14ac:dyDescent="0.2"/>
    <row r="209" spans="1:5" ht="15" customHeight="1" x14ac:dyDescent="0.25">
      <c r="A209" s="72" t="s">
        <v>16</v>
      </c>
      <c r="B209" s="73"/>
      <c r="C209" s="73"/>
      <c r="D209" s="36"/>
      <c r="E209" s="36"/>
    </row>
    <row r="210" spans="1:5" ht="15" customHeight="1" x14ac:dyDescent="0.2">
      <c r="A210" s="74" t="s">
        <v>56</v>
      </c>
      <c r="B210" s="38"/>
      <c r="C210" s="38"/>
      <c r="D210" s="38"/>
      <c r="E210" s="40" t="s">
        <v>57</v>
      </c>
    </row>
    <row r="211" spans="1:5" ht="15" customHeight="1" x14ac:dyDescent="0.2">
      <c r="A211" s="76"/>
      <c r="B211" s="77"/>
      <c r="C211" s="73"/>
      <c r="D211" s="76"/>
      <c r="E211" s="78"/>
    </row>
    <row r="212" spans="1:5" ht="15" customHeight="1" x14ac:dyDescent="0.2">
      <c r="B212" s="54"/>
      <c r="C212" s="55" t="s">
        <v>40</v>
      </c>
      <c r="D212" s="79" t="s">
        <v>53</v>
      </c>
      <c r="E212" s="55" t="s">
        <v>42</v>
      </c>
    </row>
    <row r="213" spans="1:5" ht="15" customHeight="1" x14ac:dyDescent="0.2">
      <c r="B213" s="80"/>
      <c r="C213" s="58">
        <v>3114</v>
      </c>
      <c r="D213" s="48" t="s">
        <v>54</v>
      </c>
      <c r="E213" s="68">
        <v>806833.6</v>
      </c>
    </row>
    <row r="214" spans="1:5" ht="15" customHeight="1" x14ac:dyDescent="0.2">
      <c r="B214" s="81"/>
      <c r="C214" s="69" t="s">
        <v>44</v>
      </c>
      <c r="D214" s="82"/>
      <c r="E214" s="83">
        <f>SUM(E213:E213)</f>
        <v>806833.6</v>
      </c>
    </row>
    <row r="215" spans="1:5" ht="15" customHeight="1" x14ac:dyDescent="0.2"/>
    <row r="216" spans="1:5" ht="15" customHeight="1" x14ac:dyDescent="0.2"/>
    <row r="217" spans="1:5" ht="15" customHeight="1" x14ac:dyDescent="0.25">
      <c r="A217" s="35" t="s">
        <v>247</v>
      </c>
    </row>
    <row r="218" spans="1:5" ht="15" customHeight="1" x14ac:dyDescent="0.2">
      <c r="A218" s="261" t="s">
        <v>174</v>
      </c>
      <c r="B218" s="261"/>
      <c r="C218" s="261"/>
      <c r="D218" s="261"/>
      <c r="E218" s="261"/>
    </row>
    <row r="219" spans="1:5" ht="15" customHeight="1" x14ac:dyDescent="0.2">
      <c r="A219" s="261"/>
      <c r="B219" s="261"/>
      <c r="C219" s="261"/>
      <c r="D219" s="261"/>
      <c r="E219" s="261"/>
    </row>
    <row r="220" spans="1:5" ht="15" customHeight="1" x14ac:dyDescent="0.2">
      <c r="A220" s="258" t="s">
        <v>248</v>
      </c>
      <c r="B220" s="258"/>
      <c r="C220" s="258"/>
      <c r="D220" s="258"/>
      <c r="E220" s="258"/>
    </row>
    <row r="221" spans="1:5" ht="15" customHeight="1" x14ac:dyDescent="0.2">
      <c r="A221" s="258"/>
      <c r="B221" s="258"/>
      <c r="C221" s="258"/>
      <c r="D221" s="258"/>
      <c r="E221" s="258"/>
    </row>
    <row r="222" spans="1:5" ht="15" customHeight="1" x14ac:dyDescent="0.2">
      <c r="A222" s="258"/>
      <c r="B222" s="258"/>
      <c r="C222" s="258"/>
      <c r="D222" s="258"/>
      <c r="E222" s="258"/>
    </row>
    <row r="223" spans="1:5" ht="15" customHeight="1" x14ac:dyDescent="0.2">
      <c r="A223" s="258"/>
      <c r="B223" s="258"/>
      <c r="C223" s="258"/>
      <c r="D223" s="258"/>
      <c r="E223" s="258"/>
    </row>
    <row r="224" spans="1:5" ht="15" customHeight="1" x14ac:dyDescent="0.2">
      <c r="A224" s="258"/>
      <c r="B224" s="258"/>
      <c r="C224" s="258"/>
      <c r="D224" s="258"/>
      <c r="E224" s="258"/>
    </row>
    <row r="225" spans="1:5" ht="15" customHeight="1" x14ac:dyDescent="0.2">
      <c r="A225" s="258"/>
      <c r="B225" s="258"/>
      <c r="C225" s="258"/>
      <c r="D225" s="258"/>
      <c r="E225" s="258"/>
    </row>
    <row r="226" spans="1:5" ht="15" customHeight="1" x14ac:dyDescent="0.2">
      <c r="A226" s="36"/>
      <c r="B226" s="169"/>
      <c r="C226" s="36"/>
      <c r="D226" s="36"/>
      <c r="E226" s="36"/>
    </row>
    <row r="227" spans="1:5" ht="15" customHeight="1" x14ac:dyDescent="0.25">
      <c r="A227" s="72" t="s">
        <v>16</v>
      </c>
      <c r="B227" s="73"/>
      <c r="C227" s="73"/>
      <c r="D227" s="36"/>
      <c r="E227" s="36"/>
    </row>
    <row r="228" spans="1:5" ht="15" customHeight="1" x14ac:dyDescent="0.2">
      <c r="A228" s="74" t="s">
        <v>56</v>
      </c>
      <c r="B228" s="73"/>
      <c r="C228" s="73"/>
      <c r="D228" s="73"/>
      <c r="E228" s="75" t="s">
        <v>176</v>
      </c>
    </row>
    <row r="229" spans="1:5" ht="15" customHeight="1" x14ac:dyDescent="0.2">
      <c r="A229" s="76"/>
      <c r="B229" s="77"/>
      <c r="C229" s="73"/>
      <c r="D229" s="76"/>
      <c r="E229" s="78"/>
    </row>
    <row r="230" spans="1:5" ht="15" customHeight="1" x14ac:dyDescent="0.2">
      <c r="B230" s="43" t="s">
        <v>177</v>
      </c>
      <c r="C230" s="43" t="s">
        <v>40</v>
      </c>
      <c r="D230" s="44" t="s">
        <v>53</v>
      </c>
      <c r="E230" s="55" t="s">
        <v>42</v>
      </c>
    </row>
    <row r="231" spans="1:5" ht="15" customHeight="1" x14ac:dyDescent="0.2">
      <c r="B231" s="100">
        <v>11</v>
      </c>
      <c r="C231" s="58"/>
      <c r="D231" s="48" t="s">
        <v>54</v>
      </c>
      <c r="E231" s="68">
        <v>-137400</v>
      </c>
    </row>
    <row r="232" spans="1:5" ht="15" customHeight="1" x14ac:dyDescent="0.2">
      <c r="B232" s="149"/>
      <c r="C232" s="50" t="s">
        <v>44</v>
      </c>
      <c r="D232" s="51"/>
      <c r="E232" s="52">
        <f>SUM(E231:E231)</f>
        <v>-137400</v>
      </c>
    </row>
    <row r="233" spans="1:5" ht="15" customHeight="1" x14ac:dyDescent="0.2"/>
    <row r="234" spans="1:5" ht="15" customHeight="1" x14ac:dyDescent="0.25">
      <c r="A234" s="37" t="s">
        <v>16</v>
      </c>
      <c r="B234" s="38"/>
      <c r="C234" s="38"/>
      <c r="D234" s="38"/>
      <c r="E234" s="38"/>
    </row>
    <row r="235" spans="1:5" ht="15" customHeight="1" x14ac:dyDescent="0.2">
      <c r="A235" s="39" t="s">
        <v>45</v>
      </c>
      <c r="B235" s="53"/>
      <c r="C235" s="53"/>
      <c r="D235" s="53"/>
      <c r="E235" s="36" t="s">
        <v>46</v>
      </c>
    </row>
    <row r="236" spans="1:5" ht="15" customHeight="1" x14ac:dyDescent="0.25">
      <c r="A236" s="37"/>
      <c r="B236" s="36"/>
      <c r="C236" s="38"/>
      <c r="D236" s="38"/>
      <c r="E236" s="41"/>
    </row>
    <row r="237" spans="1:5" ht="15" customHeight="1" x14ac:dyDescent="0.2">
      <c r="A237" s="54"/>
      <c r="B237" s="55" t="s">
        <v>47</v>
      </c>
      <c r="C237" s="43" t="s">
        <v>40</v>
      </c>
      <c r="D237" s="56" t="s">
        <v>41</v>
      </c>
      <c r="E237" s="45" t="s">
        <v>42</v>
      </c>
    </row>
    <row r="238" spans="1:5" ht="15" customHeight="1" x14ac:dyDescent="0.2">
      <c r="A238" s="46"/>
      <c r="B238" s="100">
        <v>11</v>
      </c>
      <c r="C238" s="58"/>
      <c r="D238" s="48" t="s">
        <v>160</v>
      </c>
      <c r="E238" s="49">
        <v>137400</v>
      </c>
    </row>
    <row r="239" spans="1:5" ht="15" customHeight="1" x14ac:dyDescent="0.2">
      <c r="A239" s="60"/>
      <c r="B239" s="61"/>
      <c r="C239" s="50" t="s">
        <v>44</v>
      </c>
      <c r="D239" s="62"/>
      <c r="E239" s="63">
        <f>SUM(E238:E238)</f>
        <v>137400</v>
      </c>
    </row>
    <row r="240" spans="1:5" ht="15" customHeight="1" x14ac:dyDescent="0.2"/>
    <row r="241" spans="1:5" ht="15" customHeight="1" x14ac:dyDescent="0.2"/>
    <row r="242" spans="1:5" ht="15" customHeight="1" x14ac:dyDescent="0.25">
      <c r="A242" s="35" t="s">
        <v>249</v>
      </c>
    </row>
    <row r="243" spans="1:5" ht="15" customHeight="1" x14ac:dyDescent="0.2">
      <c r="A243" s="261" t="s">
        <v>203</v>
      </c>
      <c r="B243" s="261"/>
      <c r="C243" s="261"/>
      <c r="D243" s="261"/>
      <c r="E243" s="261"/>
    </row>
    <row r="244" spans="1:5" ht="15" customHeight="1" x14ac:dyDescent="0.2">
      <c r="A244" s="261"/>
      <c r="B244" s="261"/>
      <c r="C244" s="261"/>
      <c r="D244" s="261"/>
      <c r="E244" s="261"/>
    </row>
    <row r="245" spans="1:5" ht="15" customHeight="1" x14ac:dyDescent="0.2">
      <c r="A245" s="258" t="s">
        <v>250</v>
      </c>
      <c r="B245" s="258"/>
      <c r="C245" s="258"/>
      <c r="D245" s="258"/>
      <c r="E245" s="258"/>
    </row>
    <row r="246" spans="1:5" ht="15" customHeight="1" x14ac:dyDescent="0.2">
      <c r="A246" s="258"/>
      <c r="B246" s="258"/>
      <c r="C246" s="258"/>
      <c r="D246" s="258"/>
      <c r="E246" s="258"/>
    </row>
    <row r="247" spans="1:5" ht="15" customHeight="1" x14ac:dyDescent="0.2">
      <c r="A247" s="258"/>
      <c r="B247" s="258"/>
      <c r="C247" s="258"/>
      <c r="D247" s="258"/>
      <c r="E247" s="258"/>
    </row>
    <row r="248" spans="1:5" ht="15" customHeight="1" x14ac:dyDescent="0.2">
      <c r="A248" s="258"/>
      <c r="B248" s="258"/>
      <c r="C248" s="258"/>
      <c r="D248" s="258"/>
      <c r="E248" s="258"/>
    </row>
    <row r="249" spans="1:5" ht="15" customHeight="1" x14ac:dyDescent="0.2">
      <c r="A249" s="258"/>
      <c r="B249" s="258"/>
      <c r="C249" s="258"/>
      <c r="D249" s="258"/>
      <c r="E249" s="258"/>
    </row>
    <row r="250" spans="1:5" ht="15" customHeight="1" x14ac:dyDescent="0.2">
      <c r="A250" s="258"/>
      <c r="B250" s="258"/>
      <c r="C250" s="258"/>
      <c r="D250" s="258"/>
      <c r="E250" s="258"/>
    </row>
    <row r="251" spans="1:5" ht="15" customHeight="1" x14ac:dyDescent="0.2">
      <c r="A251" s="64"/>
      <c r="B251" s="64"/>
      <c r="C251" s="64"/>
      <c r="D251" s="64"/>
      <c r="E251" s="64"/>
    </row>
    <row r="252" spans="1:5" ht="15" customHeight="1" x14ac:dyDescent="0.25">
      <c r="A252" s="37" t="s">
        <v>16</v>
      </c>
      <c r="B252" s="38"/>
      <c r="C252" s="38"/>
      <c r="D252" s="38"/>
      <c r="E252" s="36"/>
    </row>
    <row r="253" spans="1:5" ht="15" customHeight="1" x14ac:dyDescent="0.2">
      <c r="A253" s="74" t="s">
        <v>107</v>
      </c>
      <c r="B253" s="38"/>
      <c r="C253" s="38"/>
      <c r="D253" s="38"/>
      <c r="E253" s="40" t="s">
        <v>108</v>
      </c>
    </row>
    <row r="254" spans="1:5" ht="15" customHeight="1" x14ac:dyDescent="0.2">
      <c r="A254" s="39"/>
      <c r="B254" s="36"/>
      <c r="C254" s="38"/>
      <c r="D254" s="38"/>
      <c r="E254" s="41"/>
    </row>
    <row r="255" spans="1:5" ht="15" customHeight="1" x14ac:dyDescent="0.2">
      <c r="C255" s="43" t="s">
        <v>40</v>
      </c>
      <c r="D255" s="79" t="s">
        <v>53</v>
      </c>
      <c r="E255" s="45" t="s">
        <v>42</v>
      </c>
    </row>
    <row r="256" spans="1:5" ht="15" customHeight="1" x14ac:dyDescent="0.2">
      <c r="C256" s="91">
        <v>3299</v>
      </c>
      <c r="D256" s="48" t="s">
        <v>79</v>
      </c>
      <c r="E256" s="204">
        <v>-45000</v>
      </c>
    </row>
    <row r="257" spans="1:5" ht="15" customHeight="1" x14ac:dyDescent="0.2">
      <c r="C257" s="91">
        <v>3429</v>
      </c>
      <c r="D257" s="48" t="s">
        <v>79</v>
      </c>
      <c r="E257" s="204">
        <v>15000</v>
      </c>
    </row>
    <row r="258" spans="1:5" ht="15" customHeight="1" x14ac:dyDescent="0.2">
      <c r="C258" s="91">
        <v>3429</v>
      </c>
      <c r="D258" s="99" t="s">
        <v>72</v>
      </c>
      <c r="E258" s="204">
        <v>30000</v>
      </c>
    </row>
    <row r="259" spans="1:5" ht="15" customHeight="1" x14ac:dyDescent="0.2">
      <c r="C259" s="50" t="s">
        <v>44</v>
      </c>
      <c r="D259" s="51"/>
      <c r="E259" s="52">
        <f>SUM(E256:E258)</f>
        <v>0</v>
      </c>
    </row>
    <row r="260" spans="1:5" ht="15" customHeight="1" x14ac:dyDescent="0.2"/>
    <row r="261" spans="1:5" ht="15" customHeight="1" x14ac:dyDescent="0.2"/>
    <row r="262" spans="1:5" ht="15" customHeight="1" x14ac:dyDescent="0.25">
      <c r="A262" s="35" t="s">
        <v>251</v>
      </c>
    </row>
    <row r="263" spans="1:5" ht="15" customHeight="1" x14ac:dyDescent="0.2">
      <c r="A263" s="261" t="s">
        <v>209</v>
      </c>
      <c r="B263" s="261"/>
      <c r="C263" s="261"/>
      <c r="D263" s="261"/>
      <c r="E263" s="261"/>
    </row>
    <row r="264" spans="1:5" ht="15" customHeight="1" x14ac:dyDescent="0.2">
      <c r="A264" s="261"/>
      <c r="B264" s="261"/>
      <c r="C264" s="261"/>
      <c r="D264" s="261"/>
      <c r="E264" s="261"/>
    </row>
    <row r="265" spans="1:5" ht="15" customHeight="1" x14ac:dyDescent="0.2">
      <c r="A265" s="258" t="s">
        <v>252</v>
      </c>
      <c r="B265" s="258"/>
      <c r="C265" s="258"/>
      <c r="D265" s="258"/>
      <c r="E265" s="258"/>
    </row>
    <row r="266" spans="1:5" ht="15" customHeight="1" x14ac:dyDescent="0.2">
      <c r="A266" s="258"/>
      <c r="B266" s="258"/>
      <c r="C266" s="258"/>
      <c r="D266" s="258"/>
      <c r="E266" s="258"/>
    </row>
    <row r="267" spans="1:5" ht="15" customHeight="1" x14ac:dyDescent="0.2">
      <c r="A267" s="258"/>
      <c r="B267" s="258"/>
      <c r="C267" s="258"/>
      <c r="D267" s="258"/>
      <c r="E267" s="258"/>
    </row>
    <row r="268" spans="1:5" ht="15" customHeight="1" x14ac:dyDescent="0.2">
      <c r="A268" s="258"/>
      <c r="B268" s="258"/>
      <c r="C268" s="258"/>
      <c r="D268" s="258"/>
      <c r="E268" s="258"/>
    </row>
    <row r="269" spans="1:5" ht="15" customHeight="1" x14ac:dyDescent="0.2">
      <c r="A269" s="258"/>
      <c r="B269" s="258"/>
      <c r="C269" s="258"/>
      <c r="D269" s="258"/>
      <c r="E269" s="258"/>
    </row>
    <row r="270" spans="1:5" ht="15" customHeight="1" x14ac:dyDescent="0.2">
      <c r="A270" s="258"/>
      <c r="B270" s="258"/>
      <c r="C270" s="258"/>
      <c r="D270" s="258"/>
      <c r="E270" s="258"/>
    </row>
    <row r="271" spans="1:5" ht="15" customHeight="1" x14ac:dyDescent="0.2"/>
    <row r="272" spans="1:5" ht="15" customHeight="1" x14ac:dyDescent="0.25">
      <c r="A272" s="37" t="s">
        <v>16</v>
      </c>
      <c r="B272" s="38"/>
      <c r="C272" s="38"/>
      <c r="D272" s="38"/>
      <c r="E272" s="36"/>
    </row>
    <row r="273" spans="1:5" ht="15" customHeight="1" x14ac:dyDescent="0.2">
      <c r="A273" s="74" t="s">
        <v>119</v>
      </c>
      <c r="B273" s="73"/>
      <c r="C273" s="73"/>
      <c r="D273" s="73"/>
      <c r="E273" s="75" t="s">
        <v>120</v>
      </c>
    </row>
    <row r="274" spans="1:5" ht="15" customHeight="1" x14ac:dyDescent="0.2"/>
    <row r="275" spans="1:5" ht="15" customHeight="1" x14ac:dyDescent="0.2">
      <c r="C275" s="43" t="s">
        <v>40</v>
      </c>
      <c r="D275" s="44" t="s">
        <v>53</v>
      </c>
      <c r="E275" s="55" t="s">
        <v>42</v>
      </c>
    </row>
    <row r="276" spans="1:5" ht="15" customHeight="1" x14ac:dyDescent="0.2">
      <c r="C276" s="58">
        <v>2223</v>
      </c>
      <c r="D276" s="48" t="s">
        <v>103</v>
      </c>
      <c r="E276" s="68">
        <v>-1000</v>
      </c>
    </row>
    <row r="277" spans="1:5" ht="15" customHeight="1" x14ac:dyDescent="0.2">
      <c r="C277" s="58">
        <v>6409</v>
      </c>
      <c r="D277" s="48" t="s">
        <v>96</v>
      </c>
      <c r="E277" s="68">
        <v>1000</v>
      </c>
    </row>
    <row r="278" spans="1:5" ht="15" customHeight="1" x14ac:dyDescent="0.2">
      <c r="C278" s="50" t="s">
        <v>44</v>
      </c>
      <c r="D278" s="51"/>
      <c r="E278" s="52">
        <f>SUM(E276:E277)</f>
        <v>0</v>
      </c>
    </row>
    <row r="279" spans="1:5" ht="15" customHeight="1" x14ac:dyDescent="0.2"/>
    <row r="280" spans="1:5" ht="15" customHeight="1" x14ac:dyDescent="0.2"/>
    <row r="281" spans="1:5" ht="15" customHeight="1" x14ac:dyDescent="0.25">
      <c r="A281" s="35" t="s">
        <v>253</v>
      </c>
    </row>
    <row r="282" spans="1:5" ht="15" customHeight="1" x14ac:dyDescent="0.2">
      <c r="A282" s="261" t="s">
        <v>216</v>
      </c>
      <c r="B282" s="261"/>
      <c r="C282" s="261"/>
      <c r="D282" s="261"/>
      <c r="E282" s="261"/>
    </row>
    <row r="283" spans="1:5" ht="15" customHeight="1" x14ac:dyDescent="0.2">
      <c r="A283" s="261"/>
      <c r="B283" s="261"/>
      <c r="C283" s="261"/>
      <c r="D283" s="261"/>
      <c r="E283" s="261"/>
    </row>
    <row r="284" spans="1:5" ht="15" customHeight="1" x14ac:dyDescent="0.2">
      <c r="A284" s="258" t="s">
        <v>254</v>
      </c>
      <c r="B284" s="258"/>
      <c r="C284" s="258"/>
      <c r="D284" s="258"/>
      <c r="E284" s="258"/>
    </row>
    <row r="285" spans="1:5" ht="15" customHeight="1" x14ac:dyDescent="0.2">
      <c r="A285" s="258"/>
      <c r="B285" s="258"/>
      <c r="C285" s="258"/>
      <c r="D285" s="258"/>
      <c r="E285" s="258"/>
    </row>
    <row r="286" spans="1:5" ht="15" customHeight="1" x14ac:dyDescent="0.2">
      <c r="A286" s="258"/>
      <c r="B286" s="258"/>
      <c r="C286" s="258"/>
      <c r="D286" s="258"/>
      <c r="E286" s="258"/>
    </row>
    <row r="287" spans="1:5" ht="15" customHeight="1" x14ac:dyDescent="0.2">
      <c r="A287" s="258"/>
      <c r="B287" s="258"/>
      <c r="C287" s="258"/>
      <c r="D287" s="258"/>
      <c r="E287" s="258"/>
    </row>
    <row r="288" spans="1:5" ht="15" customHeight="1" x14ac:dyDescent="0.2">
      <c r="A288" s="258"/>
      <c r="B288" s="258"/>
      <c r="C288" s="258"/>
      <c r="D288" s="258"/>
      <c r="E288" s="258"/>
    </row>
    <row r="289" spans="1:5" ht="15" customHeight="1" x14ac:dyDescent="0.2">
      <c r="A289" s="38"/>
      <c r="B289" s="92"/>
      <c r="C289" s="93"/>
      <c r="D289" s="38"/>
      <c r="E289" s="94"/>
    </row>
    <row r="290" spans="1:5" ht="15" customHeight="1" x14ac:dyDescent="0.25">
      <c r="A290" s="72" t="s">
        <v>16</v>
      </c>
      <c r="B290" s="73"/>
      <c r="C290" s="73"/>
      <c r="D290" s="36"/>
      <c r="E290" s="36"/>
    </row>
    <row r="291" spans="1:5" ht="15" customHeight="1" x14ac:dyDescent="0.2">
      <c r="A291" s="74" t="s">
        <v>56</v>
      </c>
      <c r="B291" s="73"/>
      <c r="C291" s="73"/>
      <c r="D291" s="73"/>
      <c r="E291" s="75" t="s">
        <v>176</v>
      </c>
    </row>
    <row r="292" spans="1:5" ht="15" customHeight="1" x14ac:dyDescent="0.25">
      <c r="A292" s="209"/>
      <c r="B292" s="210"/>
      <c r="C292" s="73"/>
      <c r="D292" s="76"/>
      <c r="E292" s="78"/>
    </row>
    <row r="293" spans="1:5" ht="15" customHeight="1" x14ac:dyDescent="0.25">
      <c r="A293" s="35"/>
      <c r="B293" s="43" t="s">
        <v>177</v>
      </c>
      <c r="C293" s="43" t="s">
        <v>40</v>
      </c>
      <c r="D293" s="44" t="s">
        <v>53</v>
      </c>
      <c r="E293" s="55" t="s">
        <v>42</v>
      </c>
    </row>
    <row r="294" spans="1:5" ht="15" customHeight="1" x14ac:dyDescent="0.25">
      <c r="A294" s="35"/>
      <c r="B294" s="100">
        <v>14</v>
      </c>
      <c r="C294" s="58"/>
      <c r="D294" s="48" t="s">
        <v>54</v>
      </c>
      <c r="E294" s="68">
        <v>-100000</v>
      </c>
    </row>
    <row r="295" spans="1:5" ht="15" customHeight="1" x14ac:dyDescent="0.25">
      <c r="A295" s="35"/>
      <c r="B295" s="100">
        <v>14</v>
      </c>
      <c r="C295" s="58"/>
      <c r="D295" s="48" t="s">
        <v>103</v>
      </c>
      <c r="E295" s="68">
        <v>100000</v>
      </c>
    </row>
    <row r="296" spans="1:5" ht="15" customHeight="1" x14ac:dyDescent="0.25">
      <c r="A296" s="35"/>
      <c r="B296" s="149"/>
      <c r="C296" s="50" t="s">
        <v>44</v>
      </c>
      <c r="D296" s="51"/>
      <c r="E296" s="52">
        <f>SUM(E294:E295)</f>
        <v>0</v>
      </c>
    </row>
    <row r="297" spans="1:5" ht="15" customHeight="1" x14ac:dyDescent="0.2"/>
    <row r="298" spans="1:5" ht="15" customHeight="1" x14ac:dyDescent="0.2"/>
    <row r="299" spans="1:5" ht="15" customHeight="1" x14ac:dyDescent="0.25">
      <c r="A299" s="35" t="s">
        <v>255</v>
      </c>
    </row>
    <row r="300" spans="1:5" ht="15" customHeight="1" x14ac:dyDescent="0.2">
      <c r="A300" s="261" t="s">
        <v>197</v>
      </c>
      <c r="B300" s="261"/>
      <c r="C300" s="261"/>
      <c r="D300" s="261"/>
      <c r="E300" s="261"/>
    </row>
    <row r="301" spans="1:5" ht="15" customHeight="1" x14ac:dyDescent="0.2">
      <c r="A301" s="261"/>
      <c r="B301" s="261"/>
      <c r="C301" s="261"/>
      <c r="D301" s="261"/>
      <c r="E301" s="261"/>
    </row>
    <row r="302" spans="1:5" ht="15" customHeight="1" x14ac:dyDescent="0.2">
      <c r="A302" s="258" t="s">
        <v>256</v>
      </c>
      <c r="B302" s="258"/>
      <c r="C302" s="258"/>
      <c r="D302" s="258"/>
      <c r="E302" s="258"/>
    </row>
    <row r="303" spans="1:5" ht="15" customHeight="1" x14ac:dyDescent="0.2">
      <c r="A303" s="258"/>
      <c r="B303" s="258"/>
      <c r="C303" s="258"/>
      <c r="D303" s="258"/>
      <c r="E303" s="258"/>
    </row>
    <row r="304" spans="1:5" ht="15" customHeight="1" x14ac:dyDescent="0.2">
      <c r="A304" s="258"/>
      <c r="B304" s="258"/>
      <c r="C304" s="258"/>
      <c r="D304" s="258"/>
      <c r="E304" s="258"/>
    </row>
    <row r="305" spans="1:5" ht="15" customHeight="1" x14ac:dyDescent="0.2">
      <c r="A305" s="258"/>
      <c r="B305" s="258"/>
      <c r="C305" s="258"/>
      <c r="D305" s="258"/>
      <c r="E305" s="258"/>
    </row>
    <row r="306" spans="1:5" ht="15" customHeight="1" x14ac:dyDescent="0.2">
      <c r="A306" s="258"/>
      <c r="B306" s="258"/>
      <c r="C306" s="258"/>
      <c r="D306" s="258"/>
      <c r="E306" s="258"/>
    </row>
    <row r="307" spans="1:5" ht="15" customHeight="1" x14ac:dyDescent="0.2">
      <c r="A307" s="258"/>
      <c r="B307" s="258"/>
      <c r="C307" s="258"/>
      <c r="D307" s="258"/>
      <c r="E307" s="258"/>
    </row>
    <row r="308" spans="1:5" ht="15" customHeight="1" x14ac:dyDescent="0.2">
      <c r="A308" s="258"/>
      <c r="B308" s="258"/>
      <c r="C308" s="258"/>
      <c r="D308" s="258"/>
      <c r="E308" s="258"/>
    </row>
    <row r="309" spans="1:5" ht="15" customHeight="1" x14ac:dyDescent="0.2"/>
    <row r="310" spans="1:5" ht="15" customHeight="1" x14ac:dyDescent="0.2"/>
    <row r="311" spans="1:5" ht="15" customHeight="1" x14ac:dyDescent="0.2"/>
    <row r="312" spans="1:5" ht="15" customHeight="1" x14ac:dyDescent="0.2"/>
    <row r="313" spans="1:5" ht="15" customHeight="1" x14ac:dyDescent="0.25">
      <c r="A313" s="72" t="s">
        <v>16</v>
      </c>
      <c r="B313" s="73"/>
      <c r="C313" s="73"/>
      <c r="D313" s="36"/>
      <c r="E313" s="36"/>
    </row>
    <row r="314" spans="1:5" ht="15" customHeight="1" x14ac:dyDescent="0.2">
      <c r="A314" s="74" t="s">
        <v>51</v>
      </c>
      <c r="B314" s="73"/>
      <c r="C314" s="73"/>
      <c r="D314" s="73"/>
      <c r="E314" s="75" t="s">
        <v>124</v>
      </c>
    </row>
    <row r="315" spans="1:5" ht="15" customHeight="1" x14ac:dyDescent="0.2">
      <c r="A315" s="76"/>
      <c r="B315" s="77"/>
      <c r="C315" s="73"/>
      <c r="D315" s="76"/>
      <c r="E315" s="78"/>
    </row>
    <row r="316" spans="1:5" ht="15" customHeight="1" x14ac:dyDescent="0.2">
      <c r="A316" s="42"/>
      <c r="B316" s="42"/>
      <c r="C316" s="55" t="s">
        <v>40</v>
      </c>
      <c r="D316" s="79" t="s">
        <v>53</v>
      </c>
      <c r="E316" s="55" t="s">
        <v>42</v>
      </c>
    </row>
    <row r="317" spans="1:5" ht="15" customHeight="1" x14ac:dyDescent="0.2">
      <c r="A317" s="173"/>
      <c r="B317" s="95"/>
      <c r="C317" s="58">
        <v>4349</v>
      </c>
      <c r="D317" s="48" t="s">
        <v>103</v>
      </c>
      <c r="E317" s="68">
        <v>-94900</v>
      </c>
    </row>
    <row r="318" spans="1:5" ht="15" customHeight="1" x14ac:dyDescent="0.2">
      <c r="A318" s="173"/>
      <c r="B318" s="95"/>
      <c r="C318" s="58">
        <v>4349</v>
      </c>
      <c r="D318" s="48" t="s">
        <v>126</v>
      </c>
      <c r="E318" s="68">
        <f>31445+22800+11780+4275</f>
        <v>70300</v>
      </c>
    </row>
    <row r="319" spans="1:5" ht="15" customHeight="1" x14ac:dyDescent="0.2">
      <c r="A319" s="173"/>
      <c r="B319" s="95"/>
      <c r="C319" s="58">
        <v>4349</v>
      </c>
      <c r="D319" s="48" t="s">
        <v>127</v>
      </c>
      <c r="E319" s="68">
        <v>500</v>
      </c>
    </row>
    <row r="320" spans="1:5" ht="15" customHeight="1" x14ac:dyDescent="0.2">
      <c r="A320" s="173"/>
      <c r="B320" s="95"/>
      <c r="C320" s="58">
        <v>4349</v>
      </c>
      <c r="D320" s="48" t="s">
        <v>54</v>
      </c>
      <c r="E320" s="68">
        <v>24100</v>
      </c>
    </row>
    <row r="321" spans="1:5" ht="15" customHeight="1" x14ac:dyDescent="0.2">
      <c r="A321" s="101"/>
      <c r="B321" s="73"/>
      <c r="C321" s="69" t="s">
        <v>44</v>
      </c>
      <c r="D321" s="82"/>
      <c r="E321" s="83">
        <f>SUM(E317:E320)</f>
        <v>0</v>
      </c>
    </row>
    <row r="322" spans="1:5" ht="15" customHeight="1" x14ac:dyDescent="0.2"/>
    <row r="323" spans="1:5" ht="15" customHeight="1" x14ac:dyDescent="0.2"/>
    <row r="324" spans="1:5" ht="15" customHeight="1" x14ac:dyDescent="0.25">
      <c r="A324" s="35" t="s">
        <v>257</v>
      </c>
    </row>
    <row r="325" spans="1:5" ht="15" customHeight="1" x14ac:dyDescent="0.2">
      <c r="A325" s="261" t="s">
        <v>81</v>
      </c>
      <c r="B325" s="261"/>
      <c r="C325" s="261"/>
      <c r="D325" s="261"/>
      <c r="E325" s="261"/>
    </row>
    <row r="326" spans="1:5" ht="15" customHeight="1" x14ac:dyDescent="0.2">
      <c r="A326" s="261"/>
      <c r="B326" s="261"/>
      <c r="C326" s="261"/>
      <c r="D326" s="261"/>
      <c r="E326" s="261"/>
    </row>
    <row r="327" spans="1:5" ht="15" customHeight="1" x14ac:dyDescent="0.2">
      <c r="A327" s="258" t="s">
        <v>391</v>
      </c>
      <c r="B327" s="258"/>
      <c r="C327" s="258"/>
      <c r="D327" s="258"/>
      <c r="E327" s="258"/>
    </row>
    <row r="328" spans="1:5" ht="15" customHeight="1" x14ac:dyDescent="0.2">
      <c r="A328" s="258"/>
      <c r="B328" s="258"/>
      <c r="C328" s="258"/>
      <c r="D328" s="258"/>
      <c r="E328" s="258"/>
    </row>
    <row r="329" spans="1:5" ht="15" customHeight="1" x14ac:dyDescent="0.2">
      <c r="A329" s="258"/>
      <c r="B329" s="258"/>
      <c r="C329" s="258"/>
      <c r="D329" s="258"/>
      <c r="E329" s="258"/>
    </row>
    <row r="330" spans="1:5" ht="15" customHeight="1" x14ac:dyDescent="0.2">
      <c r="A330" s="258"/>
      <c r="B330" s="258"/>
      <c r="C330" s="258"/>
      <c r="D330" s="258"/>
      <c r="E330" s="258"/>
    </row>
    <row r="331" spans="1:5" ht="15" customHeight="1" x14ac:dyDescent="0.2">
      <c r="A331" s="258"/>
      <c r="B331" s="258"/>
      <c r="C331" s="258"/>
      <c r="D331" s="258"/>
      <c r="E331" s="258"/>
    </row>
    <row r="332" spans="1:5" ht="15" customHeight="1" x14ac:dyDescent="0.2">
      <c r="A332" s="258"/>
      <c r="B332" s="258"/>
      <c r="C332" s="258"/>
      <c r="D332" s="258"/>
      <c r="E332" s="258"/>
    </row>
    <row r="333" spans="1:5" ht="15" customHeight="1" x14ac:dyDescent="0.2">
      <c r="A333" s="258"/>
      <c r="B333" s="258"/>
      <c r="C333" s="258"/>
      <c r="D333" s="258"/>
      <c r="E333" s="258"/>
    </row>
    <row r="334" spans="1:5" ht="15" customHeight="1" x14ac:dyDescent="0.2">
      <c r="A334" s="258"/>
      <c r="B334" s="258"/>
      <c r="C334" s="258"/>
      <c r="D334" s="258"/>
      <c r="E334" s="258"/>
    </row>
    <row r="335" spans="1:5" ht="15" customHeight="1" x14ac:dyDescent="0.2">
      <c r="A335" s="258"/>
      <c r="B335" s="258"/>
      <c r="C335" s="258"/>
      <c r="D335" s="258"/>
      <c r="E335" s="258"/>
    </row>
    <row r="336" spans="1:5" ht="15" customHeight="1" x14ac:dyDescent="0.2"/>
    <row r="337" spans="1:5" ht="15" customHeight="1" x14ac:dyDescent="0.25">
      <c r="A337" s="37" t="s">
        <v>16</v>
      </c>
      <c r="B337" s="38"/>
      <c r="C337" s="38"/>
      <c r="D337" s="38"/>
      <c r="E337" s="36"/>
    </row>
    <row r="338" spans="1:5" ht="15" customHeight="1" x14ac:dyDescent="0.2">
      <c r="A338" s="39" t="s">
        <v>45</v>
      </c>
      <c r="B338" s="53"/>
      <c r="C338" s="53"/>
      <c r="D338" s="53"/>
      <c r="E338" s="36" t="s">
        <v>46</v>
      </c>
    </row>
    <row r="339" spans="1:5" ht="15" customHeight="1" x14ac:dyDescent="0.2"/>
    <row r="340" spans="1:5" ht="15" customHeight="1" x14ac:dyDescent="0.2">
      <c r="B340" s="55" t="s">
        <v>47</v>
      </c>
      <c r="C340" s="43" t="s">
        <v>40</v>
      </c>
      <c r="D340" s="56" t="s">
        <v>41</v>
      </c>
      <c r="E340" s="45" t="s">
        <v>42</v>
      </c>
    </row>
    <row r="341" spans="1:5" ht="15" customHeight="1" x14ac:dyDescent="0.2">
      <c r="B341" s="100">
        <v>137</v>
      </c>
      <c r="C341" s="58"/>
      <c r="D341" s="59" t="s">
        <v>48</v>
      </c>
      <c r="E341" s="68">
        <v>-1001580.45</v>
      </c>
    </row>
    <row r="342" spans="1:5" ht="15" customHeight="1" x14ac:dyDescent="0.2">
      <c r="B342" s="100">
        <v>134</v>
      </c>
      <c r="C342" s="58"/>
      <c r="D342" s="59" t="s">
        <v>48</v>
      </c>
      <c r="E342" s="68">
        <v>1001580.45</v>
      </c>
    </row>
    <row r="343" spans="1:5" ht="15" customHeight="1" x14ac:dyDescent="0.2">
      <c r="B343" s="61"/>
      <c r="C343" s="50" t="s">
        <v>44</v>
      </c>
      <c r="D343" s="62"/>
      <c r="E343" s="63">
        <f>SUM(E341:E342)</f>
        <v>0</v>
      </c>
    </row>
    <row r="344" spans="1:5" ht="15" customHeight="1" x14ac:dyDescent="0.2"/>
    <row r="345" spans="1:5" ht="15" customHeight="1" x14ac:dyDescent="0.2"/>
    <row r="346" spans="1:5" ht="15" customHeight="1" x14ac:dyDescent="0.25">
      <c r="A346" s="35" t="s">
        <v>258</v>
      </c>
    </row>
    <row r="347" spans="1:5" ht="15" customHeight="1" x14ac:dyDescent="0.2">
      <c r="A347" s="261" t="s">
        <v>81</v>
      </c>
      <c r="B347" s="261"/>
      <c r="C347" s="261"/>
      <c r="D347" s="261"/>
      <c r="E347" s="261"/>
    </row>
    <row r="348" spans="1:5" ht="15" customHeight="1" x14ac:dyDescent="0.2">
      <c r="A348" s="261"/>
      <c r="B348" s="261"/>
      <c r="C348" s="261"/>
      <c r="D348" s="261"/>
      <c r="E348" s="261"/>
    </row>
    <row r="349" spans="1:5" ht="15" customHeight="1" x14ac:dyDescent="0.2">
      <c r="A349" s="258" t="s">
        <v>392</v>
      </c>
      <c r="B349" s="258"/>
      <c r="C349" s="258"/>
      <c r="D349" s="258"/>
      <c r="E349" s="258"/>
    </row>
    <row r="350" spans="1:5" ht="15" customHeight="1" x14ac:dyDescent="0.2">
      <c r="A350" s="258"/>
      <c r="B350" s="258"/>
      <c r="C350" s="258"/>
      <c r="D350" s="258"/>
      <c r="E350" s="258"/>
    </row>
    <row r="351" spans="1:5" ht="15" customHeight="1" x14ac:dyDescent="0.2">
      <c r="A351" s="258"/>
      <c r="B351" s="258"/>
      <c r="C351" s="258"/>
      <c r="D351" s="258"/>
      <c r="E351" s="258"/>
    </row>
    <row r="352" spans="1:5" ht="15" customHeight="1" x14ac:dyDescent="0.2">
      <c r="A352" s="258"/>
      <c r="B352" s="258"/>
      <c r="C352" s="258"/>
      <c r="D352" s="258"/>
      <c r="E352" s="258"/>
    </row>
    <row r="353" spans="1:5" ht="15" customHeight="1" x14ac:dyDescent="0.2">
      <c r="A353" s="258"/>
      <c r="B353" s="258"/>
      <c r="C353" s="258"/>
      <c r="D353" s="258"/>
      <c r="E353" s="258"/>
    </row>
    <row r="354" spans="1:5" ht="15" customHeight="1" x14ac:dyDescent="0.2">
      <c r="A354" s="258"/>
      <c r="B354" s="258"/>
      <c r="C354" s="258"/>
      <c r="D354" s="258"/>
      <c r="E354" s="258"/>
    </row>
    <row r="355" spans="1:5" ht="15" customHeight="1" x14ac:dyDescent="0.2">
      <c r="A355" s="258"/>
      <c r="B355" s="258"/>
      <c r="C355" s="258"/>
      <c r="D355" s="258"/>
      <c r="E355" s="258"/>
    </row>
    <row r="356" spans="1:5" ht="15" customHeight="1" x14ac:dyDescent="0.2">
      <c r="A356" s="258"/>
      <c r="B356" s="258"/>
      <c r="C356" s="258"/>
      <c r="D356" s="258"/>
      <c r="E356" s="258"/>
    </row>
    <row r="357" spans="1:5" ht="15" customHeight="1" x14ac:dyDescent="0.2"/>
    <row r="358" spans="1:5" ht="15" customHeight="1" x14ac:dyDescent="0.25">
      <c r="A358" s="37" t="s">
        <v>16</v>
      </c>
      <c r="B358" s="38"/>
      <c r="C358" s="38"/>
      <c r="D358" s="38"/>
      <c r="E358" s="36"/>
    </row>
    <row r="359" spans="1:5" ht="15" customHeight="1" x14ac:dyDescent="0.2">
      <c r="A359" s="39" t="s">
        <v>45</v>
      </c>
      <c r="B359" s="53"/>
      <c r="C359" s="53"/>
      <c r="D359" s="53"/>
      <c r="E359" s="36" t="s">
        <v>46</v>
      </c>
    </row>
    <row r="360" spans="1:5" ht="15" customHeight="1" x14ac:dyDescent="0.2"/>
    <row r="361" spans="1:5" ht="15" customHeight="1" x14ac:dyDescent="0.2">
      <c r="B361" s="55" t="s">
        <v>47</v>
      </c>
      <c r="C361" s="43" t="s">
        <v>40</v>
      </c>
      <c r="D361" s="56" t="s">
        <v>41</v>
      </c>
      <c r="E361" s="45" t="s">
        <v>42</v>
      </c>
    </row>
    <row r="362" spans="1:5" ht="15" customHeight="1" x14ac:dyDescent="0.2">
      <c r="B362" s="100">
        <v>307</v>
      </c>
      <c r="C362" s="58"/>
      <c r="D362" s="59" t="s">
        <v>48</v>
      </c>
      <c r="E362" s="68">
        <v>-3289.69</v>
      </c>
    </row>
    <row r="363" spans="1:5" ht="15" customHeight="1" x14ac:dyDescent="0.2">
      <c r="B363" s="100">
        <v>123</v>
      </c>
      <c r="C363" s="58"/>
      <c r="D363" s="59" t="s">
        <v>48</v>
      </c>
      <c r="E363" s="68">
        <v>3289.69</v>
      </c>
    </row>
    <row r="364" spans="1:5" ht="15" customHeight="1" x14ac:dyDescent="0.2">
      <c r="B364" s="61"/>
      <c r="C364" s="50" t="s">
        <v>44</v>
      </c>
      <c r="D364" s="62"/>
      <c r="E364" s="63">
        <f>SUM(E362:E363)</f>
        <v>0</v>
      </c>
    </row>
    <row r="365" spans="1:5" ht="15" customHeight="1" x14ac:dyDescent="0.2"/>
    <row r="366" spans="1:5" ht="15" customHeight="1" x14ac:dyDescent="0.25">
      <c r="A366" s="35" t="s">
        <v>259</v>
      </c>
    </row>
    <row r="367" spans="1:5" ht="15" customHeight="1" x14ac:dyDescent="0.2">
      <c r="A367" s="261" t="s">
        <v>81</v>
      </c>
      <c r="B367" s="261"/>
      <c r="C367" s="261"/>
      <c r="D367" s="261"/>
      <c r="E367" s="261"/>
    </row>
    <row r="368" spans="1:5" ht="15" customHeight="1" x14ac:dyDescent="0.2">
      <c r="A368" s="261"/>
      <c r="B368" s="261"/>
      <c r="C368" s="261"/>
      <c r="D368" s="261"/>
      <c r="E368" s="261"/>
    </row>
    <row r="369" spans="1:5" ht="15" customHeight="1" x14ac:dyDescent="0.2">
      <c r="A369" s="258" t="s">
        <v>393</v>
      </c>
      <c r="B369" s="258"/>
      <c r="C369" s="258"/>
      <c r="D369" s="258"/>
      <c r="E369" s="258"/>
    </row>
    <row r="370" spans="1:5" ht="15" customHeight="1" x14ac:dyDescent="0.2">
      <c r="A370" s="258"/>
      <c r="B370" s="258"/>
      <c r="C370" s="258"/>
      <c r="D370" s="258"/>
      <c r="E370" s="258"/>
    </row>
    <row r="371" spans="1:5" ht="15" customHeight="1" x14ac:dyDescent="0.2">
      <c r="A371" s="258"/>
      <c r="B371" s="258"/>
      <c r="C371" s="258"/>
      <c r="D371" s="258"/>
      <c r="E371" s="258"/>
    </row>
    <row r="372" spans="1:5" ht="15" customHeight="1" x14ac:dyDescent="0.2">
      <c r="A372" s="258"/>
      <c r="B372" s="258"/>
      <c r="C372" s="258"/>
      <c r="D372" s="258"/>
      <c r="E372" s="258"/>
    </row>
    <row r="373" spans="1:5" ht="15" customHeight="1" x14ac:dyDescent="0.2">
      <c r="A373" s="258"/>
      <c r="B373" s="258"/>
      <c r="C373" s="258"/>
      <c r="D373" s="258"/>
      <c r="E373" s="258"/>
    </row>
    <row r="374" spans="1:5" ht="15" customHeight="1" x14ac:dyDescent="0.2">
      <c r="A374" s="258"/>
      <c r="B374" s="258"/>
      <c r="C374" s="258"/>
      <c r="D374" s="258"/>
      <c r="E374" s="258"/>
    </row>
    <row r="375" spans="1:5" ht="15" customHeight="1" x14ac:dyDescent="0.2">
      <c r="A375" s="258"/>
      <c r="B375" s="258"/>
      <c r="C375" s="258"/>
      <c r="D375" s="258"/>
      <c r="E375" s="258"/>
    </row>
    <row r="376" spans="1:5" ht="15" customHeight="1" x14ac:dyDescent="0.2">
      <c r="A376" s="258"/>
      <c r="B376" s="258"/>
      <c r="C376" s="258"/>
      <c r="D376" s="258"/>
      <c r="E376" s="258"/>
    </row>
    <row r="377" spans="1:5" ht="15" customHeight="1" x14ac:dyDescent="0.2"/>
    <row r="378" spans="1:5" ht="15" customHeight="1" x14ac:dyDescent="0.25">
      <c r="A378" s="37" t="s">
        <v>16</v>
      </c>
      <c r="B378" s="38"/>
      <c r="C378" s="38"/>
      <c r="D378" s="38"/>
      <c r="E378" s="36"/>
    </row>
    <row r="379" spans="1:5" ht="15" customHeight="1" x14ac:dyDescent="0.2">
      <c r="A379" s="39" t="s">
        <v>45</v>
      </c>
      <c r="B379" s="53"/>
      <c r="C379" s="53"/>
      <c r="D379" s="53"/>
      <c r="E379" s="36" t="s">
        <v>46</v>
      </c>
    </row>
    <row r="380" spans="1:5" ht="15" customHeight="1" x14ac:dyDescent="0.2"/>
    <row r="381" spans="1:5" ht="15" customHeight="1" x14ac:dyDescent="0.2">
      <c r="B381" s="55" t="s">
        <v>47</v>
      </c>
      <c r="C381" s="43" t="s">
        <v>40</v>
      </c>
      <c r="D381" s="56" t="s">
        <v>41</v>
      </c>
      <c r="E381" s="45" t="s">
        <v>42</v>
      </c>
    </row>
    <row r="382" spans="1:5" ht="15" customHeight="1" x14ac:dyDescent="0.2">
      <c r="B382" s="100">
        <v>307</v>
      </c>
      <c r="C382" s="58"/>
      <c r="D382" s="59" t="s">
        <v>48</v>
      </c>
      <c r="E382" s="68">
        <v>-150263</v>
      </c>
    </row>
    <row r="383" spans="1:5" ht="15" customHeight="1" x14ac:dyDescent="0.2">
      <c r="B383" s="100">
        <v>10</v>
      </c>
      <c r="C383" s="58"/>
      <c r="D383" s="48" t="s">
        <v>160</v>
      </c>
      <c r="E383" s="68">
        <v>150263</v>
      </c>
    </row>
    <row r="384" spans="1:5" ht="15" customHeight="1" x14ac:dyDescent="0.2">
      <c r="B384" s="61"/>
      <c r="C384" s="50" t="s">
        <v>44</v>
      </c>
      <c r="D384" s="62"/>
      <c r="E384" s="63">
        <f>SUM(E382:E383)</f>
        <v>0</v>
      </c>
    </row>
    <row r="385" spans="1:5" ht="15" customHeight="1" x14ac:dyDescent="0.2"/>
    <row r="386" spans="1:5" ht="15" customHeight="1" x14ac:dyDescent="0.2"/>
    <row r="387" spans="1:5" ht="15" customHeight="1" x14ac:dyDescent="0.25">
      <c r="A387" s="35" t="s">
        <v>260</v>
      </c>
    </row>
    <row r="388" spans="1:5" ht="15" customHeight="1" x14ac:dyDescent="0.2">
      <c r="A388" s="257" t="s">
        <v>35</v>
      </c>
      <c r="B388" s="257"/>
      <c r="C388" s="257"/>
      <c r="D388" s="257"/>
      <c r="E388" s="257"/>
    </row>
    <row r="389" spans="1:5" ht="15" customHeight="1" x14ac:dyDescent="0.2">
      <c r="A389" s="258" t="s">
        <v>394</v>
      </c>
      <c r="B389" s="258"/>
      <c r="C389" s="258"/>
      <c r="D389" s="258"/>
      <c r="E389" s="258"/>
    </row>
    <row r="390" spans="1:5" ht="15" customHeight="1" x14ac:dyDescent="0.2">
      <c r="A390" s="258"/>
      <c r="B390" s="258"/>
      <c r="C390" s="258"/>
      <c r="D390" s="258"/>
      <c r="E390" s="258"/>
    </row>
    <row r="391" spans="1:5" ht="15" customHeight="1" x14ac:dyDescent="0.2">
      <c r="A391" s="258"/>
      <c r="B391" s="258"/>
      <c r="C391" s="258"/>
      <c r="D391" s="258"/>
      <c r="E391" s="258"/>
    </row>
    <row r="392" spans="1:5" ht="15" customHeight="1" x14ac:dyDescent="0.2">
      <c r="A392" s="258"/>
      <c r="B392" s="258"/>
      <c r="C392" s="258"/>
      <c r="D392" s="258"/>
      <c r="E392" s="258"/>
    </row>
    <row r="393" spans="1:5" ht="15" customHeight="1" x14ac:dyDescent="0.2">
      <c r="A393" s="258"/>
      <c r="B393" s="258"/>
      <c r="C393" s="258"/>
      <c r="D393" s="258"/>
      <c r="E393" s="258"/>
    </row>
    <row r="394" spans="1:5" ht="15" customHeight="1" x14ac:dyDescent="0.2">
      <c r="A394" s="258"/>
      <c r="B394" s="258"/>
      <c r="C394" s="258"/>
      <c r="D394" s="258"/>
      <c r="E394" s="258"/>
    </row>
    <row r="395" spans="1:5" ht="15" customHeight="1" x14ac:dyDescent="0.2">
      <c r="A395" s="258"/>
      <c r="B395" s="258"/>
      <c r="C395" s="258"/>
      <c r="D395" s="258"/>
      <c r="E395" s="258"/>
    </row>
    <row r="396" spans="1:5" ht="15" customHeight="1" x14ac:dyDescent="0.2">
      <c r="A396" s="258"/>
      <c r="B396" s="258"/>
      <c r="C396" s="258"/>
      <c r="D396" s="258"/>
      <c r="E396" s="258"/>
    </row>
    <row r="397" spans="1:5" ht="15" customHeight="1" x14ac:dyDescent="0.2">
      <c r="A397" s="64"/>
      <c r="B397" s="64"/>
      <c r="C397" s="64"/>
      <c r="D397" s="64"/>
      <c r="E397" s="64"/>
    </row>
    <row r="398" spans="1:5" ht="15" customHeight="1" x14ac:dyDescent="0.25">
      <c r="A398" s="37" t="s">
        <v>1</v>
      </c>
      <c r="B398" s="38"/>
      <c r="C398" s="38"/>
      <c r="D398" s="38"/>
      <c r="E398" s="38"/>
    </row>
    <row r="399" spans="1:5" ht="15" customHeight="1" x14ac:dyDescent="0.2">
      <c r="A399" s="39" t="s">
        <v>38</v>
      </c>
      <c r="E399" t="s">
        <v>39</v>
      </c>
    </row>
    <row r="400" spans="1:5" ht="15" customHeight="1" x14ac:dyDescent="0.25">
      <c r="B400" s="37"/>
      <c r="C400" s="38"/>
      <c r="D400" s="38"/>
      <c r="E400" s="41"/>
    </row>
    <row r="401" spans="1:5" ht="15" customHeight="1" x14ac:dyDescent="0.2">
      <c r="A401" s="54"/>
      <c r="B401" s="54"/>
      <c r="C401" s="43" t="s">
        <v>40</v>
      </c>
      <c r="D401" s="44" t="s">
        <v>41</v>
      </c>
      <c r="E401" s="55" t="s">
        <v>42</v>
      </c>
    </row>
    <row r="402" spans="1:5" ht="15" customHeight="1" x14ac:dyDescent="0.2">
      <c r="A402" s="65"/>
      <c r="B402" s="66"/>
      <c r="C402" s="58"/>
      <c r="D402" s="67" t="s">
        <v>50</v>
      </c>
      <c r="E402" s="68">
        <v>5525111.9500000002</v>
      </c>
    </row>
    <row r="403" spans="1:5" ht="15" customHeight="1" x14ac:dyDescent="0.2">
      <c r="A403" s="65"/>
      <c r="B403" s="66"/>
      <c r="C403" s="69" t="s">
        <v>44</v>
      </c>
      <c r="D403" s="70"/>
      <c r="E403" s="71">
        <f>SUM(E402:E402)</f>
        <v>5525111.9500000002</v>
      </c>
    </row>
    <row r="404" spans="1:5" ht="15" customHeight="1" x14ac:dyDescent="0.2"/>
    <row r="405" spans="1:5" ht="15" customHeight="1" x14ac:dyDescent="0.25">
      <c r="A405" s="72" t="s">
        <v>16</v>
      </c>
      <c r="B405" s="73"/>
      <c r="C405" s="73"/>
      <c r="D405" s="36"/>
      <c r="E405" s="36"/>
    </row>
    <row r="406" spans="1:5" ht="15" customHeight="1" x14ac:dyDescent="0.2">
      <c r="A406" s="74" t="s">
        <v>56</v>
      </c>
      <c r="B406" s="38"/>
      <c r="C406" s="38"/>
      <c r="D406" s="38"/>
      <c r="E406" s="40" t="s">
        <v>64</v>
      </c>
    </row>
    <row r="407" spans="1:5" ht="15" customHeight="1" x14ac:dyDescent="0.2">
      <c r="A407" s="76"/>
      <c r="B407" s="77"/>
      <c r="C407" s="73"/>
      <c r="D407" s="76"/>
      <c r="E407" s="78"/>
    </row>
    <row r="408" spans="1:5" ht="15" customHeight="1" x14ac:dyDescent="0.2">
      <c r="B408" s="54"/>
      <c r="C408" s="55" t="s">
        <v>40</v>
      </c>
      <c r="D408" s="79" t="s">
        <v>53</v>
      </c>
      <c r="E408" s="55" t="s">
        <v>42</v>
      </c>
    </row>
    <row r="409" spans="1:5" ht="15" customHeight="1" x14ac:dyDescent="0.2">
      <c r="B409" s="80"/>
      <c r="C409" s="58">
        <v>2212</v>
      </c>
      <c r="D409" s="48" t="s">
        <v>54</v>
      </c>
      <c r="E409" s="68">
        <v>5525111.9500000002</v>
      </c>
    </row>
    <row r="410" spans="1:5" ht="15" customHeight="1" x14ac:dyDescent="0.2">
      <c r="B410" s="81"/>
      <c r="C410" s="69" t="s">
        <v>44</v>
      </c>
      <c r="D410" s="82"/>
      <c r="E410" s="71">
        <f>SUM(E409:E409)</f>
        <v>5525111.9500000002</v>
      </c>
    </row>
    <row r="411" spans="1:5" ht="15" customHeight="1" x14ac:dyDescent="0.2"/>
    <row r="412" spans="1:5" ht="15" customHeight="1" x14ac:dyDescent="0.2"/>
    <row r="413" spans="1:5" ht="15" customHeight="1" x14ac:dyDescent="0.2"/>
    <row r="414" spans="1:5" ht="15" customHeight="1" x14ac:dyDescent="0.2"/>
    <row r="415" spans="1:5" ht="15" customHeight="1" x14ac:dyDescent="0.2"/>
    <row r="416" spans="1:5" ht="15" customHeight="1" x14ac:dyDescent="0.2"/>
    <row r="417" spans="1:5" ht="15" customHeight="1" x14ac:dyDescent="0.25">
      <c r="A417" s="35" t="s">
        <v>261</v>
      </c>
    </row>
    <row r="418" spans="1:5" ht="15" customHeight="1" x14ac:dyDescent="0.2">
      <c r="A418" s="261" t="s">
        <v>169</v>
      </c>
      <c r="B418" s="261"/>
      <c r="C418" s="261"/>
      <c r="D418" s="261"/>
      <c r="E418" s="261"/>
    </row>
    <row r="419" spans="1:5" ht="15" customHeight="1" x14ac:dyDescent="0.2">
      <c r="A419" s="261"/>
      <c r="B419" s="261"/>
      <c r="C419" s="261"/>
      <c r="D419" s="261"/>
      <c r="E419" s="261"/>
    </row>
    <row r="420" spans="1:5" ht="15" customHeight="1" x14ac:dyDescent="0.2">
      <c r="A420" s="258" t="s">
        <v>395</v>
      </c>
      <c r="B420" s="258"/>
      <c r="C420" s="258"/>
      <c r="D420" s="258"/>
      <c r="E420" s="258"/>
    </row>
    <row r="421" spans="1:5" ht="15" customHeight="1" x14ac:dyDescent="0.2">
      <c r="A421" s="258"/>
      <c r="B421" s="258"/>
      <c r="C421" s="258"/>
      <c r="D421" s="258"/>
      <c r="E421" s="258"/>
    </row>
    <row r="422" spans="1:5" ht="15" customHeight="1" x14ac:dyDescent="0.2">
      <c r="A422" s="258"/>
      <c r="B422" s="258"/>
      <c r="C422" s="258"/>
      <c r="D422" s="258"/>
      <c r="E422" s="258"/>
    </row>
    <row r="423" spans="1:5" ht="15" customHeight="1" x14ac:dyDescent="0.2">
      <c r="A423" s="258"/>
      <c r="B423" s="258"/>
      <c r="C423" s="258"/>
      <c r="D423" s="258"/>
      <c r="E423" s="258"/>
    </row>
    <row r="424" spans="1:5" ht="15" customHeight="1" x14ac:dyDescent="0.2">
      <c r="A424" s="258"/>
      <c r="B424" s="258"/>
      <c r="C424" s="258"/>
      <c r="D424" s="258"/>
      <c r="E424" s="258"/>
    </row>
    <row r="425" spans="1:5" ht="15" customHeight="1" x14ac:dyDescent="0.2">
      <c r="A425" s="258"/>
      <c r="B425" s="258"/>
      <c r="C425" s="258"/>
      <c r="D425" s="258"/>
      <c r="E425" s="258"/>
    </row>
    <row r="426" spans="1:5" ht="15" customHeight="1" x14ac:dyDescent="0.2">
      <c r="A426" s="258"/>
      <c r="B426" s="258"/>
      <c r="C426" s="258"/>
      <c r="D426" s="258"/>
      <c r="E426" s="258"/>
    </row>
    <row r="427" spans="1:5" ht="15" customHeight="1" x14ac:dyDescent="0.2">
      <c r="A427" s="64"/>
      <c r="B427" s="64"/>
      <c r="C427" s="64"/>
      <c r="D427" s="64"/>
      <c r="E427" s="64"/>
    </row>
    <row r="428" spans="1:5" ht="15" customHeight="1" x14ac:dyDescent="0.25">
      <c r="A428" s="37" t="s">
        <v>16</v>
      </c>
      <c r="B428" s="38"/>
      <c r="C428" s="38"/>
      <c r="D428" s="38"/>
      <c r="E428" s="36"/>
    </row>
    <row r="429" spans="1:5" ht="15" customHeight="1" x14ac:dyDescent="0.2">
      <c r="A429" s="39" t="s">
        <v>164</v>
      </c>
      <c r="B429" s="53"/>
      <c r="C429" s="53"/>
      <c r="D429" s="53"/>
      <c r="E429" s="53" t="s">
        <v>165</v>
      </c>
    </row>
    <row r="430" spans="1:5" ht="15" customHeight="1" x14ac:dyDescent="0.2">
      <c r="A430" s="36"/>
      <c r="B430" s="175"/>
      <c r="C430" s="38"/>
      <c r="E430" s="176"/>
    </row>
    <row r="431" spans="1:5" ht="15" customHeight="1" x14ac:dyDescent="0.2">
      <c r="B431" s="54"/>
      <c r="C431" s="43" t="s">
        <v>40</v>
      </c>
      <c r="D431" s="160" t="s">
        <v>53</v>
      </c>
      <c r="E431" s="45" t="s">
        <v>42</v>
      </c>
    </row>
    <row r="432" spans="1:5" ht="15" customHeight="1" x14ac:dyDescent="0.2">
      <c r="B432" s="65"/>
      <c r="C432" s="96">
        <v>4349</v>
      </c>
      <c r="D432" s="67" t="s">
        <v>79</v>
      </c>
      <c r="E432" s="68">
        <v>-35000</v>
      </c>
    </row>
    <row r="433" spans="1:5" ht="15" customHeight="1" x14ac:dyDescent="0.2">
      <c r="B433" s="65"/>
      <c r="C433" s="96">
        <v>4339</v>
      </c>
      <c r="D433" s="212" t="s">
        <v>79</v>
      </c>
      <c r="E433" s="68">
        <v>-21000</v>
      </c>
    </row>
    <row r="434" spans="1:5" ht="15" customHeight="1" x14ac:dyDescent="0.2">
      <c r="B434" s="65"/>
      <c r="C434" s="96">
        <v>4399</v>
      </c>
      <c r="D434" s="212" t="s">
        <v>79</v>
      </c>
      <c r="E434" s="68">
        <v>-35000</v>
      </c>
    </row>
    <row r="435" spans="1:5" ht="15" customHeight="1" x14ac:dyDescent="0.2">
      <c r="B435" s="101"/>
      <c r="C435" s="69" t="s">
        <v>44</v>
      </c>
      <c r="D435" s="70"/>
      <c r="E435" s="71">
        <f>SUM(E432:E434)</f>
        <v>-91000</v>
      </c>
    </row>
    <row r="436" spans="1:5" ht="15" customHeight="1" x14ac:dyDescent="0.25">
      <c r="A436" s="35"/>
    </row>
    <row r="437" spans="1:5" ht="15" customHeight="1" x14ac:dyDescent="0.25">
      <c r="A437" s="37" t="s">
        <v>16</v>
      </c>
      <c r="B437" s="38"/>
      <c r="C437" s="38"/>
      <c r="D437" s="38"/>
      <c r="E437" s="38"/>
    </row>
    <row r="438" spans="1:5" ht="15" customHeight="1" x14ac:dyDescent="0.2">
      <c r="A438" s="39" t="s">
        <v>38</v>
      </c>
      <c r="B438" s="38"/>
      <c r="C438" s="38"/>
      <c r="D438" s="38"/>
      <c r="E438" s="40" t="s">
        <v>39</v>
      </c>
    </row>
    <row r="439" spans="1:5" ht="15" customHeight="1" x14ac:dyDescent="0.25">
      <c r="A439" s="37"/>
      <c r="B439" s="36"/>
      <c r="C439" s="38"/>
      <c r="D439" s="38"/>
      <c r="E439" s="41"/>
    </row>
    <row r="440" spans="1:5" ht="15" customHeight="1" x14ac:dyDescent="0.2">
      <c r="A440" s="54"/>
      <c r="B440" s="54"/>
      <c r="C440" s="43" t="s">
        <v>40</v>
      </c>
      <c r="D440" s="79" t="s">
        <v>53</v>
      </c>
      <c r="E440" s="45" t="s">
        <v>42</v>
      </c>
    </row>
    <row r="441" spans="1:5" ht="15" customHeight="1" x14ac:dyDescent="0.2">
      <c r="A441" s="46"/>
      <c r="B441" s="95"/>
      <c r="C441" s="91">
        <v>6409</v>
      </c>
      <c r="D441" s="48" t="s">
        <v>96</v>
      </c>
      <c r="E441" s="199">
        <v>91000</v>
      </c>
    </row>
    <row r="442" spans="1:5" ht="15" customHeight="1" x14ac:dyDescent="0.2">
      <c r="A442" s="60"/>
      <c r="B442" s="200"/>
      <c r="C442" s="50" t="s">
        <v>44</v>
      </c>
      <c r="D442" s="51"/>
      <c r="E442" s="52">
        <f>SUM(E441:E441)</f>
        <v>91000</v>
      </c>
    </row>
    <row r="443" spans="1:5" ht="15" customHeight="1" x14ac:dyDescent="0.2"/>
    <row r="444" spans="1:5" ht="15" customHeight="1" x14ac:dyDescent="0.2"/>
    <row r="445" spans="1:5" ht="15" customHeight="1" x14ac:dyDescent="0.25">
      <c r="A445" s="35" t="s">
        <v>262</v>
      </c>
    </row>
    <row r="446" spans="1:5" ht="15" customHeight="1" x14ac:dyDescent="0.2">
      <c r="A446" s="257" t="s">
        <v>263</v>
      </c>
      <c r="B446" s="257"/>
      <c r="C446" s="257"/>
      <c r="D446" s="257"/>
      <c r="E446" s="257"/>
    </row>
    <row r="447" spans="1:5" ht="15" customHeight="1" x14ac:dyDescent="0.2">
      <c r="A447" s="257"/>
      <c r="B447" s="257"/>
      <c r="C447" s="257"/>
      <c r="D447" s="257"/>
      <c r="E447" s="257"/>
    </row>
    <row r="448" spans="1:5" ht="15" customHeight="1" x14ac:dyDescent="0.2">
      <c r="A448" s="258" t="s">
        <v>264</v>
      </c>
      <c r="B448" s="258"/>
      <c r="C448" s="258"/>
      <c r="D448" s="258"/>
      <c r="E448" s="258"/>
    </row>
    <row r="449" spans="1:5" ht="15" customHeight="1" x14ac:dyDescent="0.2">
      <c r="A449" s="258"/>
      <c r="B449" s="258"/>
      <c r="C449" s="258"/>
      <c r="D449" s="258"/>
      <c r="E449" s="258"/>
    </row>
    <row r="450" spans="1:5" ht="15" customHeight="1" x14ac:dyDescent="0.2">
      <c r="A450" s="258"/>
      <c r="B450" s="258"/>
      <c r="C450" s="258"/>
      <c r="D450" s="258"/>
      <c r="E450" s="258"/>
    </row>
    <row r="451" spans="1:5" ht="15" customHeight="1" x14ac:dyDescent="0.2">
      <c r="A451" s="258"/>
      <c r="B451" s="258"/>
      <c r="C451" s="258"/>
      <c r="D451" s="258"/>
      <c r="E451" s="258"/>
    </row>
    <row r="452" spans="1:5" ht="15" customHeight="1" x14ac:dyDescent="0.2">
      <c r="A452" s="258"/>
      <c r="B452" s="258"/>
      <c r="C452" s="258"/>
      <c r="D452" s="258"/>
      <c r="E452" s="258"/>
    </row>
    <row r="453" spans="1:5" ht="15" customHeight="1" x14ac:dyDescent="0.2">
      <c r="A453" s="258"/>
      <c r="B453" s="258"/>
      <c r="C453" s="258"/>
      <c r="D453" s="258"/>
      <c r="E453" s="258"/>
    </row>
    <row r="454" spans="1:5" ht="15" customHeight="1" x14ac:dyDescent="0.2">
      <c r="A454" s="154"/>
      <c r="B454" s="154"/>
      <c r="C454" s="154"/>
      <c r="D454" s="154"/>
      <c r="E454" s="154"/>
    </row>
    <row r="455" spans="1:5" ht="15" customHeight="1" x14ac:dyDescent="0.25">
      <c r="A455" s="37" t="s">
        <v>16</v>
      </c>
      <c r="B455" s="38"/>
      <c r="C455" s="38"/>
      <c r="D455" s="38"/>
      <c r="E455" s="36"/>
    </row>
    <row r="456" spans="1:5" ht="15" customHeight="1" x14ac:dyDescent="0.2">
      <c r="A456" s="39" t="s">
        <v>45</v>
      </c>
      <c r="B456" s="53"/>
      <c r="C456" s="53"/>
      <c r="D456" s="53"/>
      <c r="E456" s="36" t="s">
        <v>46</v>
      </c>
    </row>
    <row r="457" spans="1:5" ht="15" customHeight="1" x14ac:dyDescent="0.2">
      <c r="A457" s="154"/>
      <c r="B457" s="154"/>
      <c r="C457" s="154"/>
      <c r="D457" s="154"/>
      <c r="E457" s="154"/>
    </row>
    <row r="458" spans="1:5" ht="15" customHeight="1" x14ac:dyDescent="0.2">
      <c r="A458" s="154"/>
      <c r="B458" s="154"/>
      <c r="C458" s="43" t="s">
        <v>40</v>
      </c>
      <c r="D458" s="44" t="s">
        <v>53</v>
      </c>
      <c r="E458" s="55" t="s">
        <v>42</v>
      </c>
    </row>
    <row r="459" spans="1:5" ht="15" customHeight="1" x14ac:dyDescent="0.2">
      <c r="A459" s="154"/>
      <c r="B459" s="154"/>
      <c r="C459" s="58">
        <v>6172</v>
      </c>
      <c r="D459" s="48" t="s">
        <v>103</v>
      </c>
      <c r="E459" s="68">
        <v>-57475</v>
      </c>
    </row>
    <row r="460" spans="1:5" ht="15" customHeight="1" x14ac:dyDescent="0.2">
      <c r="A460" s="154"/>
      <c r="B460" s="154"/>
      <c r="C460" s="50" t="s">
        <v>44</v>
      </c>
      <c r="D460" s="51"/>
      <c r="E460" s="52">
        <f>SUM(E459:E459)</f>
        <v>-57475</v>
      </c>
    </row>
    <row r="461" spans="1:5" ht="15" customHeight="1" x14ac:dyDescent="0.2">
      <c r="A461" s="154"/>
      <c r="B461" s="154"/>
      <c r="C461" s="154"/>
      <c r="D461" s="154"/>
      <c r="E461" s="154"/>
    </row>
    <row r="462" spans="1:5" ht="15" customHeight="1" x14ac:dyDescent="0.25">
      <c r="A462" s="37" t="s">
        <v>16</v>
      </c>
      <c r="B462" s="38"/>
      <c r="C462" s="38"/>
      <c r="D462" s="38"/>
      <c r="E462" s="38"/>
    </row>
    <row r="463" spans="1:5" ht="15" customHeight="1" x14ac:dyDescent="0.2">
      <c r="A463" s="39" t="s">
        <v>100</v>
      </c>
      <c r="E463" t="s">
        <v>101</v>
      </c>
    </row>
    <row r="464" spans="1:5" ht="15" customHeight="1" x14ac:dyDescent="0.25">
      <c r="A464" s="37"/>
      <c r="B464" s="36"/>
      <c r="C464" s="38"/>
      <c r="D464" s="38"/>
      <c r="E464" s="41"/>
    </row>
    <row r="465" spans="1:5" ht="15" customHeight="1" x14ac:dyDescent="0.2">
      <c r="A465" s="42"/>
      <c r="B465" s="42"/>
      <c r="C465" s="43" t="s">
        <v>40</v>
      </c>
      <c r="D465" s="79" t="s">
        <v>53</v>
      </c>
      <c r="E465" s="45" t="s">
        <v>42</v>
      </c>
    </row>
    <row r="466" spans="1:5" ht="15" customHeight="1" x14ac:dyDescent="0.2">
      <c r="A466" s="213"/>
      <c r="B466" s="66"/>
      <c r="C466" s="96">
        <v>6172</v>
      </c>
      <c r="D466" s="48" t="s">
        <v>103</v>
      </c>
      <c r="E466" s="49">
        <v>57475</v>
      </c>
    </row>
    <row r="467" spans="1:5" ht="15" customHeight="1" x14ac:dyDescent="0.2">
      <c r="A467" s="65"/>
      <c r="B467" s="66"/>
      <c r="C467" s="50" t="s">
        <v>44</v>
      </c>
      <c r="D467" s="51"/>
      <c r="E467" s="52">
        <f>SUM(E466:E466)</f>
        <v>57475</v>
      </c>
    </row>
    <row r="468" spans="1:5" ht="15" customHeight="1" x14ac:dyDescent="0.2"/>
    <row r="469" spans="1:5" ht="15" customHeight="1" x14ac:dyDescent="0.2"/>
    <row r="470" spans="1:5" ht="15" customHeight="1" x14ac:dyDescent="0.25">
      <c r="A470" s="35" t="s">
        <v>265</v>
      </c>
      <c r="B470" s="36"/>
      <c r="C470" s="36"/>
      <c r="D470" s="36"/>
      <c r="E470" s="36"/>
    </row>
    <row r="471" spans="1:5" ht="15" customHeight="1" x14ac:dyDescent="0.2">
      <c r="A471" s="261" t="s">
        <v>68</v>
      </c>
      <c r="B471" s="261"/>
      <c r="C471" s="261"/>
      <c r="D471" s="261"/>
      <c r="E471" s="261"/>
    </row>
    <row r="472" spans="1:5" ht="15" customHeight="1" x14ac:dyDescent="0.2">
      <c r="A472" s="261"/>
      <c r="B472" s="261"/>
      <c r="C472" s="261"/>
      <c r="D472" s="261"/>
      <c r="E472" s="261"/>
    </row>
    <row r="473" spans="1:5" ht="15" customHeight="1" x14ac:dyDescent="0.2">
      <c r="A473" s="258" t="s">
        <v>266</v>
      </c>
      <c r="B473" s="258"/>
      <c r="C473" s="258"/>
      <c r="D473" s="258"/>
      <c r="E473" s="258"/>
    </row>
    <row r="474" spans="1:5" ht="15" customHeight="1" x14ac:dyDescent="0.2">
      <c r="A474" s="258"/>
      <c r="B474" s="258"/>
      <c r="C474" s="258"/>
      <c r="D474" s="258"/>
      <c r="E474" s="258"/>
    </row>
    <row r="475" spans="1:5" ht="15" customHeight="1" x14ac:dyDescent="0.2">
      <c r="A475" s="258"/>
      <c r="B475" s="258"/>
      <c r="C475" s="258"/>
      <c r="D475" s="258"/>
      <c r="E475" s="258"/>
    </row>
    <row r="476" spans="1:5" ht="15" customHeight="1" x14ac:dyDescent="0.2">
      <c r="A476" s="258"/>
      <c r="B476" s="258"/>
      <c r="C476" s="258"/>
      <c r="D476" s="258"/>
      <c r="E476" s="258"/>
    </row>
    <row r="477" spans="1:5" ht="15" customHeight="1" x14ac:dyDescent="0.2">
      <c r="A477" s="258"/>
      <c r="B477" s="258"/>
      <c r="C477" s="258"/>
      <c r="D477" s="258"/>
      <c r="E477" s="258"/>
    </row>
    <row r="478" spans="1:5" ht="15" customHeight="1" x14ac:dyDescent="0.2">
      <c r="A478" s="258"/>
      <c r="B478" s="258"/>
      <c r="C478" s="258"/>
      <c r="D478" s="258"/>
      <c r="E478" s="258"/>
    </row>
    <row r="479" spans="1:5" ht="15" customHeight="1" x14ac:dyDescent="0.2">
      <c r="A479" s="258"/>
      <c r="B479" s="258"/>
      <c r="C479" s="258"/>
      <c r="D479" s="258"/>
      <c r="E479" s="258"/>
    </row>
    <row r="480" spans="1:5" ht="15" customHeight="1" x14ac:dyDescent="0.2">
      <c r="A480" s="258"/>
      <c r="B480" s="258"/>
      <c r="C480" s="258"/>
      <c r="D480" s="258"/>
      <c r="E480" s="258"/>
    </row>
    <row r="481" spans="1:5" ht="15" customHeight="1" x14ac:dyDescent="0.2"/>
    <row r="482" spans="1:5" ht="15" customHeight="1" x14ac:dyDescent="0.25">
      <c r="A482" s="37" t="s">
        <v>16</v>
      </c>
      <c r="B482" s="38"/>
      <c r="C482" s="38"/>
      <c r="D482" s="38"/>
      <c r="E482" s="36"/>
    </row>
    <row r="483" spans="1:5" ht="15" customHeight="1" x14ac:dyDescent="0.2">
      <c r="A483" s="170" t="s">
        <v>70</v>
      </c>
      <c r="B483" s="73"/>
      <c r="C483" s="73"/>
      <c r="D483" s="73"/>
      <c r="E483" s="75" t="s">
        <v>71</v>
      </c>
    </row>
    <row r="484" spans="1:5" ht="15" customHeight="1" x14ac:dyDescent="0.2"/>
    <row r="485" spans="1:5" ht="15" customHeight="1" x14ac:dyDescent="0.2">
      <c r="A485" s="54"/>
      <c r="B485" s="54"/>
      <c r="C485" s="43" t="s">
        <v>40</v>
      </c>
      <c r="D485" s="79" t="s">
        <v>53</v>
      </c>
      <c r="E485" s="55" t="s">
        <v>42</v>
      </c>
    </row>
    <row r="486" spans="1:5" ht="15" customHeight="1" x14ac:dyDescent="0.2">
      <c r="A486" s="46"/>
      <c r="B486" s="95"/>
      <c r="C486" s="96">
        <v>2143</v>
      </c>
      <c r="D486" s="67" t="s">
        <v>79</v>
      </c>
      <c r="E486" s="49">
        <v>-500000</v>
      </c>
    </row>
    <row r="487" spans="1:5" ht="15" customHeight="1" x14ac:dyDescent="0.2">
      <c r="A487" s="46"/>
      <c r="B487" s="95"/>
      <c r="C487" s="96">
        <v>2143</v>
      </c>
      <c r="D487" s="48" t="s">
        <v>72</v>
      </c>
      <c r="E487" s="49">
        <v>500000</v>
      </c>
    </row>
    <row r="488" spans="1:5" ht="15" customHeight="1" x14ac:dyDescent="0.2">
      <c r="A488" s="98"/>
      <c r="B488" s="98"/>
      <c r="C488" s="50" t="s">
        <v>44</v>
      </c>
      <c r="D488" s="99"/>
      <c r="E488" s="52">
        <f>SUM(E486:E487)</f>
        <v>0</v>
      </c>
    </row>
    <row r="489" spans="1:5" ht="15" customHeight="1" x14ac:dyDescent="0.2"/>
    <row r="490" spans="1:5" ht="15" customHeight="1" x14ac:dyDescent="0.2"/>
    <row r="491" spans="1:5" ht="15" customHeight="1" x14ac:dyDescent="0.2"/>
    <row r="492" spans="1:5" ht="15" customHeight="1" x14ac:dyDescent="0.2"/>
    <row r="493" spans="1:5" ht="15" customHeight="1" x14ac:dyDescent="0.2"/>
    <row r="494" spans="1:5" ht="15" customHeight="1" x14ac:dyDescent="0.2"/>
    <row r="495" spans="1:5" ht="15" customHeight="1" x14ac:dyDescent="0.2"/>
    <row r="496" spans="1:5"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sheetData>
  <mergeCells count="44">
    <mergeCell ref="A86:E91"/>
    <mergeCell ref="A2:E2"/>
    <mergeCell ref="A3:E3"/>
    <mergeCell ref="A4:E8"/>
    <mergeCell ref="A26:E26"/>
    <mergeCell ref="A27:E27"/>
    <mergeCell ref="A28:E35"/>
    <mergeCell ref="A55:E55"/>
    <mergeCell ref="A56:E56"/>
    <mergeCell ref="A57:E64"/>
    <mergeCell ref="A84:E84"/>
    <mergeCell ref="A85:E85"/>
    <mergeCell ref="A245:E250"/>
    <mergeCell ref="A115:E115"/>
    <mergeCell ref="A116:E122"/>
    <mergeCell ref="A140:E140"/>
    <mergeCell ref="A141:E147"/>
    <mergeCell ref="A167:E167"/>
    <mergeCell ref="A168:E175"/>
    <mergeCell ref="A193:E193"/>
    <mergeCell ref="A194:E200"/>
    <mergeCell ref="A218:E219"/>
    <mergeCell ref="A220:E225"/>
    <mergeCell ref="A243:E244"/>
    <mergeCell ref="A369:E376"/>
    <mergeCell ref="A263:E264"/>
    <mergeCell ref="A265:E270"/>
    <mergeCell ref="A282:E283"/>
    <mergeCell ref="A284:E288"/>
    <mergeCell ref="A300:E301"/>
    <mergeCell ref="A302:E308"/>
    <mergeCell ref="A325:E326"/>
    <mergeCell ref="A327:E335"/>
    <mergeCell ref="A347:E348"/>
    <mergeCell ref="A349:E356"/>
    <mergeCell ref="A367:E368"/>
    <mergeCell ref="A471:E472"/>
    <mergeCell ref="A473:E480"/>
    <mergeCell ref="A388:E388"/>
    <mergeCell ref="A389:E396"/>
    <mergeCell ref="A418:E419"/>
    <mergeCell ref="A420:E426"/>
    <mergeCell ref="A446:E447"/>
    <mergeCell ref="A448:E453"/>
  </mergeCells>
  <pageMargins left="0.98425196850393704" right="0.98425196850393704" top="0.98425196850393704" bottom="0.98425196850393704" header="0.51181102362204722" footer="0.51181102362204722"/>
  <pageSetup paperSize="9" scale="92" firstPageNumber="37" orientation="portrait" useFirstPageNumber="1" r:id="rId1"/>
  <headerFooter alignWithMargins="0">
    <oddHeader>&amp;C&amp;"Arial,Kurzíva"Příloha č. 3: Rozpočtové změny č. 263/20 - 282/20 schválené Radou Olomouckého kraje 18.5.2020</oddHeader>
    <oddFooter xml:space="preserve">&amp;L&amp;"Arial,Kurzíva"Zastupitelstvo OK 22.6.2020
8.1. - Rozpočet Olomouckého kraje 2020 - rozpočtové změny 
Příloha č.3: Rozpočtové změny č. 263/20 - 282/20 schválené Radou Olomouckého kraje 18.5.2020&amp;R&amp;"Arial,Kurzíva"Strana &amp;P (celkem 71)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37"/>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5" t="s">
        <v>270</v>
      </c>
    </row>
    <row r="2" spans="1:5" ht="15" customHeight="1" x14ac:dyDescent="0.2">
      <c r="A2" s="257" t="s">
        <v>35</v>
      </c>
      <c r="B2" s="257"/>
      <c r="C2" s="257"/>
      <c r="D2" s="257"/>
      <c r="E2" s="257"/>
    </row>
    <row r="3" spans="1:5" ht="15" customHeight="1" x14ac:dyDescent="0.2">
      <c r="A3" s="257" t="s">
        <v>271</v>
      </c>
      <c r="B3" s="257"/>
      <c r="C3" s="257"/>
      <c r="D3" s="257"/>
      <c r="E3" s="257"/>
    </row>
    <row r="4" spans="1:5" ht="15" customHeight="1" x14ac:dyDescent="0.2">
      <c r="A4" s="258" t="s">
        <v>272</v>
      </c>
      <c r="B4" s="258"/>
      <c r="C4" s="258"/>
      <c r="D4" s="258"/>
      <c r="E4" s="258"/>
    </row>
    <row r="5" spans="1:5" ht="15" customHeight="1" x14ac:dyDescent="0.2">
      <c r="A5" s="258"/>
      <c r="B5" s="258"/>
      <c r="C5" s="258"/>
      <c r="D5" s="258"/>
      <c r="E5" s="258"/>
    </row>
    <row r="6" spans="1:5" ht="15" customHeight="1" x14ac:dyDescent="0.2">
      <c r="A6" s="258"/>
      <c r="B6" s="258"/>
      <c r="C6" s="258"/>
      <c r="D6" s="258"/>
      <c r="E6" s="258"/>
    </row>
    <row r="7" spans="1:5" ht="15" customHeight="1" x14ac:dyDescent="0.2">
      <c r="A7" s="258"/>
      <c r="B7" s="258"/>
      <c r="C7" s="258"/>
      <c r="D7" s="258"/>
      <c r="E7" s="258"/>
    </row>
    <row r="8" spans="1:5" ht="15" customHeight="1" x14ac:dyDescent="0.2">
      <c r="A8" s="258"/>
      <c r="B8" s="258"/>
      <c r="C8" s="258"/>
      <c r="D8" s="258"/>
      <c r="E8" s="258"/>
    </row>
    <row r="9" spans="1:5" ht="15" customHeight="1" x14ac:dyDescent="0.2">
      <c r="A9" s="258"/>
      <c r="B9" s="258"/>
      <c r="C9" s="258"/>
      <c r="D9" s="258"/>
      <c r="E9" s="258"/>
    </row>
    <row r="10" spans="1:5" ht="15" customHeight="1" x14ac:dyDescent="0.2">
      <c r="A10" s="258"/>
      <c r="B10" s="258"/>
      <c r="C10" s="258"/>
      <c r="D10" s="258"/>
      <c r="E10" s="258"/>
    </row>
    <row r="11" spans="1:5" ht="15" customHeight="1" x14ac:dyDescent="0.2">
      <c r="A11" s="154"/>
      <c r="B11" s="154"/>
      <c r="C11" s="154"/>
      <c r="D11" s="154"/>
      <c r="E11" s="154"/>
    </row>
    <row r="12" spans="1:5" ht="15" customHeight="1" x14ac:dyDescent="0.25">
      <c r="A12" s="72" t="s">
        <v>1</v>
      </c>
      <c r="B12" s="73"/>
      <c r="C12" s="73"/>
      <c r="D12" s="73"/>
      <c r="E12" s="73"/>
    </row>
    <row r="13" spans="1:5" ht="15" customHeight="1" x14ac:dyDescent="0.2">
      <c r="A13" s="39" t="s">
        <v>38</v>
      </c>
      <c r="B13" s="38"/>
      <c r="C13" s="38"/>
      <c r="D13" s="38"/>
      <c r="E13" s="40" t="s">
        <v>39</v>
      </c>
    </row>
    <row r="14" spans="1:5" ht="15" customHeight="1" x14ac:dyDescent="0.25">
      <c r="A14" s="76"/>
      <c r="B14" s="72"/>
      <c r="C14" s="73"/>
      <c r="D14" s="73"/>
      <c r="E14" s="155"/>
    </row>
    <row r="15" spans="1:5" ht="15" customHeight="1" x14ac:dyDescent="0.2">
      <c r="B15" s="55" t="s">
        <v>47</v>
      </c>
      <c r="C15" s="55" t="s">
        <v>40</v>
      </c>
      <c r="D15" s="156" t="s">
        <v>41</v>
      </c>
      <c r="E15" s="45" t="s">
        <v>42</v>
      </c>
    </row>
    <row r="16" spans="1:5" ht="15" customHeight="1" x14ac:dyDescent="0.2">
      <c r="B16" s="100">
        <v>35018</v>
      </c>
      <c r="C16" s="157"/>
      <c r="D16" s="102" t="s">
        <v>88</v>
      </c>
      <c r="E16" s="68">
        <v>3320150</v>
      </c>
    </row>
    <row r="17" spans="1:5" ht="15" customHeight="1" x14ac:dyDescent="0.2">
      <c r="B17" s="158"/>
      <c r="C17" s="69" t="s">
        <v>44</v>
      </c>
      <c r="D17" s="70"/>
      <c r="E17" s="71">
        <f>SUM(E16:E16)</f>
        <v>3320150</v>
      </c>
    </row>
    <row r="18" spans="1:5" ht="15" customHeight="1" x14ac:dyDescent="0.2"/>
    <row r="19" spans="1:5" ht="15" customHeight="1" x14ac:dyDescent="0.25">
      <c r="A19" s="72" t="s">
        <v>16</v>
      </c>
      <c r="B19" s="73"/>
      <c r="C19" s="73"/>
      <c r="D19" s="73"/>
      <c r="E19" s="76"/>
    </row>
    <row r="20" spans="1:5" ht="15" customHeight="1" x14ac:dyDescent="0.2">
      <c r="A20" s="39" t="s">
        <v>166</v>
      </c>
      <c r="B20" s="216"/>
      <c r="E20" t="s">
        <v>167</v>
      </c>
    </row>
    <row r="21" spans="1:5" ht="15" customHeight="1" x14ac:dyDescent="0.25">
      <c r="A21" s="76"/>
      <c r="B21" s="72"/>
      <c r="C21" s="73"/>
      <c r="D21" s="73"/>
      <c r="E21" s="155"/>
    </row>
    <row r="22" spans="1:5" ht="15" customHeight="1" x14ac:dyDescent="0.2">
      <c r="B22" s="55" t="s">
        <v>47</v>
      </c>
      <c r="C22" s="55" t="s">
        <v>40</v>
      </c>
      <c r="D22" s="156" t="s">
        <v>41</v>
      </c>
      <c r="E22" s="55" t="s">
        <v>42</v>
      </c>
    </row>
    <row r="23" spans="1:5" ht="15" customHeight="1" x14ac:dyDescent="0.2">
      <c r="B23" s="217">
        <v>35018</v>
      </c>
      <c r="C23" s="218"/>
      <c r="D23" s="102" t="s">
        <v>114</v>
      </c>
      <c r="E23" s="68">
        <v>3320150</v>
      </c>
    </row>
    <row r="24" spans="1:5" ht="15" customHeight="1" x14ac:dyDescent="0.2">
      <c r="B24" s="219"/>
      <c r="C24" s="69" t="s">
        <v>44</v>
      </c>
      <c r="D24" s="70"/>
      <c r="E24" s="71">
        <f>SUM(E23:E23)</f>
        <v>3320150</v>
      </c>
    </row>
    <row r="25" spans="1:5" ht="15" customHeight="1" x14ac:dyDescent="0.2"/>
    <row r="26" spans="1:5" ht="15" customHeight="1" x14ac:dyDescent="0.2"/>
    <row r="27" spans="1:5" ht="15" customHeight="1" x14ac:dyDescent="0.25">
      <c r="A27" s="35" t="s">
        <v>273</v>
      </c>
    </row>
    <row r="28" spans="1:5" ht="15" customHeight="1" x14ac:dyDescent="0.2">
      <c r="A28" s="257" t="s">
        <v>35</v>
      </c>
      <c r="B28" s="257"/>
      <c r="C28" s="257"/>
      <c r="D28" s="257"/>
      <c r="E28" s="257"/>
    </row>
    <row r="29" spans="1:5" ht="15" customHeight="1" x14ac:dyDescent="0.2">
      <c r="A29" s="257" t="s">
        <v>92</v>
      </c>
      <c r="B29" s="257"/>
      <c r="C29" s="257"/>
      <c r="D29" s="257"/>
      <c r="E29" s="257"/>
    </row>
    <row r="30" spans="1:5" ht="15" customHeight="1" x14ac:dyDescent="0.2">
      <c r="A30" s="258" t="s">
        <v>274</v>
      </c>
      <c r="B30" s="258"/>
      <c r="C30" s="258"/>
      <c r="D30" s="258"/>
      <c r="E30" s="258"/>
    </row>
    <row r="31" spans="1:5" ht="15" customHeight="1" x14ac:dyDescent="0.2">
      <c r="A31" s="258"/>
      <c r="B31" s="258"/>
      <c r="C31" s="258"/>
      <c r="D31" s="258"/>
      <c r="E31" s="258"/>
    </row>
    <row r="32" spans="1:5" ht="15" customHeight="1" x14ac:dyDescent="0.2">
      <c r="A32" s="258"/>
      <c r="B32" s="258"/>
      <c r="C32" s="258"/>
      <c r="D32" s="258"/>
      <c r="E32" s="258"/>
    </row>
    <row r="33" spans="1:5" ht="15" customHeight="1" x14ac:dyDescent="0.2">
      <c r="A33" s="258"/>
      <c r="B33" s="258"/>
      <c r="C33" s="258"/>
      <c r="D33" s="258"/>
      <c r="E33" s="258"/>
    </row>
    <row r="34" spans="1:5" ht="15" customHeight="1" x14ac:dyDescent="0.2">
      <c r="A34" s="258"/>
      <c r="B34" s="258"/>
      <c r="C34" s="258"/>
      <c r="D34" s="258"/>
      <c r="E34" s="258"/>
    </row>
    <row r="35" spans="1:5" ht="15" customHeight="1" x14ac:dyDescent="0.2">
      <c r="A35" s="258"/>
      <c r="B35" s="258"/>
      <c r="C35" s="258"/>
      <c r="D35" s="258"/>
      <c r="E35" s="258"/>
    </row>
    <row r="36" spans="1:5" ht="15" customHeight="1" x14ac:dyDescent="0.2">
      <c r="A36" s="84"/>
      <c r="B36" s="84"/>
      <c r="C36" s="84"/>
      <c r="D36" s="84"/>
      <c r="E36" s="84"/>
    </row>
    <row r="37" spans="1:5" ht="15" customHeight="1" x14ac:dyDescent="0.25">
      <c r="A37" s="72" t="s">
        <v>1</v>
      </c>
      <c r="B37" s="73"/>
      <c r="C37" s="73"/>
      <c r="D37" s="73"/>
      <c r="E37" s="73"/>
    </row>
    <row r="38" spans="1:5" ht="15" customHeight="1" x14ac:dyDescent="0.2">
      <c r="A38" s="39" t="s">
        <v>38</v>
      </c>
      <c r="B38" s="73"/>
      <c r="C38" s="73"/>
      <c r="D38" s="73"/>
      <c r="E38" s="75" t="s">
        <v>39</v>
      </c>
    </row>
    <row r="39" spans="1:5" ht="15" customHeight="1" x14ac:dyDescent="0.25">
      <c r="A39" s="36"/>
      <c r="B39" s="37"/>
      <c r="C39" s="38"/>
      <c r="D39" s="38"/>
      <c r="E39" s="41"/>
    </row>
    <row r="40" spans="1:5" ht="15" customHeight="1" x14ac:dyDescent="0.2">
      <c r="B40" s="43" t="s">
        <v>47</v>
      </c>
      <c r="C40" s="43" t="s">
        <v>40</v>
      </c>
      <c r="D40" s="44" t="s">
        <v>41</v>
      </c>
      <c r="E40" s="45" t="s">
        <v>42</v>
      </c>
    </row>
    <row r="41" spans="1:5" ht="15" customHeight="1" x14ac:dyDescent="0.2">
      <c r="B41" s="57">
        <v>98278</v>
      </c>
      <c r="C41" s="157"/>
      <c r="D41" s="102" t="s">
        <v>275</v>
      </c>
      <c r="E41" s="68">
        <v>2042037</v>
      </c>
    </row>
    <row r="42" spans="1:5" ht="15" customHeight="1" x14ac:dyDescent="0.2">
      <c r="B42" s="90"/>
      <c r="C42" s="50" t="s">
        <v>44</v>
      </c>
      <c r="D42" s="51"/>
      <c r="E42" s="52">
        <f>SUM(E41:E41)</f>
        <v>2042037</v>
      </c>
    </row>
    <row r="43" spans="1:5" ht="15" customHeight="1" x14ac:dyDescent="0.25">
      <c r="A43" s="159"/>
      <c r="B43" s="152"/>
      <c r="C43" s="152"/>
      <c r="D43" s="152"/>
      <c r="E43" s="152"/>
    </row>
    <row r="44" spans="1:5" ht="15" customHeight="1" x14ac:dyDescent="0.25">
      <c r="A44" s="72" t="s">
        <v>16</v>
      </c>
      <c r="B44" s="73"/>
      <c r="C44" s="73"/>
    </row>
    <row r="45" spans="1:5" ht="15" customHeight="1" x14ac:dyDescent="0.2">
      <c r="A45" s="39" t="s">
        <v>158</v>
      </c>
      <c r="B45" s="38"/>
      <c r="C45" s="38"/>
      <c r="D45" s="38"/>
      <c r="E45" s="40" t="s">
        <v>159</v>
      </c>
    </row>
    <row r="46" spans="1:5" ht="15" customHeight="1" x14ac:dyDescent="0.2">
      <c r="A46" s="76"/>
      <c r="B46" s="77"/>
      <c r="C46" s="73"/>
      <c r="D46" s="152"/>
      <c r="E46" s="78"/>
    </row>
    <row r="47" spans="1:5" ht="15" customHeight="1" x14ac:dyDescent="0.2">
      <c r="C47" s="55" t="s">
        <v>40</v>
      </c>
      <c r="D47" s="184" t="s">
        <v>53</v>
      </c>
      <c r="E47" s="45" t="s">
        <v>42</v>
      </c>
    </row>
    <row r="48" spans="1:5" ht="15" customHeight="1" x14ac:dyDescent="0.2">
      <c r="C48" s="58">
        <v>3769</v>
      </c>
      <c r="D48" s="48" t="s">
        <v>276</v>
      </c>
      <c r="E48" s="68">
        <v>2042037</v>
      </c>
    </row>
    <row r="49" spans="1:5" ht="15" customHeight="1" x14ac:dyDescent="0.2">
      <c r="C49" s="69" t="s">
        <v>44</v>
      </c>
      <c r="D49" s="82"/>
      <c r="E49" s="83">
        <f>SUM(E48:E48)</f>
        <v>2042037</v>
      </c>
    </row>
    <row r="50" spans="1:5" ht="15" customHeight="1" x14ac:dyDescent="0.2"/>
    <row r="51" spans="1:5" ht="15" customHeight="1" x14ac:dyDescent="0.2"/>
    <row r="52" spans="1:5" ht="15" customHeight="1" x14ac:dyDescent="0.2"/>
    <row r="53" spans="1:5" ht="15" customHeight="1" x14ac:dyDescent="0.2"/>
    <row r="54" spans="1:5" ht="15" customHeight="1" x14ac:dyDescent="0.25">
      <c r="A54" s="35" t="s">
        <v>277</v>
      </c>
    </row>
    <row r="55" spans="1:5" ht="15" customHeight="1" x14ac:dyDescent="0.2">
      <c r="A55" s="257" t="s">
        <v>35</v>
      </c>
      <c r="B55" s="257"/>
      <c r="C55" s="257"/>
      <c r="D55" s="257"/>
      <c r="E55" s="257"/>
    </row>
    <row r="56" spans="1:5" ht="15" customHeight="1" x14ac:dyDescent="0.2">
      <c r="A56" s="258" t="s">
        <v>278</v>
      </c>
      <c r="B56" s="258"/>
      <c r="C56" s="258"/>
      <c r="D56" s="258"/>
      <c r="E56" s="258"/>
    </row>
    <row r="57" spans="1:5" ht="15" customHeight="1" x14ac:dyDescent="0.2">
      <c r="A57" s="258"/>
      <c r="B57" s="258"/>
      <c r="C57" s="258"/>
      <c r="D57" s="258"/>
      <c r="E57" s="258"/>
    </row>
    <row r="58" spans="1:5" ht="15" customHeight="1" x14ac:dyDescent="0.2">
      <c r="A58" s="258"/>
      <c r="B58" s="258"/>
      <c r="C58" s="258"/>
      <c r="D58" s="258"/>
      <c r="E58" s="258"/>
    </row>
    <row r="59" spans="1:5" ht="15" customHeight="1" x14ac:dyDescent="0.2">
      <c r="A59" s="258"/>
      <c r="B59" s="258"/>
      <c r="C59" s="258"/>
      <c r="D59" s="258"/>
      <c r="E59" s="258"/>
    </row>
    <row r="60" spans="1:5" ht="15" customHeight="1" x14ac:dyDescent="0.2">
      <c r="A60" s="258"/>
      <c r="B60" s="258"/>
      <c r="C60" s="258"/>
      <c r="D60" s="258"/>
      <c r="E60" s="258"/>
    </row>
    <row r="61" spans="1:5" ht="15" customHeight="1" x14ac:dyDescent="0.2">
      <c r="A61" s="258"/>
      <c r="B61" s="258"/>
      <c r="C61" s="258"/>
      <c r="D61" s="258"/>
      <c r="E61" s="258"/>
    </row>
    <row r="62" spans="1:5" ht="15" customHeight="1" x14ac:dyDescent="0.2">
      <c r="A62" s="258"/>
      <c r="B62" s="258"/>
      <c r="C62" s="258"/>
      <c r="D62" s="258"/>
      <c r="E62" s="258"/>
    </row>
    <row r="63" spans="1:5" ht="15" customHeight="1" x14ac:dyDescent="0.2">
      <c r="A63" s="258"/>
      <c r="B63" s="258"/>
      <c r="C63" s="258"/>
      <c r="D63" s="258"/>
      <c r="E63" s="258"/>
    </row>
    <row r="64" spans="1:5" ht="15" customHeight="1" x14ac:dyDescent="0.2">
      <c r="A64" s="84"/>
      <c r="B64" s="84"/>
      <c r="C64" s="84"/>
      <c r="D64" s="84"/>
      <c r="E64" s="84"/>
    </row>
    <row r="65" spans="1:5" ht="15" customHeight="1" x14ac:dyDescent="0.25">
      <c r="A65" s="37" t="s">
        <v>1</v>
      </c>
      <c r="B65" s="38"/>
      <c r="C65" s="38"/>
      <c r="D65" s="38"/>
      <c r="E65" s="38"/>
    </row>
    <row r="66" spans="1:5" ht="15" customHeight="1" x14ac:dyDescent="0.2">
      <c r="A66" s="39" t="s">
        <v>38</v>
      </c>
      <c r="E66" t="s">
        <v>39</v>
      </c>
    </row>
    <row r="67" spans="1:5" ht="15" customHeight="1" x14ac:dyDescent="0.25">
      <c r="A67" s="37"/>
      <c r="B67" s="36"/>
      <c r="C67" s="38"/>
      <c r="D67" s="38"/>
      <c r="E67" s="41"/>
    </row>
    <row r="68" spans="1:5" ht="15" customHeight="1" x14ac:dyDescent="0.2">
      <c r="A68" s="54"/>
      <c r="B68" s="54"/>
      <c r="C68" s="43" t="s">
        <v>40</v>
      </c>
      <c r="D68" s="44" t="s">
        <v>41</v>
      </c>
      <c r="E68" s="45" t="s">
        <v>42</v>
      </c>
    </row>
    <row r="69" spans="1:5" ht="15" customHeight="1" x14ac:dyDescent="0.2">
      <c r="A69" s="173"/>
      <c r="B69" s="95"/>
      <c r="C69" s="96"/>
      <c r="D69" s="67" t="s">
        <v>279</v>
      </c>
      <c r="E69" s="49">
        <v>0.19</v>
      </c>
    </row>
    <row r="70" spans="1:5" ht="15" customHeight="1" x14ac:dyDescent="0.2">
      <c r="A70" s="173"/>
      <c r="B70" s="98"/>
      <c r="C70" s="50" t="s">
        <v>44</v>
      </c>
      <c r="D70" s="51"/>
      <c r="E70" s="52">
        <f>SUM(E69:E69)</f>
        <v>0.19</v>
      </c>
    </row>
    <row r="71" spans="1:5" ht="15" customHeight="1" x14ac:dyDescent="0.2"/>
    <row r="72" spans="1:5" ht="15" customHeight="1" x14ac:dyDescent="0.25">
      <c r="A72" s="72" t="s">
        <v>16</v>
      </c>
      <c r="B72" s="86"/>
      <c r="C72" s="73"/>
      <c r="D72" s="73"/>
      <c r="E72" s="36"/>
    </row>
    <row r="73" spans="1:5" ht="15" customHeight="1" x14ac:dyDescent="0.2">
      <c r="A73" s="74" t="s">
        <v>38</v>
      </c>
      <c r="B73" s="86"/>
      <c r="C73" s="73"/>
      <c r="D73" s="73"/>
      <c r="E73" t="s">
        <v>39</v>
      </c>
    </row>
    <row r="74" spans="1:5" ht="15" customHeight="1" x14ac:dyDescent="0.25">
      <c r="A74" s="76"/>
      <c r="B74" s="220"/>
      <c r="C74" s="73"/>
      <c r="D74" s="73"/>
      <c r="E74" s="41"/>
    </row>
    <row r="75" spans="1:5" ht="15" customHeight="1" x14ac:dyDescent="0.2">
      <c r="B75" s="42"/>
      <c r="C75" s="55" t="s">
        <v>40</v>
      </c>
      <c r="D75" s="184" t="s">
        <v>53</v>
      </c>
      <c r="E75" s="43" t="s">
        <v>42</v>
      </c>
    </row>
    <row r="76" spans="1:5" ht="15" customHeight="1" x14ac:dyDescent="0.2">
      <c r="B76" s="65"/>
      <c r="C76" s="58">
        <v>6409</v>
      </c>
      <c r="D76" s="193" t="s">
        <v>96</v>
      </c>
      <c r="E76" s="49">
        <v>0.19</v>
      </c>
    </row>
    <row r="77" spans="1:5" ht="15" customHeight="1" x14ac:dyDescent="0.2">
      <c r="B77" s="101"/>
      <c r="C77" s="69" t="s">
        <v>44</v>
      </c>
      <c r="D77" s="221"/>
      <c r="E77" s="63">
        <f>SUM(E76:E76)</f>
        <v>0.19</v>
      </c>
    </row>
    <row r="78" spans="1:5" ht="15" customHeight="1" x14ac:dyDescent="0.2"/>
    <row r="79" spans="1:5" ht="15" customHeight="1" x14ac:dyDescent="0.2"/>
    <row r="80" spans="1:5" ht="15" customHeight="1" x14ac:dyDescent="0.25">
      <c r="A80" s="35" t="s">
        <v>280</v>
      </c>
    </row>
    <row r="81" spans="1:5" ht="15" customHeight="1" x14ac:dyDescent="0.2">
      <c r="A81" s="261" t="s">
        <v>122</v>
      </c>
      <c r="B81" s="261"/>
      <c r="C81" s="261"/>
      <c r="D81" s="261"/>
      <c r="E81" s="261"/>
    </row>
    <row r="82" spans="1:5" ht="15" customHeight="1" x14ac:dyDescent="0.2">
      <c r="A82" s="262" t="s">
        <v>281</v>
      </c>
      <c r="B82" s="262"/>
      <c r="C82" s="262"/>
      <c r="D82" s="262"/>
      <c r="E82" s="262"/>
    </row>
    <row r="83" spans="1:5" ht="15" customHeight="1" x14ac:dyDescent="0.2">
      <c r="A83" s="262"/>
      <c r="B83" s="262"/>
      <c r="C83" s="262"/>
      <c r="D83" s="262"/>
      <c r="E83" s="262"/>
    </row>
    <row r="84" spans="1:5" ht="15" customHeight="1" x14ac:dyDescent="0.2">
      <c r="A84" s="262"/>
      <c r="B84" s="262"/>
      <c r="C84" s="262"/>
      <c r="D84" s="262"/>
      <c r="E84" s="262"/>
    </row>
    <row r="85" spans="1:5" ht="15" customHeight="1" x14ac:dyDescent="0.2">
      <c r="A85" s="262"/>
      <c r="B85" s="262"/>
      <c r="C85" s="262"/>
      <c r="D85" s="262"/>
      <c r="E85" s="262"/>
    </row>
    <row r="86" spans="1:5" ht="15" customHeight="1" x14ac:dyDescent="0.2">
      <c r="A86" s="262"/>
      <c r="B86" s="262"/>
      <c r="C86" s="262"/>
      <c r="D86" s="262"/>
      <c r="E86" s="262"/>
    </row>
    <row r="87" spans="1:5" ht="15" customHeight="1" x14ac:dyDescent="0.2">
      <c r="A87" s="262"/>
      <c r="B87" s="262"/>
      <c r="C87" s="262"/>
      <c r="D87" s="262"/>
      <c r="E87" s="262"/>
    </row>
    <row r="88" spans="1:5" ht="15" customHeight="1" x14ac:dyDescent="0.2">
      <c r="A88" s="262"/>
      <c r="B88" s="262"/>
      <c r="C88" s="262"/>
      <c r="D88" s="262"/>
      <c r="E88" s="262"/>
    </row>
    <row r="89" spans="1:5" ht="15" customHeight="1" x14ac:dyDescent="0.2">
      <c r="A89" s="262"/>
      <c r="B89" s="262"/>
      <c r="C89" s="262"/>
      <c r="D89" s="262"/>
      <c r="E89" s="262"/>
    </row>
    <row r="90" spans="1:5" ht="15" customHeight="1" x14ac:dyDescent="0.2"/>
    <row r="91" spans="1:5" ht="15" customHeight="1" x14ac:dyDescent="0.25">
      <c r="A91" s="72" t="s">
        <v>1</v>
      </c>
      <c r="B91" s="38"/>
      <c r="C91" s="38"/>
      <c r="D91" s="38"/>
      <c r="E91" s="38"/>
    </row>
    <row r="92" spans="1:5" ht="15" customHeight="1" x14ac:dyDescent="0.2">
      <c r="A92" s="74" t="s">
        <v>107</v>
      </c>
      <c r="B92" s="38"/>
      <c r="C92" s="38"/>
      <c r="D92" s="38"/>
      <c r="E92" s="40" t="s">
        <v>108</v>
      </c>
    </row>
    <row r="93" spans="1:5" ht="15" customHeight="1" x14ac:dyDescent="0.25">
      <c r="A93" s="37"/>
      <c r="B93" s="36"/>
      <c r="C93" s="38"/>
      <c r="D93" s="38"/>
      <c r="E93" s="41"/>
    </row>
    <row r="94" spans="1:5" ht="15" customHeight="1" x14ac:dyDescent="0.2">
      <c r="A94" s="42"/>
      <c r="B94" s="54"/>
      <c r="C94" s="43" t="s">
        <v>40</v>
      </c>
      <c r="D94" s="44" t="s">
        <v>41</v>
      </c>
      <c r="E94" s="45" t="s">
        <v>42</v>
      </c>
    </row>
    <row r="95" spans="1:5" ht="15" customHeight="1" x14ac:dyDescent="0.2">
      <c r="A95" s="65"/>
      <c r="B95" s="95"/>
      <c r="C95" s="96">
        <v>6402</v>
      </c>
      <c r="D95" s="67" t="s">
        <v>84</v>
      </c>
      <c r="E95" s="49">
        <v>40512</v>
      </c>
    </row>
    <row r="96" spans="1:5" ht="15" customHeight="1" x14ac:dyDescent="0.2">
      <c r="A96" s="65"/>
      <c r="B96" s="98"/>
      <c r="C96" s="50" t="s">
        <v>44</v>
      </c>
      <c r="D96" s="51"/>
      <c r="E96" s="52">
        <f>SUM(E95:E95)</f>
        <v>40512</v>
      </c>
    </row>
    <row r="97" spans="1:5" ht="15" customHeight="1" x14ac:dyDescent="0.25">
      <c r="A97" s="35"/>
    </row>
    <row r="98" spans="1:5" ht="15" customHeight="1" x14ac:dyDescent="0.25">
      <c r="A98" s="72" t="s">
        <v>16</v>
      </c>
      <c r="B98" s="73"/>
      <c r="C98" s="73"/>
      <c r="D98" s="36"/>
      <c r="E98" s="36"/>
    </row>
    <row r="99" spans="1:5" ht="15" customHeight="1" x14ac:dyDescent="0.2">
      <c r="A99" s="74" t="s">
        <v>107</v>
      </c>
      <c r="B99" s="38"/>
      <c r="C99" s="38"/>
      <c r="D99" s="38"/>
      <c r="E99" s="40" t="s">
        <v>108</v>
      </c>
    </row>
    <row r="100" spans="1:5" ht="15" customHeight="1" x14ac:dyDescent="0.2">
      <c r="A100" s="76"/>
      <c r="B100" s="77"/>
      <c r="C100" s="73"/>
      <c r="D100" s="76"/>
      <c r="E100" s="78"/>
    </row>
    <row r="101" spans="1:5" ht="15" customHeight="1" x14ac:dyDescent="0.2">
      <c r="A101" s="42"/>
      <c r="B101" s="42"/>
      <c r="C101" s="55" t="s">
        <v>40</v>
      </c>
      <c r="D101" s="79" t="s">
        <v>53</v>
      </c>
      <c r="E101" s="55" t="s">
        <v>42</v>
      </c>
    </row>
    <row r="102" spans="1:5" ht="15" customHeight="1" x14ac:dyDescent="0.2">
      <c r="A102" s="65"/>
      <c r="B102" s="66"/>
      <c r="C102" s="58">
        <v>6402</v>
      </c>
      <c r="D102" s="97" t="s">
        <v>73</v>
      </c>
      <c r="E102" s="68">
        <v>40512</v>
      </c>
    </row>
    <row r="103" spans="1:5" ht="15" customHeight="1" x14ac:dyDescent="0.2">
      <c r="A103" s="65"/>
      <c r="B103" s="66"/>
      <c r="C103" s="69" t="s">
        <v>44</v>
      </c>
      <c r="D103" s="82"/>
      <c r="E103" s="83">
        <f>SUM(E102:E102)</f>
        <v>40512</v>
      </c>
    </row>
    <row r="104" spans="1:5" ht="15" customHeight="1" x14ac:dyDescent="0.2"/>
    <row r="105" spans="1:5" ht="15" customHeight="1" x14ac:dyDescent="0.2"/>
    <row r="106" spans="1:5" ht="15" customHeight="1" x14ac:dyDescent="0.25">
      <c r="A106" s="35" t="s">
        <v>282</v>
      </c>
    </row>
    <row r="107" spans="1:5" ht="15" customHeight="1" x14ac:dyDescent="0.2">
      <c r="A107" s="257" t="s">
        <v>62</v>
      </c>
      <c r="B107" s="257"/>
      <c r="C107" s="257"/>
      <c r="D107" s="257"/>
      <c r="E107" s="257"/>
    </row>
    <row r="108" spans="1:5" ht="15" customHeight="1" x14ac:dyDescent="0.2">
      <c r="A108" s="262" t="s">
        <v>283</v>
      </c>
      <c r="B108" s="262"/>
      <c r="C108" s="262"/>
      <c r="D108" s="262"/>
      <c r="E108" s="262"/>
    </row>
    <row r="109" spans="1:5" ht="15" customHeight="1" x14ac:dyDescent="0.2">
      <c r="A109" s="262"/>
      <c r="B109" s="262"/>
      <c r="C109" s="262"/>
      <c r="D109" s="262"/>
      <c r="E109" s="262"/>
    </row>
    <row r="110" spans="1:5" ht="15" customHeight="1" x14ac:dyDescent="0.2">
      <c r="A110" s="262"/>
      <c r="B110" s="262"/>
      <c r="C110" s="262"/>
      <c r="D110" s="262"/>
      <c r="E110" s="262"/>
    </row>
    <row r="111" spans="1:5" ht="15" customHeight="1" x14ac:dyDescent="0.2">
      <c r="A111" s="262"/>
      <c r="B111" s="262"/>
      <c r="C111" s="262"/>
      <c r="D111" s="262"/>
      <c r="E111" s="262"/>
    </row>
    <row r="112" spans="1:5" ht="15" customHeight="1" x14ac:dyDescent="0.2">
      <c r="A112" s="262"/>
      <c r="B112" s="262"/>
      <c r="C112" s="262"/>
      <c r="D112" s="262"/>
      <c r="E112" s="262"/>
    </row>
    <row r="113" spans="1:5" ht="15" customHeight="1" x14ac:dyDescent="0.2">
      <c r="A113" s="262"/>
      <c r="B113" s="262"/>
      <c r="C113" s="262"/>
      <c r="D113" s="262"/>
      <c r="E113" s="262"/>
    </row>
    <row r="114" spans="1:5" ht="15" customHeight="1" x14ac:dyDescent="0.2">
      <c r="A114" s="262"/>
      <c r="B114" s="262"/>
      <c r="C114" s="262"/>
      <c r="D114" s="262"/>
      <c r="E114" s="262"/>
    </row>
    <row r="115" spans="1:5" ht="15" customHeight="1" x14ac:dyDescent="0.2">
      <c r="A115" s="84"/>
      <c r="B115" s="85"/>
      <c r="C115" s="84"/>
      <c r="D115" s="84"/>
      <c r="E115" s="84"/>
    </row>
    <row r="116" spans="1:5" ht="15" customHeight="1" x14ac:dyDescent="0.25">
      <c r="A116" s="72" t="s">
        <v>1</v>
      </c>
      <c r="B116" s="86"/>
      <c r="C116" s="73"/>
      <c r="D116" s="73"/>
      <c r="E116" s="73"/>
    </row>
    <row r="117" spans="1:5" ht="15" customHeight="1" x14ac:dyDescent="0.2">
      <c r="A117" s="74" t="s">
        <v>56</v>
      </c>
      <c r="B117" s="73"/>
      <c r="C117" s="73"/>
      <c r="D117" s="73"/>
      <c r="E117" s="75" t="s">
        <v>57</v>
      </c>
    </row>
    <row r="118" spans="1:5" ht="15" customHeight="1" x14ac:dyDescent="0.25">
      <c r="A118" s="36"/>
      <c r="B118" s="87"/>
      <c r="C118" s="38"/>
      <c r="D118" s="38"/>
      <c r="E118" s="41"/>
    </row>
    <row r="119" spans="1:5" ht="15" customHeight="1" x14ac:dyDescent="0.2">
      <c r="B119" s="43" t="s">
        <v>47</v>
      </c>
      <c r="C119" s="43" t="s">
        <v>40</v>
      </c>
      <c r="D119" s="44" t="s">
        <v>41</v>
      </c>
      <c r="E119" s="45" t="s">
        <v>42</v>
      </c>
    </row>
    <row r="120" spans="1:5" ht="15" customHeight="1" x14ac:dyDescent="0.2">
      <c r="B120" s="88">
        <v>107117968</v>
      </c>
      <c r="C120" s="89"/>
      <c r="D120" s="67" t="s">
        <v>65</v>
      </c>
      <c r="E120" s="68">
        <v>313354.48</v>
      </c>
    </row>
    <row r="121" spans="1:5" ht="15" customHeight="1" x14ac:dyDescent="0.2">
      <c r="B121" s="88">
        <v>107517969</v>
      </c>
      <c r="C121" s="89"/>
      <c r="D121" s="67" t="s">
        <v>65</v>
      </c>
      <c r="E121" s="68">
        <v>5327026.1399999997</v>
      </c>
    </row>
    <row r="122" spans="1:5" ht="15" customHeight="1" x14ac:dyDescent="0.2">
      <c r="B122" s="88">
        <v>107117015</v>
      </c>
      <c r="C122" s="89"/>
      <c r="D122" s="212" t="s">
        <v>88</v>
      </c>
      <c r="E122" s="68">
        <v>31981.75</v>
      </c>
    </row>
    <row r="123" spans="1:5" ht="15" customHeight="1" x14ac:dyDescent="0.2">
      <c r="B123" s="88">
        <v>107517016</v>
      </c>
      <c r="C123" s="89"/>
      <c r="D123" s="212" t="s">
        <v>88</v>
      </c>
      <c r="E123" s="68">
        <v>543689.75</v>
      </c>
    </row>
    <row r="124" spans="1:5" ht="15" customHeight="1" x14ac:dyDescent="0.2">
      <c r="B124" s="90"/>
      <c r="C124" s="50" t="s">
        <v>44</v>
      </c>
      <c r="D124" s="51"/>
      <c r="E124" s="52">
        <f>SUM(E120:E123)</f>
        <v>6216052.1199999992</v>
      </c>
    </row>
    <row r="125" spans="1:5" ht="15" customHeight="1" x14ac:dyDescent="0.2"/>
    <row r="126" spans="1:5" ht="15" customHeight="1" x14ac:dyDescent="0.25">
      <c r="A126" s="37" t="s">
        <v>16</v>
      </c>
      <c r="B126" s="38"/>
      <c r="C126" s="38"/>
      <c r="D126" s="38"/>
      <c r="E126" s="38"/>
    </row>
    <row r="127" spans="1:5" ht="15" customHeight="1" x14ac:dyDescent="0.2">
      <c r="A127" s="39" t="s">
        <v>38</v>
      </c>
      <c r="B127" s="38"/>
      <c r="C127" s="38"/>
      <c r="D127" s="38"/>
      <c r="E127" s="40" t="s">
        <v>39</v>
      </c>
    </row>
    <row r="128" spans="1:5" ht="15" customHeight="1" x14ac:dyDescent="0.2"/>
    <row r="129" spans="1:5" ht="15" customHeight="1" x14ac:dyDescent="0.2">
      <c r="C129" s="43" t="s">
        <v>40</v>
      </c>
      <c r="D129" s="44" t="s">
        <v>41</v>
      </c>
      <c r="E129" s="45" t="s">
        <v>42</v>
      </c>
    </row>
    <row r="130" spans="1:5" ht="15" customHeight="1" x14ac:dyDescent="0.2">
      <c r="C130" s="91"/>
      <c r="D130" s="67" t="s">
        <v>66</v>
      </c>
      <c r="E130" s="68">
        <v>6216052.1200000001</v>
      </c>
    </row>
    <row r="131" spans="1:5" ht="15" customHeight="1" x14ac:dyDescent="0.2">
      <c r="C131" s="50" t="s">
        <v>44</v>
      </c>
      <c r="D131" s="51"/>
      <c r="E131" s="52">
        <f>SUM(E130:E130)</f>
        <v>6216052.1200000001</v>
      </c>
    </row>
    <row r="132" spans="1:5" ht="15" customHeight="1" x14ac:dyDescent="0.2"/>
    <row r="133" spans="1:5" ht="15" customHeight="1" x14ac:dyDescent="0.2"/>
    <row r="134" spans="1:5" ht="15" customHeight="1" x14ac:dyDescent="0.25">
      <c r="A134" s="35" t="s">
        <v>284</v>
      </c>
    </row>
    <row r="135" spans="1:5" ht="15" customHeight="1" x14ac:dyDescent="0.2">
      <c r="A135" s="257" t="s">
        <v>35</v>
      </c>
      <c r="B135" s="257"/>
      <c r="C135" s="257"/>
      <c r="D135" s="257"/>
      <c r="E135" s="257"/>
    </row>
    <row r="136" spans="1:5" ht="15" customHeight="1" x14ac:dyDescent="0.2">
      <c r="A136" s="258" t="s">
        <v>285</v>
      </c>
      <c r="B136" s="258"/>
      <c r="C136" s="258"/>
      <c r="D136" s="258"/>
      <c r="E136" s="258"/>
    </row>
    <row r="137" spans="1:5" ht="15" customHeight="1" x14ac:dyDescent="0.2">
      <c r="A137" s="258"/>
      <c r="B137" s="258"/>
      <c r="C137" s="258"/>
      <c r="D137" s="258"/>
      <c r="E137" s="258"/>
    </row>
    <row r="138" spans="1:5" ht="15" customHeight="1" x14ac:dyDescent="0.2">
      <c r="A138" s="258"/>
      <c r="B138" s="258"/>
      <c r="C138" s="258"/>
      <c r="D138" s="258"/>
      <c r="E138" s="258"/>
    </row>
    <row r="139" spans="1:5" ht="15" customHeight="1" x14ac:dyDescent="0.2">
      <c r="A139" s="258"/>
      <c r="B139" s="258"/>
      <c r="C139" s="258"/>
      <c r="D139" s="258"/>
      <c r="E139" s="258"/>
    </row>
    <row r="140" spans="1:5" ht="15" customHeight="1" x14ac:dyDescent="0.2">
      <c r="A140" s="258"/>
      <c r="B140" s="258"/>
      <c r="C140" s="258"/>
      <c r="D140" s="258"/>
      <c r="E140" s="258"/>
    </row>
    <row r="141" spans="1:5" ht="15" customHeight="1" x14ac:dyDescent="0.2">
      <c r="A141" s="258"/>
      <c r="B141" s="258"/>
      <c r="C141" s="258"/>
      <c r="D141" s="258"/>
      <c r="E141" s="258"/>
    </row>
    <row r="142" spans="1:5" ht="15" customHeight="1" x14ac:dyDescent="0.2">
      <c r="A142" s="258"/>
      <c r="B142" s="258"/>
      <c r="C142" s="258"/>
      <c r="D142" s="258"/>
      <c r="E142" s="258"/>
    </row>
    <row r="143" spans="1:5" ht="15" customHeight="1" x14ac:dyDescent="0.2">
      <c r="A143" s="258"/>
      <c r="B143" s="258"/>
      <c r="C143" s="258"/>
      <c r="D143" s="258"/>
      <c r="E143" s="258"/>
    </row>
    <row r="144" spans="1:5" ht="15" customHeight="1" x14ac:dyDescent="0.2"/>
    <row r="145" spans="1:5" ht="15" customHeight="1" x14ac:dyDescent="0.25">
      <c r="A145" s="37" t="s">
        <v>1</v>
      </c>
      <c r="B145" s="38"/>
      <c r="C145" s="38"/>
      <c r="D145" s="38"/>
      <c r="E145" s="38"/>
    </row>
    <row r="146" spans="1:5" ht="15" customHeight="1" x14ac:dyDescent="0.2">
      <c r="A146" s="74" t="s">
        <v>119</v>
      </c>
      <c r="B146" s="73"/>
      <c r="C146" s="73"/>
      <c r="D146" s="73"/>
      <c r="E146" s="75" t="s">
        <v>120</v>
      </c>
    </row>
    <row r="147" spans="1:5" ht="15" customHeight="1" x14ac:dyDescent="0.25">
      <c r="A147" s="36"/>
      <c r="B147" s="37"/>
      <c r="C147" s="38"/>
      <c r="D147" s="38"/>
      <c r="E147" s="41"/>
    </row>
    <row r="148" spans="1:5" ht="15" customHeight="1" x14ac:dyDescent="0.2">
      <c r="B148" s="42"/>
      <c r="C148" s="43" t="s">
        <v>40</v>
      </c>
      <c r="D148" s="184" t="s">
        <v>41</v>
      </c>
      <c r="E148" s="45" t="s">
        <v>42</v>
      </c>
    </row>
    <row r="149" spans="1:5" ht="15" customHeight="1" x14ac:dyDescent="0.2">
      <c r="B149" s="65"/>
      <c r="C149" s="58">
        <v>6402</v>
      </c>
      <c r="D149" s="193" t="s">
        <v>84</v>
      </c>
      <c r="E149" s="49">
        <v>14568</v>
      </c>
    </row>
    <row r="150" spans="1:5" ht="15" customHeight="1" x14ac:dyDescent="0.2">
      <c r="B150" s="101"/>
      <c r="C150" s="50" t="s">
        <v>44</v>
      </c>
      <c r="D150" s="51"/>
      <c r="E150" s="52">
        <f>SUM(E149:E149)</f>
        <v>14568</v>
      </c>
    </row>
    <row r="151" spans="1:5" ht="15" customHeight="1" x14ac:dyDescent="0.2"/>
    <row r="152" spans="1:5" ht="15" customHeight="1" x14ac:dyDescent="0.2"/>
    <row r="153" spans="1:5" ht="15" customHeight="1" x14ac:dyDescent="0.2"/>
    <row r="154" spans="1:5" ht="15" customHeight="1" x14ac:dyDescent="0.2"/>
    <row r="155" spans="1:5" ht="15" customHeight="1" x14ac:dyDescent="0.2"/>
    <row r="156" spans="1:5" ht="15" customHeight="1" x14ac:dyDescent="0.2"/>
    <row r="157" spans="1:5" ht="15" customHeight="1" x14ac:dyDescent="0.2"/>
    <row r="158" spans="1:5" ht="15" customHeight="1" x14ac:dyDescent="0.25">
      <c r="A158" s="72" t="s">
        <v>16</v>
      </c>
      <c r="B158" s="86"/>
      <c r="C158" s="73"/>
      <c r="D158" s="73"/>
      <c r="E158" s="36"/>
    </row>
    <row r="159" spans="1:5" ht="15" customHeight="1" x14ac:dyDescent="0.2">
      <c r="A159" s="74" t="s">
        <v>38</v>
      </c>
      <c r="B159" s="86"/>
      <c r="C159" s="73"/>
      <c r="D159" s="73"/>
      <c r="E159" t="s">
        <v>39</v>
      </c>
    </row>
    <row r="160" spans="1:5" ht="15" customHeight="1" x14ac:dyDescent="0.25">
      <c r="A160" s="76"/>
      <c r="B160" s="220"/>
      <c r="C160" s="73"/>
      <c r="D160" s="73"/>
      <c r="E160" s="41"/>
    </row>
    <row r="161" spans="1:5" ht="15" customHeight="1" x14ac:dyDescent="0.2">
      <c r="B161" s="42"/>
      <c r="C161" s="55" t="s">
        <v>40</v>
      </c>
      <c r="D161" s="184" t="s">
        <v>53</v>
      </c>
      <c r="E161" s="43" t="s">
        <v>42</v>
      </c>
    </row>
    <row r="162" spans="1:5" ht="15" customHeight="1" x14ac:dyDescent="0.2">
      <c r="B162" s="65"/>
      <c r="C162" s="58">
        <v>6409</v>
      </c>
      <c r="D162" s="193" t="s">
        <v>96</v>
      </c>
      <c r="E162" s="49">
        <v>14568</v>
      </c>
    </row>
    <row r="163" spans="1:5" ht="15" customHeight="1" x14ac:dyDescent="0.2">
      <c r="B163" s="101"/>
      <c r="C163" s="69" t="s">
        <v>44</v>
      </c>
      <c r="D163" s="221"/>
      <c r="E163" s="63">
        <f>SUM(E162:E162)</f>
        <v>14568</v>
      </c>
    </row>
    <row r="164" spans="1:5" ht="15" customHeight="1" x14ac:dyDescent="0.2">
      <c r="B164" s="101"/>
      <c r="C164" s="164"/>
      <c r="D164" s="222"/>
      <c r="E164" s="223"/>
    </row>
    <row r="165" spans="1:5" ht="15" customHeight="1" x14ac:dyDescent="0.2"/>
    <row r="166" spans="1:5" ht="15" customHeight="1" x14ac:dyDescent="0.25">
      <c r="A166" s="35" t="s">
        <v>286</v>
      </c>
    </row>
    <row r="167" spans="1:5" ht="15" customHeight="1" x14ac:dyDescent="0.2">
      <c r="A167" s="257" t="s">
        <v>35</v>
      </c>
      <c r="B167" s="257"/>
      <c r="C167" s="257"/>
      <c r="D167" s="257"/>
      <c r="E167" s="257"/>
    </row>
    <row r="168" spans="1:5" ht="15" customHeight="1" x14ac:dyDescent="0.2">
      <c r="A168" s="258" t="s">
        <v>287</v>
      </c>
      <c r="B168" s="258"/>
      <c r="C168" s="258"/>
      <c r="D168" s="258"/>
      <c r="E168" s="258"/>
    </row>
    <row r="169" spans="1:5" ht="15" customHeight="1" x14ac:dyDescent="0.2">
      <c r="A169" s="258"/>
      <c r="B169" s="258"/>
      <c r="C169" s="258"/>
      <c r="D169" s="258"/>
      <c r="E169" s="258"/>
    </row>
    <row r="170" spans="1:5" ht="15" customHeight="1" x14ac:dyDescent="0.2">
      <c r="A170" s="258"/>
      <c r="B170" s="258"/>
      <c r="C170" s="258"/>
      <c r="D170" s="258"/>
      <c r="E170" s="258"/>
    </row>
    <row r="171" spans="1:5" ht="15" customHeight="1" x14ac:dyDescent="0.2">
      <c r="A171" s="258"/>
      <c r="B171" s="258"/>
      <c r="C171" s="258"/>
      <c r="D171" s="258"/>
      <c r="E171" s="258"/>
    </row>
    <row r="172" spans="1:5" ht="15" customHeight="1" x14ac:dyDescent="0.2">
      <c r="A172" s="258"/>
      <c r="B172" s="258"/>
      <c r="C172" s="258"/>
      <c r="D172" s="258"/>
      <c r="E172" s="258"/>
    </row>
    <row r="173" spans="1:5" ht="15" customHeight="1" x14ac:dyDescent="0.2">
      <c r="A173" s="258"/>
      <c r="B173" s="258"/>
      <c r="C173" s="258"/>
      <c r="D173" s="258"/>
      <c r="E173" s="258"/>
    </row>
    <row r="174" spans="1:5" ht="15" customHeight="1" x14ac:dyDescent="0.2">
      <c r="A174" s="258"/>
      <c r="B174" s="258"/>
      <c r="C174" s="258"/>
      <c r="D174" s="258"/>
      <c r="E174" s="258"/>
    </row>
    <row r="175" spans="1:5" ht="15" customHeight="1" x14ac:dyDescent="0.2">
      <c r="A175" s="36" t="s">
        <v>37</v>
      </c>
    </row>
    <row r="176" spans="1:5" ht="15" customHeight="1" x14ac:dyDescent="0.25">
      <c r="A176" s="37" t="s">
        <v>1</v>
      </c>
      <c r="B176" s="38"/>
      <c r="C176" s="38"/>
      <c r="D176" s="38"/>
      <c r="E176" s="38"/>
    </row>
    <row r="177" spans="1:5" ht="15" customHeight="1" x14ac:dyDescent="0.2">
      <c r="A177" s="39" t="s">
        <v>38</v>
      </c>
      <c r="B177" s="38"/>
      <c r="C177" s="38"/>
      <c r="D177" s="38"/>
      <c r="E177" s="40" t="s">
        <v>39</v>
      </c>
    </row>
    <row r="178" spans="1:5" ht="15" customHeight="1" x14ac:dyDescent="0.25">
      <c r="A178" s="36"/>
      <c r="B178" s="37"/>
      <c r="C178" s="38"/>
      <c r="D178" s="38"/>
      <c r="E178" s="41"/>
    </row>
    <row r="179" spans="1:5" ht="15" customHeight="1" x14ac:dyDescent="0.2">
      <c r="B179" s="42"/>
      <c r="C179" s="43" t="s">
        <v>40</v>
      </c>
      <c r="D179" s="44" t="s">
        <v>41</v>
      </c>
      <c r="E179" s="45" t="s">
        <v>42</v>
      </c>
    </row>
    <row r="180" spans="1:5" ht="15" customHeight="1" x14ac:dyDescent="0.2">
      <c r="B180" s="46"/>
      <c r="C180" s="47">
        <v>6172</v>
      </c>
      <c r="D180" s="48" t="s">
        <v>43</v>
      </c>
      <c r="E180" s="49">
        <v>165452</v>
      </c>
    </row>
    <row r="181" spans="1:5" ht="15" customHeight="1" x14ac:dyDescent="0.2">
      <c r="B181" s="46"/>
      <c r="C181" s="50" t="s">
        <v>44</v>
      </c>
      <c r="D181" s="51"/>
      <c r="E181" s="52">
        <f>SUM(E180:E180)</f>
        <v>165452</v>
      </c>
    </row>
    <row r="182" spans="1:5" ht="15" customHeight="1" x14ac:dyDescent="0.2"/>
    <row r="183" spans="1:5" ht="15" customHeight="1" x14ac:dyDescent="0.25">
      <c r="A183" s="37" t="s">
        <v>16</v>
      </c>
      <c r="B183" s="38"/>
      <c r="C183" s="38"/>
      <c r="D183" s="38"/>
      <c r="E183" s="38"/>
    </row>
    <row r="184" spans="1:5" ht="15" customHeight="1" x14ac:dyDescent="0.2">
      <c r="A184" s="39" t="s">
        <v>45</v>
      </c>
      <c r="B184" s="53"/>
      <c r="C184" s="53"/>
      <c r="D184" s="53"/>
      <c r="E184" s="36" t="s">
        <v>46</v>
      </c>
    </row>
    <row r="185" spans="1:5" ht="15" customHeight="1" x14ac:dyDescent="0.25">
      <c r="A185" s="37"/>
      <c r="B185" s="36"/>
      <c r="C185" s="38"/>
      <c r="D185" s="38"/>
      <c r="E185" s="41"/>
    </row>
    <row r="186" spans="1:5" ht="15" customHeight="1" x14ac:dyDescent="0.2">
      <c r="A186" s="54"/>
      <c r="B186" s="55" t="s">
        <v>47</v>
      </c>
      <c r="C186" s="43" t="s">
        <v>40</v>
      </c>
      <c r="D186" s="56" t="s">
        <v>41</v>
      </c>
      <c r="E186" s="45" t="s">
        <v>42</v>
      </c>
    </row>
    <row r="187" spans="1:5" ht="15" customHeight="1" x14ac:dyDescent="0.2">
      <c r="A187" s="46"/>
      <c r="B187" s="57">
        <v>305</v>
      </c>
      <c r="C187" s="58"/>
      <c r="D187" s="59" t="s">
        <v>48</v>
      </c>
      <c r="E187" s="49">
        <v>165452</v>
      </c>
    </row>
    <row r="188" spans="1:5" ht="15" customHeight="1" x14ac:dyDescent="0.2">
      <c r="A188" s="60"/>
      <c r="B188" s="61"/>
      <c r="C188" s="50" t="s">
        <v>44</v>
      </c>
      <c r="D188" s="62"/>
      <c r="E188" s="63">
        <f>SUM(E187:E187)</f>
        <v>165452</v>
      </c>
    </row>
    <row r="189" spans="1:5" ht="15" customHeight="1" x14ac:dyDescent="0.2"/>
    <row r="190" spans="1:5" ht="15" customHeight="1" x14ac:dyDescent="0.2"/>
    <row r="191" spans="1:5" ht="15" customHeight="1" x14ac:dyDescent="0.25">
      <c r="A191" s="35" t="s">
        <v>288</v>
      </c>
    </row>
    <row r="192" spans="1:5" ht="15" customHeight="1" x14ac:dyDescent="0.2">
      <c r="A192" s="257" t="s">
        <v>35</v>
      </c>
      <c r="B192" s="257"/>
      <c r="C192" s="257"/>
      <c r="D192" s="257"/>
      <c r="E192" s="257"/>
    </row>
    <row r="193" spans="1:5" ht="15" customHeight="1" x14ac:dyDescent="0.2">
      <c r="A193" s="258" t="s">
        <v>289</v>
      </c>
      <c r="B193" s="258"/>
      <c r="C193" s="258"/>
      <c r="D193" s="258"/>
      <c r="E193" s="258"/>
    </row>
    <row r="194" spans="1:5" ht="15" customHeight="1" x14ac:dyDescent="0.2">
      <c r="A194" s="258"/>
      <c r="B194" s="258"/>
      <c r="C194" s="258"/>
      <c r="D194" s="258"/>
      <c r="E194" s="258"/>
    </row>
    <row r="195" spans="1:5" ht="15" customHeight="1" x14ac:dyDescent="0.2">
      <c r="A195" s="258"/>
      <c r="B195" s="258"/>
      <c r="C195" s="258"/>
      <c r="D195" s="258"/>
      <c r="E195" s="258"/>
    </row>
    <row r="196" spans="1:5" ht="15" customHeight="1" x14ac:dyDescent="0.2">
      <c r="A196" s="258"/>
      <c r="B196" s="258"/>
      <c r="C196" s="258"/>
      <c r="D196" s="258"/>
      <c r="E196" s="258"/>
    </row>
    <row r="197" spans="1:5" ht="15" customHeight="1" x14ac:dyDescent="0.2">
      <c r="A197" s="258"/>
      <c r="B197" s="258"/>
      <c r="C197" s="258"/>
      <c r="D197" s="258"/>
      <c r="E197" s="258"/>
    </row>
    <row r="198" spans="1:5" ht="15" customHeight="1" x14ac:dyDescent="0.2">
      <c r="A198" s="258"/>
      <c r="B198" s="258"/>
      <c r="C198" s="258"/>
      <c r="D198" s="258"/>
      <c r="E198" s="258"/>
    </row>
    <row r="199" spans="1:5" ht="15" customHeight="1" x14ac:dyDescent="0.2">
      <c r="A199" s="258"/>
      <c r="B199" s="258"/>
      <c r="C199" s="258"/>
      <c r="D199" s="258"/>
      <c r="E199" s="258"/>
    </row>
    <row r="200" spans="1:5" ht="15" customHeight="1" x14ac:dyDescent="0.2">
      <c r="A200" s="36" t="s">
        <v>37</v>
      </c>
    </row>
    <row r="201" spans="1:5" ht="15" customHeight="1" x14ac:dyDescent="0.25">
      <c r="A201" s="37" t="s">
        <v>1</v>
      </c>
      <c r="B201" s="38"/>
      <c r="C201" s="38"/>
      <c r="D201" s="38"/>
      <c r="E201" s="38"/>
    </row>
    <row r="202" spans="1:5" ht="15" customHeight="1" x14ac:dyDescent="0.2">
      <c r="A202" s="39" t="s">
        <v>38</v>
      </c>
      <c r="B202" s="38"/>
      <c r="C202" s="38"/>
      <c r="D202" s="38"/>
      <c r="E202" s="40" t="s">
        <v>39</v>
      </c>
    </row>
    <row r="203" spans="1:5" ht="15" customHeight="1" x14ac:dyDescent="0.25">
      <c r="A203" s="36"/>
      <c r="B203" s="37"/>
      <c r="C203" s="38"/>
      <c r="D203" s="38"/>
      <c r="E203" s="41"/>
    </row>
    <row r="204" spans="1:5" ht="15" customHeight="1" x14ac:dyDescent="0.2">
      <c r="B204" s="42"/>
      <c r="C204" s="43" t="s">
        <v>40</v>
      </c>
      <c r="D204" s="44" t="s">
        <v>41</v>
      </c>
      <c r="E204" s="45" t="s">
        <v>42</v>
      </c>
    </row>
    <row r="205" spans="1:5" ht="15" customHeight="1" x14ac:dyDescent="0.2">
      <c r="B205" s="46"/>
      <c r="C205" s="47">
        <v>6172</v>
      </c>
      <c r="D205" s="48" t="s">
        <v>43</v>
      </c>
      <c r="E205" s="49">
        <v>211444</v>
      </c>
    </row>
    <row r="206" spans="1:5" ht="15" customHeight="1" x14ac:dyDescent="0.2">
      <c r="B206" s="46"/>
      <c r="C206" s="50" t="s">
        <v>44</v>
      </c>
      <c r="D206" s="51"/>
      <c r="E206" s="52">
        <f>SUM(E205:E205)</f>
        <v>211444</v>
      </c>
    </row>
    <row r="207" spans="1:5" ht="15" customHeight="1" x14ac:dyDescent="0.2"/>
    <row r="208" spans="1:5" ht="15" customHeight="1" x14ac:dyDescent="0.2"/>
    <row r="209" spans="1:5" ht="15" customHeight="1" x14ac:dyDescent="0.2"/>
    <row r="210" spans="1:5" ht="15" customHeight="1" x14ac:dyDescent="0.25">
      <c r="A210" s="37" t="s">
        <v>16</v>
      </c>
      <c r="B210" s="38"/>
      <c r="C210" s="38"/>
      <c r="D210" s="38"/>
      <c r="E210" s="38"/>
    </row>
    <row r="211" spans="1:5" ht="15" customHeight="1" x14ac:dyDescent="0.2">
      <c r="A211" s="39" t="s">
        <v>45</v>
      </c>
      <c r="B211" s="53"/>
      <c r="C211" s="53"/>
      <c r="D211" s="53"/>
      <c r="E211" s="36" t="s">
        <v>46</v>
      </c>
    </row>
    <row r="212" spans="1:5" ht="15" customHeight="1" x14ac:dyDescent="0.25">
      <c r="A212" s="37"/>
      <c r="B212" s="36"/>
      <c r="C212" s="38"/>
      <c r="D212" s="38"/>
      <c r="E212" s="41"/>
    </row>
    <row r="213" spans="1:5" ht="15" customHeight="1" x14ac:dyDescent="0.2">
      <c r="A213" s="54"/>
      <c r="B213" s="55" t="s">
        <v>47</v>
      </c>
      <c r="C213" s="43" t="s">
        <v>40</v>
      </c>
      <c r="D213" s="56" t="s">
        <v>41</v>
      </c>
      <c r="E213" s="45" t="s">
        <v>42</v>
      </c>
    </row>
    <row r="214" spans="1:5" ht="15" customHeight="1" x14ac:dyDescent="0.2">
      <c r="A214" s="46"/>
      <c r="B214" s="57">
        <v>305</v>
      </c>
      <c r="C214" s="58"/>
      <c r="D214" s="59" t="s">
        <v>48</v>
      </c>
      <c r="E214" s="49">
        <v>211444</v>
      </c>
    </row>
    <row r="215" spans="1:5" ht="15" customHeight="1" x14ac:dyDescent="0.2">
      <c r="A215" s="60"/>
      <c r="B215" s="61"/>
      <c r="C215" s="50" t="s">
        <v>44</v>
      </c>
      <c r="D215" s="62"/>
      <c r="E215" s="63">
        <f>SUM(E214:E214)</f>
        <v>211444</v>
      </c>
    </row>
    <row r="216" spans="1:5" ht="15" customHeight="1" x14ac:dyDescent="0.2"/>
    <row r="217" spans="1:5" ht="15" customHeight="1" x14ac:dyDescent="0.2"/>
    <row r="218" spans="1:5" ht="15" customHeight="1" x14ac:dyDescent="0.25">
      <c r="A218" s="35" t="s">
        <v>290</v>
      </c>
    </row>
    <row r="219" spans="1:5" ht="15" customHeight="1" x14ac:dyDescent="0.2">
      <c r="A219" s="257" t="s">
        <v>35</v>
      </c>
      <c r="B219" s="257"/>
      <c r="C219" s="257"/>
      <c r="D219" s="257"/>
      <c r="E219" s="257"/>
    </row>
    <row r="220" spans="1:5" ht="15" customHeight="1" x14ac:dyDescent="0.2">
      <c r="A220" s="262" t="s">
        <v>291</v>
      </c>
      <c r="B220" s="262"/>
      <c r="C220" s="262"/>
      <c r="D220" s="262"/>
      <c r="E220" s="262"/>
    </row>
    <row r="221" spans="1:5" ht="15" customHeight="1" x14ac:dyDescent="0.2">
      <c r="A221" s="262"/>
      <c r="B221" s="262"/>
      <c r="C221" s="262"/>
      <c r="D221" s="262"/>
      <c r="E221" s="262"/>
    </row>
    <row r="222" spans="1:5" ht="15" customHeight="1" x14ac:dyDescent="0.2">
      <c r="A222" s="262"/>
      <c r="B222" s="262"/>
      <c r="C222" s="262"/>
      <c r="D222" s="262"/>
      <c r="E222" s="262"/>
    </row>
    <row r="223" spans="1:5" ht="15" customHeight="1" x14ac:dyDescent="0.2">
      <c r="A223" s="262"/>
      <c r="B223" s="262"/>
      <c r="C223" s="262"/>
      <c r="D223" s="262"/>
      <c r="E223" s="262"/>
    </row>
    <row r="224" spans="1:5" ht="15" customHeight="1" x14ac:dyDescent="0.2">
      <c r="A224" s="262"/>
      <c r="B224" s="262"/>
      <c r="C224" s="262"/>
      <c r="D224" s="262"/>
      <c r="E224" s="262"/>
    </row>
    <row r="225" spans="1:5" ht="15" customHeight="1" x14ac:dyDescent="0.2">
      <c r="A225" s="262"/>
      <c r="B225" s="262"/>
      <c r="C225" s="262"/>
      <c r="D225" s="262"/>
      <c r="E225" s="262"/>
    </row>
    <row r="226" spans="1:5" ht="15" customHeight="1" x14ac:dyDescent="0.2">
      <c r="A226" s="262"/>
      <c r="B226" s="262"/>
      <c r="C226" s="262"/>
      <c r="D226" s="262"/>
      <c r="E226" s="262"/>
    </row>
    <row r="227" spans="1:5" ht="15" customHeight="1" x14ac:dyDescent="0.2">
      <c r="A227" s="262"/>
      <c r="B227" s="262"/>
      <c r="C227" s="262"/>
      <c r="D227" s="262"/>
      <c r="E227" s="262"/>
    </row>
    <row r="228" spans="1:5" ht="15" customHeight="1" x14ac:dyDescent="0.2">
      <c r="A228" s="262"/>
      <c r="B228" s="262"/>
      <c r="C228" s="262"/>
      <c r="D228" s="262"/>
      <c r="E228" s="262"/>
    </row>
    <row r="229" spans="1:5" ht="15" customHeight="1" x14ac:dyDescent="0.2">
      <c r="A229" s="148"/>
      <c r="B229" s="148"/>
      <c r="C229" s="148"/>
      <c r="D229" s="148"/>
      <c r="E229" s="148"/>
    </row>
    <row r="230" spans="1:5" ht="15" customHeight="1" x14ac:dyDescent="0.25">
      <c r="A230" s="37" t="s">
        <v>1</v>
      </c>
      <c r="B230" s="38"/>
      <c r="C230" s="38"/>
      <c r="D230" s="38"/>
      <c r="E230" s="38"/>
    </row>
    <row r="231" spans="1:5" ht="15" customHeight="1" x14ac:dyDescent="0.2">
      <c r="A231" s="39" t="s">
        <v>38</v>
      </c>
      <c r="B231" s="38"/>
      <c r="C231" s="38"/>
      <c r="D231" s="38"/>
      <c r="E231" s="40" t="s">
        <v>39</v>
      </c>
    </row>
    <row r="232" spans="1:5" ht="15" customHeight="1" x14ac:dyDescent="0.25">
      <c r="B232" s="37"/>
      <c r="C232" s="38"/>
      <c r="D232" s="38"/>
      <c r="E232" s="41"/>
    </row>
    <row r="233" spans="1:5" ht="15" customHeight="1" x14ac:dyDescent="0.2">
      <c r="B233" s="54"/>
      <c r="C233" s="43" t="s">
        <v>40</v>
      </c>
      <c r="D233" s="44" t="s">
        <v>41</v>
      </c>
      <c r="E233" s="45" t="s">
        <v>42</v>
      </c>
    </row>
    <row r="234" spans="1:5" ht="15" customHeight="1" x14ac:dyDescent="0.2">
      <c r="B234" s="46"/>
      <c r="C234" s="96">
        <v>6172</v>
      </c>
      <c r="D234" s="224" t="s">
        <v>43</v>
      </c>
      <c r="E234" s="150">
        <v>682932</v>
      </c>
    </row>
    <row r="235" spans="1:5" ht="15" customHeight="1" x14ac:dyDescent="0.2">
      <c r="B235" s="46"/>
      <c r="C235" s="50" t="s">
        <v>44</v>
      </c>
      <c r="D235" s="51"/>
      <c r="E235" s="52">
        <f>SUM(E234:E234)</f>
        <v>682932</v>
      </c>
    </row>
    <row r="236" spans="1:5" ht="15" customHeight="1" x14ac:dyDescent="0.2">
      <c r="A236" s="36"/>
      <c r="B236" s="36"/>
      <c r="C236" s="36"/>
      <c r="D236" s="36"/>
      <c r="E236" s="36"/>
    </row>
    <row r="237" spans="1:5" ht="15" customHeight="1" x14ac:dyDescent="0.25">
      <c r="A237" s="37" t="s">
        <v>16</v>
      </c>
      <c r="B237" s="38"/>
      <c r="C237" s="38"/>
      <c r="D237" s="38"/>
      <c r="E237" s="36"/>
    </row>
    <row r="238" spans="1:5" ht="15" customHeight="1" x14ac:dyDescent="0.2">
      <c r="A238" s="39" t="s">
        <v>166</v>
      </c>
      <c r="B238" s="36"/>
      <c r="C238" s="36"/>
      <c r="D238" s="36"/>
      <c r="E238" s="36" t="s">
        <v>167</v>
      </c>
    </row>
    <row r="239" spans="1:5" ht="15" customHeight="1" x14ac:dyDescent="0.2">
      <c r="A239" s="36"/>
      <c r="B239" s="175"/>
      <c r="C239" s="38"/>
      <c r="E239" s="176"/>
    </row>
    <row r="240" spans="1:5" ht="15" customHeight="1" x14ac:dyDescent="0.2">
      <c r="B240" s="54"/>
      <c r="C240" s="43" t="s">
        <v>40</v>
      </c>
      <c r="D240" s="184" t="s">
        <v>53</v>
      </c>
      <c r="E240" s="45" t="s">
        <v>42</v>
      </c>
    </row>
    <row r="241" spans="1:5" ht="15" customHeight="1" x14ac:dyDescent="0.2">
      <c r="B241" s="65"/>
      <c r="C241" s="58">
        <v>3513</v>
      </c>
      <c r="D241" s="48" t="s">
        <v>103</v>
      </c>
      <c r="E241" s="150">
        <v>-1000</v>
      </c>
    </row>
    <row r="242" spans="1:5" ht="15" customHeight="1" x14ac:dyDescent="0.2">
      <c r="B242" s="65"/>
      <c r="C242" s="58">
        <v>3522</v>
      </c>
      <c r="D242" s="48" t="s">
        <v>103</v>
      </c>
      <c r="E242" s="150">
        <v>683932</v>
      </c>
    </row>
    <row r="243" spans="1:5" ht="15" customHeight="1" x14ac:dyDescent="0.2">
      <c r="B243" s="46"/>
      <c r="C243" s="50" t="s">
        <v>44</v>
      </c>
      <c r="D243" s="62"/>
      <c r="E243" s="63">
        <f>SUM(E241:E242)</f>
        <v>682932</v>
      </c>
    </row>
    <row r="244" spans="1:5" ht="15" customHeight="1" x14ac:dyDescent="0.2"/>
    <row r="245" spans="1:5" ht="15" customHeight="1" x14ac:dyDescent="0.2"/>
    <row r="246" spans="1:5" ht="15" customHeight="1" x14ac:dyDescent="0.25">
      <c r="A246" s="35" t="s">
        <v>292</v>
      </c>
    </row>
    <row r="247" spans="1:5" ht="15" customHeight="1" x14ac:dyDescent="0.2">
      <c r="A247" s="257" t="s">
        <v>293</v>
      </c>
      <c r="B247" s="257"/>
      <c r="C247" s="257"/>
      <c r="D247" s="257"/>
      <c r="E247" s="257"/>
    </row>
    <row r="248" spans="1:5" ht="15" customHeight="1" x14ac:dyDescent="0.2">
      <c r="A248" s="258" t="s">
        <v>294</v>
      </c>
      <c r="B248" s="258"/>
      <c r="C248" s="258"/>
      <c r="D248" s="258"/>
      <c r="E248" s="258"/>
    </row>
    <row r="249" spans="1:5" ht="15" customHeight="1" x14ac:dyDescent="0.2">
      <c r="A249" s="258"/>
      <c r="B249" s="258"/>
      <c r="C249" s="258"/>
      <c r="D249" s="258"/>
      <c r="E249" s="258"/>
    </row>
    <row r="250" spans="1:5" ht="15" customHeight="1" x14ac:dyDescent="0.2">
      <c r="A250" s="258"/>
      <c r="B250" s="258"/>
      <c r="C250" s="258"/>
      <c r="D250" s="258"/>
      <c r="E250" s="258"/>
    </row>
    <row r="251" spans="1:5" ht="15" customHeight="1" x14ac:dyDescent="0.2">
      <c r="A251" s="258"/>
      <c r="B251" s="258"/>
      <c r="C251" s="258"/>
      <c r="D251" s="258"/>
      <c r="E251" s="258"/>
    </row>
    <row r="252" spans="1:5" ht="15" customHeight="1" x14ac:dyDescent="0.2">
      <c r="A252" s="258"/>
      <c r="B252" s="258"/>
      <c r="C252" s="258"/>
      <c r="D252" s="258"/>
      <c r="E252" s="258"/>
    </row>
    <row r="253" spans="1:5" ht="15" customHeight="1" x14ac:dyDescent="0.2">
      <c r="A253" s="258"/>
      <c r="B253" s="258"/>
      <c r="C253" s="258"/>
      <c r="D253" s="258"/>
      <c r="E253" s="258"/>
    </row>
    <row r="254" spans="1:5" ht="15" customHeight="1" x14ac:dyDescent="0.2">
      <c r="A254" s="258"/>
      <c r="B254" s="258"/>
      <c r="C254" s="258"/>
      <c r="D254" s="258"/>
      <c r="E254" s="258"/>
    </row>
    <row r="255" spans="1:5" ht="15" customHeight="1" x14ac:dyDescent="0.2">
      <c r="A255" s="258"/>
      <c r="B255" s="258"/>
      <c r="C255" s="258"/>
      <c r="D255" s="258"/>
      <c r="E255" s="258"/>
    </row>
    <row r="256" spans="1:5" ht="15" customHeight="1" x14ac:dyDescent="0.2"/>
    <row r="257" spans="1:5" ht="15" customHeight="1" x14ac:dyDescent="0.2"/>
    <row r="258" spans="1:5" ht="15" customHeight="1" x14ac:dyDescent="0.2"/>
    <row r="259" spans="1:5" ht="15" customHeight="1" x14ac:dyDescent="0.2"/>
    <row r="260" spans="1:5" ht="15" customHeight="1" x14ac:dyDescent="0.2"/>
    <row r="261" spans="1:5" ht="15" customHeight="1" x14ac:dyDescent="0.25">
      <c r="A261" s="72" t="s">
        <v>1</v>
      </c>
      <c r="B261" s="73"/>
      <c r="C261" s="73"/>
      <c r="D261" s="73"/>
      <c r="E261" s="73"/>
    </row>
    <row r="262" spans="1:5" ht="15" customHeight="1" x14ac:dyDescent="0.2">
      <c r="A262" s="74" t="s">
        <v>107</v>
      </c>
      <c r="B262" s="73"/>
      <c r="C262" s="73"/>
      <c r="D262" s="73"/>
      <c r="E262" s="75" t="s">
        <v>108</v>
      </c>
    </row>
    <row r="263" spans="1:5" ht="15" customHeight="1" x14ac:dyDescent="0.25">
      <c r="A263" s="76"/>
      <c r="B263" s="72"/>
      <c r="C263" s="73"/>
      <c r="D263" s="73"/>
      <c r="E263" s="155"/>
    </row>
    <row r="264" spans="1:5" ht="15" customHeight="1" x14ac:dyDescent="0.2">
      <c r="B264" s="55" t="s">
        <v>47</v>
      </c>
      <c r="C264" s="55" t="s">
        <v>40</v>
      </c>
      <c r="D264" s="156" t="s">
        <v>41</v>
      </c>
      <c r="E264" s="45" t="s">
        <v>42</v>
      </c>
    </row>
    <row r="265" spans="1:5" ht="15" customHeight="1" x14ac:dyDescent="0.2">
      <c r="B265" s="100">
        <v>33071</v>
      </c>
      <c r="C265" s="157"/>
      <c r="D265" s="102" t="s">
        <v>88</v>
      </c>
      <c r="E265" s="68">
        <v>-720000</v>
      </c>
    </row>
    <row r="266" spans="1:5" ht="15" customHeight="1" x14ac:dyDescent="0.2">
      <c r="B266" s="158"/>
      <c r="C266" s="69" t="s">
        <v>44</v>
      </c>
      <c r="D266" s="70"/>
      <c r="E266" s="71">
        <f>SUM(E265:E265)</f>
        <v>-720000</v>
      </c>
    </row>
    <row r="267" spans="1:5" ht="15" customHeight="1" x14ac:dyDescent="0.25">
      <c r="A267" s="159"/>
      <c r="B267" s="152"/>
      <c r="C267" s="152"/>
      <c r="D267" s="152"/>
      <c r="E267" s="152"/>
    </row>
    <row r="268" spans="1:5" ht="15" customHeight="1" x14ac:dyDescent="0.25">
      <c r="A268" s="72" t="s">
        <v>16</v>
      </c>
      <c r="B268" s="73"/>
      <c r="C268" s="73"/>
      <c r="D268" s="73"/>
      <c r="E268" s="76"/>
    </row>
    <row r="269" spans="1:5" ht="15" customHeight="1" x14ac:dyDescent="0.2">
      <c r="A269" s="74" t="s">
        <v>107</v>
      </c>
      <c r="B269" s="73"/>
      <c r="C269" s="73"/>
      <c r="D269" s="73"/>
      <c r="E269" s="75" t="s">
        <v>108</v>
      </c>
    </row>
    <row r="270" spans="1:5" ht="15" customHeight="1" x14ac:dyDescent="0.2"/>
    <row r="271" spans="1:5" ht="15" customHeight="1" x14ac:dyDescent="0.2">
      <c r="C271" s="55" t="s">
        <v>40</v>
      </c>
      <c r="D271" s="160" t="s">
        <v>53</v>
      </c>
      <c r="E271" s="55" t="s">
        <v>42</v>
      </c>
    </row>
    <row r="272" spans="1:5" ht="15" customHeight="1" x14ac:dyDescent="0.2">
      <c r="C272" s="161">
        <v>3113</v>
      </c>
      <c r="D272" s="99" t="s">
        <v>73</v>
      </c>
      <c r="E272" s="68">
        <v>-720000</v>
      </c>
    </row>
    <row r="273" spans="1:5" ht="15" customHeight="1" x14ac:dyDescent="0.2">
      <c r="C273" s="69" t="s">
        <v>44</v>
      </c>
      <c r="D273" s="82"/>
      <c r="E273" s="83">
        <f>SUM(E272:E272)</f>
        <v>-720000</v>
      </c>
    </row>
    <row r="274" spans="1:5" ht="15" customHeight="1" x14ac:dyDescent="0.2"/>
    <row r="275" spans="1:5" ht="15" customHeight="1" x14ac:dyDescent="0.2"/>
    <row r="276" spans="1:5" ht="15" customHeight="1" x14ac:dyDescent="0.25">
      <c r="A276" s="35" t="s">
        <v>295</v>
      </c>
    </row>
    <row r="277" spans="1:5" ht="15" customHeight="1" x14ac:dyDescent="0.2">
      <c r="A277" s="257" t="s">
        <v>35</v>
      </c>
      <c r="B277" s="257"/>
      <c r="C277" s="257"/>
      <c r="D277" s="257"/>
      <c r="E277" s="257"/>
    </row>
    <row r="278" spans="1:5" ht="15" customHeight="1" x14ac:dyDescent="0.2">
      <c r="A278" s="257" t="s">
        <v>105</v>
      </c>
      <c r="B278" s="257"/>
      <c r="C278" s="257"/>
      <c r="D278" s="257"/>
      <c r="E278" s="257"/>
    </row>
    <row r="279" spans="1:5" ht="15" customHeight="1" x14ac:dyDescent="0.2">
      <c r="A279" s="258" t="s">
        <v>296</v>
      </c>
      <c r="B279" s="258"/>
      <c r="C279" s="258"/>
      <c r="D279" s="258"/>
      <c r="E279" s="258"/>
    </row>
    <row r="280" spans="1:5" ht="15" customHeight="1" x14ac:dyDescent="0.2">
      <c r="A280" s="258"/>
      <c r="B280" s="258"/>
      <c r="C280" s="258"/>
      <c r="D280" s="258"/>
      <c r="E280" s="258"/>
    </row>
    <row r="281" spans="1:5" ht="15" customHeight="1" x14ac:dyDescent="0.2">
      <c r="A281" s="258"/>
      <c r="B281" s="258"/>
      <c r="C281" s="258"/>
      <c r="D281" s="258"/>
      <c r="E281" s="258"/>
    </row>
    <row r="282" spans="1:5" ht="15" customHeight="1" x14ac:dyDescent="0.2">
      <c r="A282" s="258"/>
      <c r="B282" s="258"/>
      <c r="C282" s="258"/>
      <c r="D282" s="258"/>
      <c r="E282" s="258"/>
    </row>
    <row r="283" spans="1:5" ht="15" customHeight="1" x14ac:dyDescent="0.2">
      <c r="A283" s="258"/>
      <c r="B283" s="258"/>
      <c r="C283" s="258"/>
      <c r="D283" s="258"/>
      <c r="E283" s="258"/>
    </row>
    <row r="284" spans="1:5" ht="15" customHeight="1" x14ac:dyDescent="0.2">
      <c r="A284" s="258"/>
      <c r="B284" s="258"/>
      <c r="C284" s="258"/>
      <c r="D284" s="258"/>
      <c r="E284" s="258"/>
    </row>
    <row r="285" spans="1:5" ht="15" customHeight="1" x14ac:dyDescent="0.2">
      <c r="A285" s="154"/>
      <c r="B285" s="154"/>
      <c r="C285" s="154"/>
      <c r="D285" s="154"/>
      <c r="E285" s="154"/>
    </row>
    <row r="286" spans="1:5" ht="15" customHeight="1" x14ac:dyDescent="0.25">
      <c r="A286" s="72" t="s">
        <v>1</v>
      </c>
      <c r="B286" s="73"/>
      <c r="C286" s="73"/>
      <c r="D286" s="73"/>
      <c r="E286" s="73"/>
    </row>
    <row r="287" spans="1:5" ht="15" customHeight="1" x14ac:dyDescent="0.2">
      <c r="A287" s="74" t="s">
        <v>107</v>
      </c>
      <c r="B287" s="38"/>
      <c r="C287" s="38"/>
      <c r="D287" s="38"/>
      <c r="E287" s="40" t="s">
        <v>108</v>
      </c>
    </row>
    <row r="288" spans="1:5" ht="15" customHeight="1" x14ac:dyDescent="0.25">
      <c r="A288" s="190"/>
      <c r="B288" s="72"/>
      <c r="C288" s="73"/>
      <c r="D288" s="73"/>
      <c r="E288" s="155"/>
    </row>
    <row r="289" spans="1:5" ht="15" customHeight="1" x14ac:dyDescent="0.2">
      <c r="B289" s="55" t="s">
        <v>47</v>
      </c>
      <c r="C289" s="55" t="s">
        <v>40</v>
      </c>
      <c r="D289" s="156" t="s">
        <v>41</v>
      </c>
      <c r="E289" s="55" t="s">
        <v>42</v>
      </c>
    </row>
    <row r="290" spans="1:5" ht="15" customHeight="1" x14ac:dyDescent="0.2">
      <c r="B290" s="225">
        <v>103533063</v>
      </c>
      <c r="C290" s="218"/>
      <c r="D290" s="102" t="s">
        <v>88</v>
      </c>
      <c r="E290" s="68">
        <v>1219827.3500000001</v>
      </c>
    </row>
    <row r="291" spans="1:5" ht="15" customHeight="1" x14ac:dyDescent="0.2">
      <c r="B291" s="225">
        <v>103133063</v>
      </c>
      <c r="C291" s="218"/>
      <c r="D291" s="102" t="s">
        <v>88</v>
      </c>
      <c r="E291" s="68">
        <v>215363.65</v>
      </c>
    </row>
    <row r="292" spans="1:5" ht="15" customHeight="1" x14ac:dyDescent="0.2">
      <c r="B292" s="219"/>
      <c r="C292" s="69" t="s">
        <v>44</v>
      </c>
      <c r="D292" s="70"/>
      <c r="E292" s="71">
        <f>SUM(E290:E291)</f>
        <v>1435191</v>
      </c>
    </row>
    <row r="293" spans="1:5" ht="15" customHeight="1" x14ac:dyDescent="0.25">
      <c r="A293" s="159"/>
      <c r="B293" s="152"/>
      <c r="C293" s="152"/>
      <c r="D293" s="152"/>
      <c r="E293" s="152"/>
    </row>
    <row r="294" spans="1:5" ht="15" customHeight="1" x14ac:dyDescent="0.25">
      <c r="A294" s="72" t="s">
        <v>16</v>
      </c>
      <c r="B294" s="73"/>
      <c r="C294" s="73"/>
      <c r="D294" s="73"/>
      <c r="E294" s="190"/>
    </row>
    <row r="295" spans="1:5" ht="15" customHeight="1" x14ac:dyDescent="0.2">
      <c r="A295" s="74" t="s">
        <v>107</v>
      </c>
      <c r="B295" s="38"/>
      <c r="C295" s="38"/>
      <c r="D295" s="38"/>
      <c r="E295" s="40" t="s">
        <v>108</v>
      </c>
    </row>
    <row r="296" spans="1:5" ht="15" customHeight="1" x14ac:dyDescent="0.25">
      <c r="A296" s="190"/>
      <c r="B296" s="72"/>
      <c r="C296" s="73"/>
      <c r="D296" s="73"/>
      <c r="E296" s="155"/>
    </row>
    <row r="297" spans="1:5" ht="15" customHeight="1" x14ac:dyDescent="0.2">
      <c r="B297" s="55" t="s">
        <v>47</v>
      </c>
      <c r="C297" s="55" t="s">
        <v>40</v>
      </c>
      <c r="D297" s="156" t="s">
        <v>41</v>
      </c>
      <c r="E297" s="55" t="s">
        <v>42</v>
      </c>
    </row>
    <row r="298" spans="1:5" ht="15" customHeight="1" x14ac:dyDescent="0.2">
      <c r="B298" s="225">
        <v>103533063</v>
      </c>
      <c r="C298" s="218"/>
      <c r="D298" s="59" t="s">
        <v>114</v>
      </c>
      <c r="E298" s="68">
        <v>1219827.3500000001</v>
      </c>
    </row>
    <row r="299" spans="1:5" ht="15" customHeight="1" x14ac:dyDescent="0.2">
      <c r="B299" s="225">
        <v>103133063</v>
      </c>
      <c r="C299" s="218"/>
      <c r="D299" s="59" t="s">
        <v>114</v>
      </c>
      <c r="E299" s="68">
        <v>215363.65</v>
      </c>
    </row>
    <row r="300" spans="1:5" ht="15" customHeight="1" x14ac:dyDescent="0.2">
      <c r="B300" s="219"/>
      <c r="C300" s="69" t="s">
        <v>44</v>
      </c>
      <c r="D300" s="70"/>
      <c r="E300" s="71">
        <f>SUM(E298:E299)</f>
        <v>1435191</v>
      </c>
    </row>
    <row r="301" spans="1:5" ht="15" customHeight="1" x14ac:dyDescent="0.2"/>
    <row r="302" spans="1:5" ht="15" customHeight="1" x14ac:dyDescent="0.2"/>
    <row r="303" spans="1:5" ht="15" customHeight="1" x14ac:dyDescent="0.25">
      <c r="A303" s="35" t="s">
        <v>297</v>
      </c>
    </row>
    <row r="304" spans="1:5" ht="15" customHeight="1" x14ac:dyDescent="0.2">
      <c r="A304" s="257" t="s">
        <v>35</v>
      </c>
      <c r="B304" s="257"/>
      <c r="C304" s="257"/>
      <c r="D304" s="257"/>
      <c r="E304" s="257"/>
    </row>
    <row r="305" spans="1:5" ht="15" customHeight="1" x14ac:dyDescent="0.2">
      <c r="A305" s="258" t="s">
        <v>396</v>
      </c>
      <c r="B305" s="258"/>
      <c r="C305" s="258"/>
      <c r="D305" s="258"/>
      <c r="E305" s="258"/>
    </row>
    <row r="306" spans="1:5" ht="15" customHeight="1" x14ac:dyDescent="0.2">
      <c r="A306" s="258"/>
      <c r="B306" s="258"/>
      <c r="C306" s="258"/>
      <c r="D306" s="258"/>
      <c r="E306" s="258"/>
    </row>
    <row r="307" spans="1:5" ht="15" customHeight="1" x14ac:dyDescent="0.2">
      <c r="A307" s="258"/>
      <c r="B307" s="258"/>
      <c r="C307" s="258"/>
      <c r="D307" s="258"/>
      <c r="E307" s="258"/>
    </row>
    <row r="308" spans="1:5" ht="15" customHeight="1" x14ac:dyDescent="0.2">
      <c r="A308" s="258"/>
      <c r="B308" s="258"/>
      <c r="C308" s="258"/>
      <c r="D308" s="258"/>
      <c r="E308" s="258"/>
    </row>
    <row r="309" spans="1:5" ht="15" customHeight="1" x14ac:dyDescent="0.2">
      <c r="A309" s="258"/>
      <c r="B309" s="258"/>
      <c r="C309" s="258"/>
      <c r="D309" s="258"/>
      <c r="E309" s="258"/>
    </row>
    <row r="310" spans="1:5" ht="15" customHeight="1" x14ac:dyDescent="0.2">
      <c r="A310" s="258"/>
      <c r="B310" s="258"/>
      <c r="C310" s="258"/>
      <c r="D310" s="258"/>
      <c r="E310" s="258"/>
    </row>
    <row r="311" spans="1:5" ht="15" customHeight="1" x14ac:dyDescent="0.2">
      <c r="A311" s="258"/>
      <c r="B311" s="258"/>
      <c r="C311" s="258"/>
      <c r="D311" s="258"/>
      <c r="E311" s="258"/>
    </row>
    <row r="312" spans="1:5" ht="15" customHeight="1" x14ac:dyDescent="0.2">
      <c r="A312" s="258"/>
      <c r="B312" s="258"/>
      <c r="C312" s="258"/>
      <c r="D312" s="258"/>
      <c r="E312" s="258"/>
    </row>
    <row r="313" spans="1:5" ht="15" customHeight="1" x14ac:dyDescent="0.2">
      <c r="A313" s="64"/>
      <c r="B313" s="64"/>
      <c r="C313" s="64"/>
      <c r="D313" s="64"/>
      <c r="E313" s="64"/>
    </row>
    <row r="314" spans="1:5" ht="15" customHeight="1" x14ac:dyDescent="0.25">
      <c r="A314" s="37" t="s">
        <v>1</v>
      </c>
      <c r="B314" s="38"/>
      <c r="C314" s="38"/>
      <c r="D314" s="38"/>
      <c r="E314" s="38"/>
    </row>
    <row r="315" spans="1:5" ht="15" customHeight="1" x14ac:dyDescent="0.2">
      <c r="A315" s="39" t="s">
        <v>38</v>
      </c>
      <c r="E315" t="s">
        <v>39</v>
      </c>
    </row>
    <row r="316" spans="1:5" ht="15" customHeight="1" x14ac:dyDescent="0.25">
      <c r="B316" s="37"/>
      <c r="C316" s="38"/>
      <c r="D316" s="38"/>
      <c r="E316" s="41"/>
    </row>
    <row r="317" spans="1:5" ht="15" customHeight="1" x14ac:dyDescent="0.2">
      <c r="A317" s="54"/>
      <c r="B317" s="54"/>
      <c r="C317" s="43" t="s">
        <v>40</v>
      </c>
      <c r="D317" s="44" t="s">
        <v>41</v>
      </c>
      <c r="E317" s="55" t="s">
        <v>42</v>
      </c>
    </row>
    <row r="318" spans="1:5" ht="15" customHeight="1" x14ac:dyDescent="0.2">
      <c r="A318" s="65"/>
      <c r="B318" s="66"/>
      <c r="C318" s="58"/>
      <c r="D318" s="67" t="s">
        <v>50</v>
      </c>
      <c r="E318" s="68">
        <f>326.7+5553.9+16741.58+284606.86</f>
        <v>307229.03999999998</v>
      </c>
    </row>
    <row r="319" spans="1:5" ht="15" customHeight="1" x14ac:dyDescent="0.2">
      <c r="A319" s="65"/>
      <c r="B319" s="66"/>
      <c r="C319" s="69" t="s">
        <v>44</v>
      </c>
      <c r="D319" s="70"/>
      <c r="E319" s="71">
        <f>SUM(E318:E318)</f>
        <v>307229.03999999998</v>
      </c>
    </row>
    <row r="320" spans="1:5" ht="15" customHeight="1" x14ac:dyDescent="0.2"/>
    <row r="321" spans="1:5" ht="15" customHeight="1" x14ac:dyDescent="0.25">
      <c r="A321" s="72" t="s">
        <v>16</v>
      </c>
      <c r="B321" s="73"/>
      <c r="C321" s="73"/>
      <c r="D321" s="36"/>
      <c r="E321" s="36"/>
    </row>
    <row r="322" spans="1:5" ht="15" customHeight="1" x14ac:dyDescent="0.2">
      <c r="A322" s="74" t="s">
        <v>51</v>
      </c>
      <c r="B322" s="73"/>
      <c r="C322" s="73"/>
      <c r="D322" s="73"/>
      <c r="E322" s="75" t="s">
        <v>52</v>
      </c>
    </row>
    <row r="323" spans="1:5" ht="15" customHeight="1" x14ac:dyDescent="0.2">
      <c r="A323" s="76"/>
      <c r="B323" s="77"/>
      <c r="C323" s="73"/>
      <c r="D323" s="76"/>
      <c r="E323" s="78"/>
    </row>
    <row r="324" spans="1:5" ht="15" customHeight="1" x14ac:dyDescent="0.2">
      <c r="B324" s="54"/>
      <c r="C324" s="55" t="s">
        <v>40</v>
      </c>
      <c r="D324" s="79" t="s">
        <v>53</v>
      </c>
      <c r="E324" s="55" t="s">
        <v>42</v>
      </c>
    </row>
    <row r="325" spans="1:5" ht="15" customHeight="1" x14ac:dyDescent="0.2">
      <c r="B325" s="80"/>
      <c r="C325" s="58">
        <v>3123</v>
      </c>
      <c r="D325" s="48" t="s">
        <v>54</v>
      </c>
      <c r="E325" s="68">
        <f>5880.6+16741.58+284606.86</f>
        <v>307229.03999999998</v>
      </c>
    </row>
    <row r="326" spans="1:5" ht="15" customHeight="1" x14ac:dyDescent="0.2">
      <c r="B326" s="81"/>
      <c r="C326" s="69" t="s">
        <v>44</v>
      </c>
      <c r="D326" s="82"/>
      <c r="E326" s="83">
        <f>SUM(E325:E325)</f>
        <v>307229.03999999998</v>
      </c>
    </row>
    <row r="327" spans="1:5" ht="15" customHeight="1" x14ac:dyDescent="0.2"/>
    <row r="328" spans="1:5" ht="15" customHeight="1" x14ac:dyDescent="0.2"/>
    <row r="329" spans="1:5" ht="15" customHeight="1" x14ac:dyDescent="0.25">
      <c r="A329" s="35" t="s">
        <v>298</v>
      </c>
    </row>
    <row r="330" spans="1:5" ht="15" customHeight="1" x14ac:dyDescent="0.2">
      <c r="A330" s="257" t="s">
        <v>35</v>
      </c>
      <c r="B330" s="257"/>
      <c r="C330" s="257"/>
      <c r="D330" s="257"/>
      <c r="E330" s="257"/>
    </row>
    <row r="331" spans="1:5" ht="15" customHeight="1" x14ac:dyDescent="0.2">
      <c r="A331" s="258" t="s">
        <v>397</v>
      </c>
      <c r="B331" s="258"/>
      <c r="C331" s="258"/>
      <c r="D331" s="258"/>
      <c r="E331" s="258"/>
    </row>
    <row r="332" spans="1:5" ht="15" customHeight="1" x14ac:dyDescent="0.2">
      <c r="A332" s="258"/>
      <c r="B332" s="258"/>
      <c r="C332" s="258"/>
      <c r="D332" s="258"/>
      <c r="E332" s="258"/>
    </row>
    <row r="333" spans="1:5" ht="15" customHeight="1" x14ac:dyDescent="0.2">
      <c r="A333" s="258"/>
      <c r="B333" s="258"/>
      <c r="C333" s="258"/>
      <c r="D333" s="258"/>
      <c r="E333" s="258"/>
    </row>
    <row r="334" spans="1:5" ht="15" customHeight="1" x14ac:dyDescent="0.2">
      <c r="A334" s="258"/>
      <c r="B334" s="258"/>
      <c r="C334" s="258"/>
      <c r="D334" s="258"/>
      <c r="E334" s="258"/>
    </row>
    <row r="335" spans="1:5" ht="15" customHeight="1" x14ac:dyDescent="0.2">
      <c r="A335" s="258"/>
      <c r="B335" s="258"/>
      <c r="C335" s="258"/>
      <c r="D335" s="258"/>
      <c r="E335" s="258"/>
    </row>
    <row r="336" spans="1:5" ht="15" customHeight="1" x14ac:dyDescent="0.2">
      <c r="A336" s="258"/>
      <c r="B336" s="258"/>
      <c r="C336" s="258"/>
      <c r="D336" s="258"/>
      <c r="E336" s="258"/>
    </row>
    <row r="337" spans="1:5" ht="15" customHeight="1" x14ac:dyDescent="0.2">
      <c r="A337" s="258"/>
      <c r="B337" s="258"/>
      <c r="C337" s="258"/>
      <c r="D337" s="258"/>
      <c r="E337" s="258"/>
    </row>
    <row r="338" spans="1:5" ht="15" customHeight="1" x14ac:dyDescent="0.2">
      <c r="A338" s="258"/>
      <c r="B338" s="258"/>
      <c r="C338" s="258"/>
      <c r="D338" s="258"/>
      <c r="E338" s="258"/>
    </row>
    <row r="339" spans="1:5" ht="15" customHeight="1" x14ac:dyDescent="0.2">
      <c r="A339" s="64"/>
      <c r="B339" s="64"/>
      <c r="C339" s="64"/>
      <c r="D339" s="64"/>
      <c r="E339" s="64"/>
    </row>
    <row r="340" spans="1:5" ht="15" customHeight="1" x14ac:dyDescent="0.25">
      <c r="A340" s="37" t="s">
        <v>1</v>
      </c>
      <c r="B340" s="38"/>
      <c r="C340" s="38"/>
      <c r="D340" s="38"/>
      <c r="E340" s="38"/>
    </row>
    <row r="341" spans="1:5" ht="15" customHeight="1" x14ac:dyDescent="0.2">
      <c r="A341" s="39" t="s">
        <v>38</v>
      </c>
      <c r="E341" t="s">
        <v>39</v>
      </c>
    </row>
    <row r="342" spans="1:5" ht="15" customHeight="1" x14ac:dyDescent="0.25">
      <c r="B342" s="37"/>
      <c r="C342" s="38"/>
      <c r="D342" s="38"/>
      <c r="E342" s="41"/>
    </row>
    <row r="343" spans="1:5" ht="15" customHeight="1" x14ac:dyDescent="0.2">
      <c r="A343" s="54"/>
      <c r="B343" s="54"/>
      <c r="C343" s="43" t="s">
        <v>40</v>
      </c>
      <c r="D343" s="44" t="s">
        <v>41</v>
      </c>
      <c r="E343" s="55" t="s">
        <v>42</v>
      </c>
    </row>
    <row r="344" spans="1:5" ht="15" customHeight="1" x14ac:dyDescent="0.2">
      <c r="A344" s="65"/>
      <c r="B344" s="66"/>
      <c r="C344" s="58"/>
      <c r="D344" s="67" t="s">
        <v>50</v>
      </c>
      <c r="E344" s="68">
        <f>18068006.93+1062823.94</f>
        <v>19130830.870000001</v>
      </c>
    </row>
    <row r="345" spans="1:5" ht="15" customHeight="1" x14ac:dyDescent="0.2">
      <c r="A345" s="65"/>
      <c r="B345" s="66"/>
      <c r="C345" s="69" t="s">
        <v>44</v>
      </c>
      <c r="D345" s="70"/>
      <c r="E345" s="71">
        <f>SUM(E344:E344)</f>
        <v>19130830.870000001</v>
      </c>
    </row>
    <row r="346" spans="1:5" ht="15" customHeight="1" x14ac:dyDescent="0.2"/>
    <row r="347" spans="1:5" ht="15" customHeight="1" x14ac:dyDescent="0.25">
      <c r="A347" s="72" t="s">
        <v>16</v>
      </c>
      <c r="B347" s="73"/>
      <c r="C347" s="73"/>
      <c r="D347" s="36"/>
      <c r="E347" s="36"/>
    </row>
    <row r="348" spans="1:5" ht="15" customHeight="1" x14ac:dyDescent="0.2">
      <c r="A348" s="74" t="s">
        <v>56</v>
      </c>
      <c r="B348" s="38"/>
      <c r="C348" s="38"/>
      <c r="D348" s="38"/>
      <c r="E348" s="40" t="s">
        <v>64</v>
      </c>
    </row>
    <row r="349" spans="1:5" ht="15" customHeight="1" x14ac:dyDescent="0.2">
      <c r="A349" s="76"/>
      <c r="B349" s="77"/>
      <c r="C349" s="73"/>
      <c r="D349" s="76"/>
      <c r="E349" s="78"/>
    </row>
    <row r="350" spans="1:5" ht="15" customHeight="1" x14ac:dyDescent="0.2">
      <c r="B350" s="54"/>
      <c r="C350" s="55" t="s">
        <v>40</v>
      </c>
      <c r="D350" s="79" t="s">
        <v>53</v>
      </c>
      <c r="E350" s="55" t="s">
        <v>42</v>
      </c>
    </row>
    <row r="351" spans="1:5" ht="15" customHeight="1" x14ac:dyDescent="0.2">
      <c r="B351" s="80"/>
      <c r="C351" s="58">
        <v>2212</v>
      </c>
      <c r="D351" s="48" t="s">
        <v>54</v>
      </c>
      <c r="E351" s="68">
        <v>19130830.870000001</v>
      </c>
    </row>
    <row r="352" spans="1:5" ht="15" customHeight="1" x14ac:dyDescent="0.2">
      <c r="B352" s="81"/>
      <c r="C352" s="69" t="s">
        <v>44</v>
      </c>
      <c r="D352" s="82"/>
      <c r="E352" s="83">
        <f>SUM(E351:E351)</f>
        <v>19130830.870000001</v>
      </c>
    </row>
    <row r="353" spans="1:5" ht="15" customHeight="1" x14ac:dyDescent="0.2"/>
    <row r="354" spans="1:5" ht="15" customHeight="1" x14ac:dyDescent="0.2"/>
    <row r="355" spans="1:5" ht="15" customHeight="1" x14ac:dyDescent="0.25">
      <c r="A355" s="35" t="s">
        <v>299</v>
      </c>
    </row>
    <row r="356" spans="1:5" ht="15" customHeight="1" x14ac:dyDescent="0.2">
      <c r="A356" s="257" t="s">
        <v>35</v>
      </c>
      <c r="B356" s="257"/>
      <c r="C356" s="257"/>
      <c r="D356" s="257"/>
      <c r="E356" s="257"/>
    </row>
    <row r="357" spans="1:5" ht="15" customHeight="1" x14ac:dyDescent="0.2">
      <c r="A357" s="258" t="s">
        <v>398</v>
      </c>
      <c r="B357" s="258"/>
      <c r="C357" s="258"/>
      <c r="D357" s="258"/>
      <c r="E357" s="258"/>
    </row>
    <row r="358" spans="1:5" ht="15" customHeight="1" x14ac:dyDescent="0.2">
      <c r="A358" s="258"/>
      <c r="B358" s="258"/>
      <c r="C358" s="258"/>
      <c r="D358" s="258"/>
      <c r="E358" s="258"/>
    </row>
    <row r="359" spans="1:5" ht="15" customHeight="1" x14ac:dyDescent="0.2">
      <c r="A359" s="258"/>
      <c r="B359" s="258"/>
      <c r="C359" s="258"/>
      <c r="D359" s="258"/>
      <c r="E359" s="258"/>
    </row>
    <row r="360" spans="1:5" ht="15" customHeight="1" x14ac:dyDescent="0.2">
      <c r="A360" s="258"/>
      <c r="B360" s="258"/>
      <c r="C360" s="258"/>
      <c r="D360" s="258"/>
      <c r="E360" s="258"/>
    </row>
    <row r="361" spans="1:5" ht="15" customHeight="1" x14ac:dyDescent="0.2">
      <c r="A361" s="258"/>
      <c r="B361" s="258"/>
      <c r="C361" s="258"/>
      <c r="D361" s="258"/>
      <c r="E361" s="258"/>
    </row>
    <row r="362" spans="1:5" ht="15" customHeight="1" x14ac:dyDescent="0.2">
      <c r="A362" s="258"/>
      <c r="B362" s="258"/>
      <c r="C362" s="258"/>
      <c r="D362" s="258"/>
      <c r="E362" s="258"/>
    </row>
    <row r="363" spans="1:5" ht="15" customHeight="1" x14ac:dyDescent="0.2">
      <c r="A363" s="258"/>
      <c r="B363" s="258"/>
      <c r="C363" s="258"/>
      <c r="D363" s="258"/>
      <c r="E363" s="258"/>
    </row>
    <row r="364" spans="1:5" ht="15" customHeight="1" x14ac:dyDescent="0.2">
      <c r="A364" s="258"/>
      <c r="B364" s="258"/>
      <c r="C364" s="258"/>
      <c r="D364" s="258"/>
      <c r="E364" s="258"/>
    </row>
    <row r="365" spans="1:5" ht="15" customHeight="1" x14ac:dyDescent="0.2">
      <c r="A365" s="64"/>
      <c r="B365" s="64"/>
      <c r="C365" s="64"/>
      <c r="D365" s="64"/>
      <c r="E365" s="64"/>
    </row>
    <row r="366" spans="1:5" ht="15" customHeight="1" x14ac:dyDescent="0.25">
      <c r="A366" s="37" t="s">
        <v>1</v>
      </c>
      <c r="B366" s="38"/>
      <c r="C366" s="38"/>
      <c r="D366" s="38"/>
      <c r="E366" s="38"/>
    </row>
    <row r="367" spans="1:5" ht="15" customHeight="1" x14ac:dyDescent="0.2">
      <c r="A367" s="39" t="s">
        <v>38</v>
      </c>
      <c r="E367" t="s">
        <v>39</v>
      </c>
    </row>
    <row r="368" spans="1:5" ht="15" customHeight="1" x14ac:dyDescent="0.25">
      <c r="B368" s="37"/>
      <c r="C368" s="38"/>
      <c r="D368" s="38"/>
      <c r="E368" s="41"/>
    </row>
    <row r="369" spans="1:5" ht="15" customHeight="1" x14ac:dyDescent="0.2">
      <c r="A369" s="54"/>
      <c r="B369" s="54"/>
      <c r="C369" s="43" t="s">
        <v>40</v>
      </c>
      <c r="D369" s="44" t="s">
        <v>41</v>
      </c>
      <c r="E369" s="55" t="s">
        <v>42</v>
      </c>
    </row>
    <row r="370" spans="1:5" ht="15" customHeight="1" x14ac:dyDescent="0.2">
      <c r="A370" s="65"/>
      <c r="B370" s="66"/>
      <c r="C370" s="58"/>
      <c r="D370" s="67" t="s">
        <v>50</v>
      </c>
      <c r="E370" s="68">
        <f>3420611.57+201212.45</f>
        <v>3621824.02</v>
      </c>
    </row>
    <row r="371" spans="1:5" ht="15" customHeight="1" x14ac:dyDescent="0.2">
      <c r="A371" s="65"/>
      <c r="B371" s="66"/>
      <c r="C371" s="69" t="s">
        <v>44</v>
      </c>
      <c r="D371" s="70"/>
      <c r="E371" s="71">
        <f>SUM(E370:E370)</f>
        <v>3621824.02</v>
      </c>
    </row>
    <row r="372" spans="1:5" ht="15" customHeight="1" x14ac:dyDescent="0.2"/>
    <row r="373" spans="1:5" ht="15" customHeight="1" x14ac:dyDescent="0.25">
      <c r="A373" s="72" t="s">
        <v>16</v>
      </c>
      <c r="B373" s="73"/>
      <c r="C373" s="73"/>
      <c r="D373" s="36"/>
      <c r="E373" s="36"/>
    </row>
    <row r="374" spans="1:5" ht="15" customHeight="1" x14ac:dyDescent="0.2">
      <c r="A374" s="74" t="s">
        <v>56</v>
      </c>
      <c r="B374" s="38"/>
      <c r="C374" s="38"/>
      <c r="D374" s="38"/>
      <c r="E374" s="40" t="s">
        <v>57</v>
      </c>
    </row>
    <row r="375" spans="1:5" ht="15" customHeight="1" x14ac:dyDescent="0.2">
      <c r="A375" s="76"/>
      <c r="B375" s="77"/>
      <c r="C375" s="73"/>
      <c r="D375" s="76"/>
      <c r="E375" s="78"/>
    </row>
    <row r="376" spans="1:5" ht="15" customHeight="1" x14ac:dyDescent="0.2">
      <c r="B376" s="54"/>
      <c r="C376" s="55" t="s">
        <v>40</v>
      </c>
      <c r="D376" s="79" t="s">
        <v>53</v>
      </c>
      <c r="E376" s="55" t="s">
        <v>42</v>
      </c>
    </row>
    <row r="377" spans="1:5" ht="15" customHeight="1" x14ac:dyDescent="0.2">
      <c r="B377" s="80"/>
      <c r="C377" s="58">
        <v>3315</v>
      </c>
      <c r="D377" s="48" t="s">
        <v>54</v>
      </c>
      <c r="E377" s="68">
        <v>3621824.02</v>
      </c>
    </row>
    <row r="378" spans="1:5" ht="15" customHeight="1" x14ac:dyDescent="0.2">
      <c r="B378" s="81"/>
      <c r="C378" s="69" t="s">
        <v>44</v>
      </c>
      <c r="D378" s="82"/>
      <c r="E378" s="83">
        <f>SUM(E377:E377)</f>
        <v>3621824.02</v>
      </c>
    </row>
    <row r="379" spans="1:5" ht="15" customHeight="1" x14ac:dyDescent="0.2"/>
    <row r="380" spans="1:5" ht="15" customHeight="1" x14ac:dyDescent="0.2"/>
    <row r="381" spans="1:5" ht="15" customHeight="1" x14ac:dyDescent="0.25">
      <c r="A381" s="35" t="s">
        <v>300</v>
      </c>
    </row>
    <row r="382" spans="1:5" ht="15" customHeight="1" x14ac:dyDescent="0.2">
      <c r="A382" s="257" t="s">
        <v>35</v>
      </c>
      <c r="B382" s="257"/>
      <c r="C382" s="257"/>
      <c r="D382" s="257"/>
      <c r="E382" s="257"/>
    </row>
    <row r="383" spans="1:5" ht="15" customHeight="1" x14ac:dyDescent="0.2">
      <c r="A383" s="258" t="s">
        <v>399</v>
      </c>
      <c r="B383" s="258"/>
      <c r="C383" s="258"/>
      <c r="D383" s="258"/>
      <c r="E383" s="258"/>
    </row>
    <row r="384" spans="1:5" ht="15" customHeight="1" x14ac:dyDescent="0.2">
      <c r="A384" s="258"/>
      <c r="B384" s="258"/>
      <c r="C384" s="258"/>
      <c r="D384" s="258"/>
      <c r="E384" s="258"/>
    </row>
    <row r="385" spans="1:5" ht="15" customHeight="1" x14ac:dyDescent="0.2">
      <c r="A385" s="258"/>
      <c r="B385" s="258"/>
      <c r="C385" s="258"/>
      <c r="D385" s="258"/>
      <c r="E385" s="258"/>
    </row>
    <row r="386" spans="1:5" ht="15" customHeight="1" x14ac:dyDescent="0.2">
      <c r="A386" s="258"/>
      <c r="B386" s="258"/>
      <c r="C386" s="258"/>
      <c r="D386" s="258"/>
      <c r="E386" s="258"/>
    </row>
    <row r="387" spans="1:5" ht="15" customHeight="1" x14ac:dyDescent="0.2">
      <c r="A387" s="258"/>
      <c r="B387" s="258"/>
      <c r="C387" s="258"/>
      <c r="D387" s="258"/>
      <c r="E387" s="258"/>
    </row>
    <row r="388" spans="1:5" ht="15" customHeight="1" x14ac:dyDescent="0.2">
      <c r="A388" s="258"/>
      <c r="B388" s="258"/>
      <c r="C388" s="258"/>
      <c r="D388" s="258"/>
      <c r="E388" s="258"/>
    </row>
    <row r="389" spans="1:5" ht="15" customHeight="1" x14ac:dyDescent="0.2">
      <c r="A389" s="258"/>
      <c r="B389" s="258"/>
      <c r="C389" s="258"/>
      <c r="D389" s="258"/>
      <c r="E389" s="258"/>
    </row>
    <row r="390" spans="1:5" ht="15" customHeight="1" x14ac:dyDescent="0.2">
      <c r="A390" s="64"/>
      <c r="B390" s="64"/>
      <c r="C390" s="64"/>
      <c r="D390" s="64"/>
      <c r="E390" s="64"/>
    </row>
    <row r="391" spans="1:5" ht="15" customHeight="1" x14ac:dyDescent="0.25">
      <c r="A391" s="37" t="s">
        <v>1</v>
      </c>
      <c r="B391" s="38"/>
      <c r="C391" s="38"/>
      <c r="D391" s="38"/>
      <c r="E391" s="38"/>
    </row>
    <row r="392" spans="1:5" ht="15" customHeight="1" x14ac:dyDescent="0.2">
      <c r="A392" s="39" t="s">
        <v>38</v>
      </c>
      <c r="E392" t="s">
        <v>39</v>
      </c>
    </row>
    <row r="393" spans="1:5" ht="15" customHeight="1" x14ac:dyDescent="0.25">
      <c r="B393" s="37"/>
      <c r="C393" s="38"/>
      <c r="D393" s="38"/>
      <c r="E393" s="41"/>
    </row>
    <row r="394" spans="1:5" ht="15" customHeight="1" x14ac:dyDescent="0.2">
      <c r="A394" s="54"/>
      <c r="B394" s="54"/>
      <c r="C394" s="43" t="s">
        <v>40</v>
      </c>
      <c r="D394" s="44" t="s">
        <v>41</v>
      </c>
      <c r="E394" s="55" t="s">
        <v>42</v>
      </c>
    </row>
    <row r="395" spans="1:5" ht="15" customHeight="1" x14ac:dyDescent="0.2">
      <c r="A395" s="65"/>
      <c r="B395" s="66"/>
      <c r="C395" s="58"/>
      <c r="D395" s="67" t="s">
        <v>50</v>
      </c>
      <c r="E395" s="68">
        <f>3519270.41+7309538.21+228562.77</f>
        <v>11057371.390000001</v>
      </c>
    </row>
    <row r="396" spans="1:5" ht="15" customHeight="1" x14ac:dyDescent="0.2">
      <c r="A396" s="65"/>
      <c r="B396" s="66"/>
      <c r="C396" s="69" t="s">
        <v>44</v>
      </c>
      <c r="D396" s="70"/>
      <c r="E396" s="71">
        <f>SUM(E395:E395)</f>
        <v>11057371.390000001</v>
      </c>
    </row>
    <row r="397" spans="1:5" ht="15" customHeight="1" x14ac:dyDescent="0.2"/>
    <row r="398" spans="1:5" ht="15" customHeight="1" x14ac:dyDescent="0.25">
      <c r="A398" s="72" t="s">
        <v>16</v>
      </c>
      <c r="B398" s="73"/>
      <c r="C398" s="73"/>
      <c r="D398" s="36"/>
      <c r="E398" s="36"/>
    </row>
    <row r="399" spans="1:5" ht="15" customHeight="1" x14ac:dyDescent="0.2">
      <c r="A399" s="74" t="s">
        <v>56</v>
      </c>
      <c r="B399" s="38"/>
      <c r="C399" s="38"/>
      <c r="D399" s="38"/>
      <c r="E399" s="40" t="s">
        <v>64</v>
      </c>
    </row>
    <row r="400" spans="1:5" ht="15" customHeight="1" x14ac:dyDescent="0.2">
      <c r="A400" s="76"/>
      <c r="B400" s="77"/>
      <c r="C400" s="73"/>
      <c r="D400" s="76"/>
      <c r="E400" s="78"/>
    </row>
    <row r="401" spans="1:5" ht="15" customHeight="1" x14ac:dyDescent="0.2">
      <c r="B401" s="54"/>
      <c r="C401" s="55" t="s">
        <v>40</v>
      </c>
      <c r="D401" s="79" t="s">
        <v>53</v>
      </c>
      <c r="E401" s="55" t="s">
        <v>42</v>
      </c>
    </row>
    <row r="402" spans="1:5" ht="15" customHeight="1" x14ac:dyDescent="0.2">
      <c r="B402" s="80"/>
      <c r="C402" s="58">
        <v>2212</v>
      </c>
      <c r="D402" s="48" t="s">
        <v>54</v>
      </c>
      <c r="E402" s="68">
        <v>11057371.390000001</v>
      </c>
    </row>
    <row r="403" spans="1:5" ht="15" customHeight="1" x14ac:dyDescent="0.2">
      <c r="B403" s="81"/>
      <c r="C403" s="69" t="s">
        <v>44</v>
      </c>
      <c r="D403" s="82"/>
      <c r="E403" s="83">
        <f>SUM(E402:E402)</f>
        <v>11057371.390000001</v>
      </c>
    </row>
    <row r="404" spans="1:5" ht="15" customHeight="1" x14ac:dyDescent="0.2"/>
    <row r="405" spans="1:5" ht="15" customHeight="1" x14ac:dyDescent="0.2"/>
    <row r="406" spans="1:5" ht="15" customHeight="1" x14ac:dyDescent="0.25">
      <c r="A406" s="35" t="s">
        <v>301</v>
      </c>
    </row>
    <row r="407" spans="1:5" ht="15" customHeight="1" x14ac:dyDescent="0.2">
      <c r="A407" s="257" t="s">
        <v>35</v>
      </c>
      <c r="B407" s="257"/>
      <c r="C407" s="257"/>
      <c r="D407" s="257"/>
      <c r="E407" s="257"/>
    </row>
    <row r="408" spans="1:5" ht="15" customHeight="1" x14ac:dyDescent="0.2">
      <c r="A408" s="258" t="s">
        <v>400</v>
      </c>
      <c r="B408" s="258"/>
      <c r="C408" s="258"/>
      <c r="D408" s="258"/>
      <c r="E408" s="258"/>
    </row>
    <row r="409" spans="1:5" ht="15" customHeight="1" x14ac:dyDescent="0.2">
      <c r="A409" s="258"/>
      <c r="B409" s="258"/>
      <c r="C409" s="258"/>
      <c r="D409" s="258"/>
      <c r="E409" s="258"/>
    </row>
    <row r="410" spans="1:5" ht="15" customHeight="1" x14ac:dyDescent="0.2">
      <c r="A410" s="258"/>
      <c r="B410" s="258"/>
      <c r="C410" s="258"/>
      <c r="D410" s="258"/>
      <c r="E410" s="258"/>
    </row>
    <row r="411" spans="1:5" ht="15" customHeight="1" x14ac:dyDescent="0.2">
      <c r="A411" s="258"/>
      <c r="B411" s="258"/>
      <c r="C411" s="258"/>
      <c r="D411" s="258"/>
      <c r="E411" s="258"/>
    </row>
    <row r="412" spans="1:5" ht="15" customHeight="1" x14ac:dyDescent="0.2">
      <c r="A412" s="258"/>
      <c r="B412" s="258"/>
      <c r="C412" s="258"/>
      <c r="D412" s="258"/>
      <c r="E412" s="258"/>
    </row>
    <row r="413" spans="1:5" ht="15" customHeight="1" x14ac:dyDescent="0.2">
      <c r="A413" s="258"/>
      <c r="B413" s="258"/>
      <c r="C413" s="258"/>
      <c r="D413" s="258"/>
      <c r="E413" s="258"/>
    </row>
    <row r="414" spans="1:5" ht="15" customHeight="1" x14ac:dyDescent="0.2">
      <c r="A414" s="258"/>
      <c r="B414" s="258"/>
      <c r="C414" s="258"/>
      <c r="D414" s="258"/>
      <c r="E414" s="258"/>
    </row>
    <row r="415" spans="1:5" ht="15" customHeight="1" x14ac:dyDescent="0.2">
      <c r="A415" s="258"/>
      <c r="B415" s="258"/>
      <c r="C415" s="258"/>
      <c r="D415" s="258"/>
      <c r="E415" s="258"/>
    </row>
    <row r="416" spans="1:5" ht="15" customHeight="1" x14ac:dyDescent="0.2">
      <c r="A416" s="258"/>
      <c r="B416" s="258"/>
      <c r="C416" s="258"/>
      <c r="D416" s="258"/>
      <c r="E416" s="258"/>
    </row>
    <row r="417" spans="1:5" ht="15" customHeight="1" x14ac:dyDescent="0.2">
      <c r="A417" s="64"/>
      <c r="B417" s="64"/>
      <c r="C417" s="64"/>
      <c r="D417" s="64"/>
      <c r="E417" s="64"/>
    </row>
    <row r="418" spans="1:5" ht="15" customHeight="1" x14ac:dyDescent="0.25">
      <c r="A418" s="37" t="s">
        <v>1</v>
      </c>
      <c r="B418" s="38"/>
      <c r="C418" s="38"/>
      <c r="D418" s="38"/>
      <c r="E418" s="38"/>
    </row>
    <row r="419" spans="1:5" ht="15" customHeight="1" x14ac:dyDescent="0.2">
      <c r="A419" s="39" t="s">
        <v>38</v>
      </c>
      <c r="E419" t="s">
        <v>39</v>
      </c>
    </row>
    <row r="420" spans="1:5" ht="15" customHeight="1" x14ac:dyDescent="0.25">
      <c r="B420" s="37"/>
      <c r="C420" s="38"/>
      <c r="D420" s="38"/>
      <c r="E420" s="41"/>
    </row>
    <row r="421" spans="1:5" ht="15" customHeight="1" x14ac:dyDescent="0.2">
      <c r="A421" s="54"/>
      <c r="B421" s="54"/>
      <c r="C421" s="43" t="s">
        <v>40</v>
      </c>
      <c r="D421" s="44" t="s">
        <v>41</v>
      </c>
      <c r="E421" s="55" t="s">
        <v>42</v>
      </c>
    </row>
    <row r="422" spans="1:5" ht="15" customHeight="1" x14ac:dyDescent="0.2">
      <c r="A422" s="65"/>
      <c r="B422" s="66"/>
      <c r="C422" s="58"/>
      <c r="D422" s="67" t="s">
        <v>50</v>
      </c>
      <c r="E422" s="68">
        <f>2545450.76+17291.11</f>
        <v>2562741.8699999996</v>
      </c>
    </row>
    <row r="423" spans="1:5" ht="15" customHeight="1" x14ac:dyDescent="0.2">
      <c r="A423" s="65"/>
      <c r="B423" s="66"/>
      <c r="C423" s="69" t="s">
        <v>44</v>
      </c>
      <c r="D423" s="70"/>
      <c r="E423" s="71">
        <f>SUM(E422:E422)</f>
        <v>2562741.8699999996</v>
      </c>
    </row>
    <row r="424" spans="1:5" ht="15" customHeight="1" x14ac:dyDescent="0.2"/>
    <row r="425" spans="1:5" ht="15" customHeight="1" x14ac:dyDescent="0.25">
      <c r="A425" s="72" t="s">
        <v>16</v>
      </c>
      <c r="B425" s="73"/>
      <c r="C425" s="73"/>
      <c r="D425" s="36"/>
      <c r="E425" s="36"/>
    </row>
    <row r="426" spans="1:5" ht="15" customHeight="1" x14ac:dyDescent="0.2">
      <c r="A426" s="74" t="s">
        <v>56</v>
      </c>
      <c r="B426" s="38"/>
      <c r="C426" s="38"/>
      <c r="D426" s="38"/>
      <c r="E426" s="40" t="s">
        <v>57</v>
      </c>
    </row>
    <row r="427" spans="1:5" ht="15" customHeight="1" x14ac:dyDescent="0.2">
      <c r="A427" s="76"/>
      <c r="B427" s="77"/>
      <c r="C427" s="73"/>
      <c r="D427" s="76"/>
      <c r="E427" s="78"/>
    </row>
    <row r="428" spans="1:5" ht="15" customHeight="1" x14ac:dyDescent="0.2">
      <c r="B428" s="54"/>
      <c r="C428" s="55" t="s">
        <v>40</v>
      </c>
      <c r="D428" s="79" t="s">
        <v>53</v>
      </c>
      <c r="E428" s="55" t="s">
        <v>42</v>
      </c>
    </row>
    <row r="429" spans="1:5" ht="15" customHeight="1" x14ac:dyDescent="0.2">
      <c r="B429" s="80"/>
      <c r="C429" s="58">
        <v>3122</v>
      </c>
      <c r="D429" s="48" t="s">
        <v>54</v>
      </c>
      <c r="E429" s="68">
        <v>2562741.87</v>
      </c>
    </row>
    <row r="430" spans="1:5" ht="15" customHeight="1" x14ac:dyDescent="0.2">
      <c r="B430" s="81"/>
      <c r="C430" s="69" t="s">
        <v>44</v>
      </c>
      <c r="D430" s="82"/>
      <c r="E430" s="83">
        <f>SUM(E429:E429)</f>
        <v>2562741.87</v>
      </c>
    </row>
    <row r="431" spans="1:5" ht="15" customHeight="1" x14ac:dyDescent="0.2"/>
    <row r="432" spans="1:5" ht="15" customHeight="1" x14ac:dyDescent="0.2"/>
    <row r="433" spans="1:5" ht="15" customHeight="1" x14ac:dyDescent="0.25">
      <c r="A433" s="35" t="s">
        <v>302</v>
      </c>
    </row>
    <row r="434" spans="1:5" ht="15" customHeight="1" x14ac:dyDescent="0.2">
      <c r="A434" s="257" t="s">
        <v>35</v>
      </c>
      <c r="B434" s="257"/>
      <c r="C434" s="257"/>
      <c r="D434" s="257"/>
      <c r="E434" s="257"/>
    </row>
    <row r="435" spans="1:5" ht="15" customHeight="1" x14ac:dyDescent="0.2">
      <c r="A435" s="258" t="s">
        <v>401</v>
      </c>
      <c r="B435" s="258"/>
      <c r="C435" s="258"/>
      <c r="D435" s="258"/>
      <c r="E435" s="258"/>
    </row>
    <row r="436" spans="1:5" ht="15" customHeight="1" x14ac:dyDescent="0.2">
      <c r="A436" s="258"/>
      <c r="B436" s="258"/>
      <c r="C436" s="258"/>
      <c r="D436" s="258"/>
      <c r="E436" s="258"/>
    </row>
    <row r="437" spans="1:5" ht="15" customHeight="1" x14ac:dyDescent="0.2">
      <c r="A437" s="258"/>
      <c r="B437" s="258"/>
      <c r="C437" s="258"/>
      <c r="D437" s="258"/>
      <c r="E437" s="258"/>
    </row>
    <row r="438" spans="1:5" ht="15" customHeight="1" x14ac:dyDescent="0.2">
      <c r="A438" s="258"/>
      <c r="B438" s="258"/>
      <c r="C438" s="258"/>
      <c r="D438" s="258"/>
      <c r="E438" s="258"/>
    </row>
    <row r="439" spans="1:5" ht="15" customHeight="1" x14ac:dyDescent="0.2">
      <c r="A439" s="258"/>
      <c r="B439" s="258"/>
      <c r="C439" s="258"/>
      <c r="D439" s="258"/>
      <c r="E439" s="258"/>
    </row>
    <row r="440" spans="1:5" ht="15" customHeight="1" x14ac:dyDescent="0.2">
      <c r="A440" s="258"/>
      <c r="B440" s="258"/>
      <c r="C440" s="258"/>
      <c r="D440" s="258"/>
      <c r="E440" s="258"/>
    </row>
    <row r="441" spans="1:5" ht="15" customHeight="1" x14ac:dyDescent="0.2">
      <c r="A441" s="258"/>
      <c r="B441" s="258"/>
      <c r="C441" s="258"/>
      <c r="D441" s="258"/>
      <c r="E441" s="258"/>
    </row>
    <row r="442" spans="1:5" ht="15" customHeight="1" x14ac:dyDescent="0.2">
      <c r="A442" s="258"/>
      <c r="B442" s="258"/>
      <c r="C442" s="258"/>
      <c r="D442" s="258"/>
      <c r="E442" s="258"/>
    </row>
    <row r="443" spans="1:5" ht="15" customHeight="1" x14ac:dyDescent="0.2">
      <c r="A443" s="258"/>
      <c r="B443" s="258"/>
      <c r="C443" s="258"/>
      <c r="D443" s="258"/>
      <c r="E443" s="258"/>
    </row>
    <row r="444" spans="1:5" ht="15" customHeight="1" x14ac:dyDescent="0.2">
      <c r="A444" s="258"/>
      <c r="B444" s="258"/>
      <c r="C444" s="258"/>
      <c r="D444" s="258"/>
      <c r="E444" s="258"/>
    </row>
    <row r="445" spans="1:5" ht="15" customHeight="1" x14ac:dyDescent="0.2">
      <c r="A445" s="258"/>
      <c r="B445" s="258"/>
      <c r="C445" s="258"/>
      <c r="D445" s="258"/>
      <c r="E445" s="258"/>
    </row>
    <row r="446" spans="1:5" ht="15" customHeight="1" x14ac:dyDescent="0.2">
      <c r="A446" s="258"/>
      <c r="B446" s="258"/>
      <c r="C446" s="258"/>
      <c r="D446" s="258"/>
      <c r="E446" s="258"/>
    </row>
    <row r="447" spans="1:5" ht="15" customHeight="1" x14ac:dyDescent="0.2">
      <c r="A447" s="258"/>
      <c r="B447" s="258"/>
      <c r="C447" s="258"/>
      <c r="D447" s="258"/>
      <c r="E447" s="258"/>
    </row>
    <row r="448" spans="1:5" ht="15" customHeight="1" x14ac:dyDescent="0.2">
      <c r="A448" s="64"/>
      <c r="B448" s="64"/>
      <c r="C448" s="64"/>
      <c r="D448" s="64"/>
      <c r="E448" s="64"/>
    </row>
    <row r="449" spans="1:5" ht="15" customHeight="1" x14ac:dyDescent="0.25">
      <c r="A449" s="37" t="s">
        <v>1</v>
      </c>
      <c r="B449" s="38"/>
      <c r="C449" s="38"/>
      <c r="D449" s="38"/>
      <c r="E449" s="38"/>
    </row>
    <row r="450" spans="1:5" ht="15" customHeight="1" x14ac:dyDescent="0.2">
      <c r="A450" s="39" t="s">
        <v>38</v>
      </c>
      <c r="E450" t="s">
        <v>39</v>
      </c>
    </row>
    <row r="451" spans="1:5" ht="15" customHeight="1" x14ac:dyDescent="0.25">
      <c r="B451" s="37"/>
      <c r="C451" s="38"/>
      <c r="D451" s="38"/>
      <c r="E451" s="41"/>
    </row>
    <row r="452" spans="1:5" ht="15" customHeight="1" x14ac:dyDescent="0.2">
      <c r="A452" s="54"/>
      <c r="B452" s="54"/>
      <c r="C452" s="43" t="s">
        <v>40</v>
      </c>
      <c r="D452" s="44" t="s">
        <v>41</v>
      </c>
      <c r="E452" s="55" t="s">
        <v>42</v>
      </c>
    </row>
    <row r="453" spans="1:5" ht="15" customHeight="1" x14ac:dyDescent="0.2">
      <c r="A453" s="65"/>
      <c r="B453" s="66"/>
      <c r="C453" s="58"/>
      <c r="D453" s="67" t="s">
        <v>50</v>
      </c>
      <c r="E453" s="68">
        <f>310052.58+18238.39+840725.71+49454.45+11285.15+663.83+11285.15+663.83+13370.5+786.5+13370.5+786.5</f>
        <v>1270683.0899999999</v>
      </c>
    </row>
    <row r="454" spans="1:5" ht="15" customHeight="1" x14ac:dyDescent="0.2">
      <c r="A454" s="65"/>
      <c r="B454" s="66"/>
      <c r="C454" s="69" t="s">
        <v>44</v>
      </c>
      <c r="D454" s="70"/>
      <c r="E454" s="71">
        <f>SUM(E453:E453)</f>
        <v>1270683.0899999999</v>
      </c>
    </row>
    <row r="455" spans="1:5" ht="15" customHeight="1" x14ac:dyDescent="0.2"/>
    <row r="456" spans="1:5" ht="15" customHeight="1" x14ac:dyDescent="0.25">
      <c r="A456" s="72" t="s">
        <v>16</v>
      </c>
      <c r="B456" s="73"/>
      <c r="C456" s="73"/>
      <c r="D456" s="36"/>
      <c r="E456" s="36"/>
    </row>
    <row r="457" spans="1:5" ht="15" customHeight="1" x14ac:dyDescent="0.2">
      <c r="A457" s="74" t="s">
        <v>56</v>
      </c>
      <c r="B457" s="38"/>
      <c r="C457" s="38"/>
      <c r="D457" s="38"/>
      <c r="E457" s="40" t="s">
        <v>57</v>
      </c>
    </row>
    <row r="458" spans="1:5" ht="15" customHeight="1" x14ac:dyDescent="0.2">
      <c r="A458" s="76"/>
      <c r="B458" s="77"/>
      <c r="C458" s="73"/>
      <c r="D458" s="76"/>
      <c r="E458" s="78"/>
    </row>
    <row r="459" spans="1:5" ht="15" customHeight="1" x14ac:dyDescent="0.2">
      <c r="B459" s="54"/>
      <c r="C459" s="55" t="s">
        <v>40</v>
      </c>
      <c r="D459" s="79" t="s">
        <v>53</v>
      </c>
      <c r="E459" s="55" t="s">
        <v>42</v>
      </c>
    </row>
    <row r="460" spans="1:5" ht="15" customHeight="1" x14ac:dyDescent="0.2">
      <c r="B460" s="80"/>
      <c r="C460" s="58">
        <v>4357</v>
      </c>
      <c r="D460" s="48" t="s">
        <v>54</v>
      </c>
      <c r="E460" s="68">
        <f>328290.97+890180.16+11948.98+11948.98+14157+14157</f>
        <v>1270683.0899999999</v>
      </c>
    </row>
    <row r="461" spans="1:5" ht="15" customHeight="1" x14ac:dyDescent="0.2">
      <c r="B461" s="81"/>
      <c r="C461" s="69" t="s">
        <v>44</v>
      </c>
      <c r="D461" s="82"/>
      <c r="E461" s="83">
        <f>SUM(E460:E460)</f>
        <v>1270683.0899999999</v>
      </c>
    </row>
    <row r="462" spans="1:5" ht="15" customHeight="1" x14ac:dyDescent="0.2"/>
    <row r="463" spans="1:5" ht="15" customHeight="1" x14ac:dyDescent="0.2"/>
    <row r="464" spans="1:5" ht="15" customHeight="1" x14ac:dyDescent="0.2"/>
    <row r="465" spans="1:5" ht="15" customHeight="1" x14ac:dyDescent="0.2"/>
    <row r="466" spans="1:5" ht="15" customHeight="1" x14ac:dyDescent="0.2"/>
    <row r="467" spans="1:5" ht="15" customHeight="1" x14ac:dyDescent="0.2"/>
    <row r="468" spans="1:5" ht="15" customHeight="1" x14ac:dyDescent="0.2"/>
    <row r="469" spans="1:5" ht="15" customHeight="1" x14ac:dyDescent="0.2"/>
    <row r="470" spans="1:5" ht="15" customHeight="1" x14ac:dyDescent="0.25">
      <c r="A470" s="35" t="s">
        <v>303</v>
      </c>
    </row>
    <row r="471" spans="1:5" ht="15" customHeight="1" x14ac:dyDescent="0.2">
      <c r="A471" s="257" t="s">
        <v>35</v>
      </c>
      <c r="B471" s="257"/>
      <c r="C471" s="257"/>
      <c r="D471" s="257"/>
      <c r="E471" s="257"/>
    </row>
    <row r="472" spans="1:5" ht="15" customHeight="1" x14ac:dyDescent="0.2">
      <c r="A472" s="258" t="s">
        <v>402</v>
      </c>
      <c r="B472" s="258"/>
      <c r="C472" s="258"/>
      <c r="D472" s="258"/>
      <c r="E472" s="258"/>
    </row>
    <row r="473" spans="1:5" ht="15" customHeight="1" x14ac:dyDescent="0.2">
      <c r="A473" s="258"/>
      <c r="B473" s="258"/>
      <c r="C473" s="258"/>
      <c r="D473" s="258"/>
      <c r="E473" s="258"/>
    </row>
    <row r="474" spans="1:5" ht="15" customHeight="1" x14ac:dyDescent="0.2">
      <c r="A474" s="258"/>
      <c r="B474" s="258"/>
      <c r="C474" s="258"/>
      <c r="D474" s="258"/>
      <c r="E474" s="258"/>
    </row>
    <row r="475" spans="1:5" ht="15" customHeight="1" x14ac:dyDescent="0.2">
      <c r="A475" s="258"/>
      <c r="B475" s="258"/>
      <c r="C475" s="258"/>
      <c r="D475" s="258"/>
      <c r="E475" s="258"/>
    </row>
    <row r="476" spans="1:5" ht="15" customHeight="1" x14ac:dyDescent="0.2">
      <c r="A476" s="258"/>
      <c r="B476" s="258"/>
      <c r="C476" s="258"/>
      <c r="D476" s="258"/>
      <c r="E476" s="258"/>
    </row>
    <row r="477" spans="1:5" ht="15" customHeight="1" x14ac:dyDescent="0.2">
      <c r="A477" s="258"/>
      <c r="B477" s="258"/>
      <c r="C477" s="258"/>
      <c r="D477" s="258"/>
      <c r="E477" s="258"/>
    </row>
    <row r="478" spans="1:5" ht="15" customHeight="1" x14ac:dyDescent="0.2">
      <c r="A478" s="258"/>
      <c r="B478" s="258"/>
      <c r="C478" s="258"/>
      <c r="D478" s="258"/>
      <c r="E478" s="258"/>
    </row>
    <row r="479" spans="1:5" ht="15" customHeight="1" x14ac:dyDescent="0.2">
      <c r="A479" s="258"/>
      <c r="B479" s="258"/>
      <c r="C479" s="258"/>
      <c r="D479" s="258"/>
      <c r="E479" s="258"/>
    </row>
    <row r="480" spans="1:5" ht="15" customHeight="1" x14ac:dyDescent="0.2">
      <c r="A480" s="64"/>
      <c r="B480" s="64"/>
      <c r="C480" s="64"/>
      <c r="D480" s="64"/>
      <c r="E480" s="64"/>
    </row>
    <row r="481" spans="1:5" ht="15" customHeight="1" x14ac:dyDescent="0.25">
      <c r="A481" s="37" t="s">
        <v>1</v>
      </c>
      <c r="B481" s="38"/>
      <c r="C481" s="38"/>
      <c r="D481" s="38"/>
      <c r="E481" s="38"/>
    </row>
    <row r="482" spans="1:5" ht="15" customHeight="1" x14ac:dyDescent="0.2">
      <c r="A482" s="39" t="s">
        <v>38</v>
      </c>
      <c r="E482" t="s">
        <v>39</v>
      </c>
    </row>
    <row r="483" spans="1:5" ht="15" customHeight="1" x14ac:dyDescent="0.25">
      <c r="B483" s="37"/>
      <c r="C483" s="38"/>
      <c r="D483" s="38"/>
      <c r="E483" s="41"/>
    </row>
    <row r="484" spans="1:5" ht="15" customHeight="1" x14ac:dyDescent="0.2">
      <c r="A484" s="54"/>
      <c r="B484" s="54"/>
      <c r="C484" s="43" t="s">
        <v>40</v>
      </c>
      <c r="D484" s="44" t="s">
        <v>41</v>
      </c>
      <c r="E484" s="55" t="s">
        <v>42</v>
      </c>
    </row>
    <row r="485" spans="1:5" ht="15" customHeight="1" x14ac:dyDescent="0.2">
      <c r="A485" s="65"/>
      <c r="B485" s="66"/>
      <c r="C485" s="58"/>
      <c r="D485" s="67" t="s">
        <v>50</v>
      </c>
      <c r="E485" s="68">
        <f>236261.06+13897.71</f>
        <v>250158.77</v>
      </c>
    </row>
    <row r="486" spans="1:5" ht="15" customHeight="1" x14ac:dyDescent="0.2">
      <c r="A486" s="65"/>
      <c r="B486" s="66"/>
      <c r="C486" s="69" t="s">
        <v>44</v>
      </c>
      <c r="D486" s="70"/>
      <c r="E486" s="71">
        <f>SUM(E485:E485)</f>
        <v>250158.77</v>
      </c>
    </row>
    <row r="487" spans="1:5" ht="15" customHeight="1" x14ac:dyDescent="0.2"/>
    <row r="488" spans="1:5" ht="15" customHeight="1" x14ac:dyDescent="0.25">
      <c r="A488" s="72" t="s">
        <v>16</v>
      </c>
      <c r="B488" s="73"/>
      <c r="C488" s="73"/>
      <c r="D488" s="36"/>
      <c r="E488" s="36"/>
    </row>
    <row r="489" spans="1:5" ht="15" customHeight="1" x14ac:dyDescent="0.2">
      <c r="A489" s="74" t="s">
        <v>56</v>
      </c>
      <c r="B489" s="38"/>
      <c r="C489" s="38"/>
      <c r="D489" s="38"/>
      <c r="E489" s="40" t="s">
        <v>57</v>
      </c>
    </row>
    <row r="490" spans="1:5" ht="15" customHeight="1" x14ac:dyDescent="0.2">
      <c r="A490" s="76"/>
      <c r="B490" s="77"/>
      <c r="C490" s="73"/>
      <c r="D490" s="76"/>
      <c r="E490" s="78"/>
    </row>
    <row r="491" spans="1:5" ht="15" customHeight="1" x14ac:dyDescent="0.2">
      <c r="B491" s="54"/>
      <c r="C491" s="55" t="s">
        <v>40</v>
      </c>
      <c r="D491" s="79" t="s">
        <v>53</v>
      </c>
      <c r="E491" s="55" t="s">
        <v>42</v>
      </c>
    </row>
    <row r="492" spans="1:5" ht="15" customHeight="1" x14ac:dyDescent="0.2">
      <c r="B492" s="80"/>
      <c r="C492" s="58">
        <v>3114</v>
      </c>
      <c r="D492" s="48" t="s">
        <v>54</v>
      </c>
      <c r="E492" s="68">
        <v>250158.77</v>
      </c>
    </row>
    <row r="493" spans="1:5" ht="15" customHeight="1" x14ac:dyDescent="0.2">
      <c r="B493" s="81"/>
      <c r="C493" s="69" t="s">
        <v>44</v>
      </c>
      <c r="D493" s="82"/>
      <c r="E493" s="83">
        <f>SUM(E492:E492)</f>
        <v>250158.77</v>
      </c>
    </row>
    <row r="494" spans="1:5" ht="15" customHeight="1" x14ac:dyDescent="0.2"/>
    <row r="495" spans="1:5" ht="15" customHeight="1" x14ac:dyDescent="0.2"/>
    <row r="496" spans="1:5" ht="15" customHeight="1" x14ac:dyDescent="0.25">
      <c r="A496" s="35" t="s">
        <v>304</v>
      </c>
    </row>
    <row r="497" spans="1:5" ht="15" customHeight="1" x14ac:dyDescent="0.2">
      <c r="A497" s="261" t="s">
        <v>68</v>
      </c>
      <c r="B497" s="261"/>
      <c r="C497" s="261"/>
      <c r="D497" s="261"/>
      <c r="E497" s="261"/>
    </row>
    <row r="498" spans="1:5" ht="15" customHeight="1" x14ac:dyDescent="0.2">
      <c r="A498" s="261"/>
      <c r="B498" s="261"/>
      <c r="C498" s="261"/>
      <c r="D498" s="261"/>
      <c r="E498" s="261"/>
    </row>
    <row r="499" spans="1:5" ht="15" customHeight="1" x14ac:dyDescent="0.2">
      <c r="A499" s="258" t="s">
        <v>305</v>
      </c>
      <c r="B499" s="258"/>
      <c r="C499" s="258"/>
      <c r="D499" s="258"/>
      <c r="E499" s="258"/>
    </row>
    <row r="500" spans="1:5" ht="15" customHeight="1" x14ac:dyDescent="0.2">
      <c r="A500" s="258"/>
      <c r="B500" s="258"/>
      <c r="C500" s="258"/>
      <c r="D500" s="258"/>
      <c r="E500" s="258"/>
    </row>
    <row r="501" spans="1:5" ht="15" customHeight="1" x14ac:dyDescent="0.2">
      <c r="A501" s="258"/>
      <c r="B501" s="258"/>
      <c r="C501" s="258"/>
      <c r="D501" s="258"/>
      <c r="E501" s="258"/>
    </row>
    <row r="502" spans="1:5" ht="15" customHeight="1" x14ac:dyDescent="0.2">
      <c r="A502" s="258"/>
      <c r="B502" s="258"/>
      <c r="C502" s="258"/>
      <c r="D502" s="258"/>
      <c r="E502" s="258"/>
    </row>
    <row r="503" spans="1:5" ht="15" customHeight="1" x14ac:dyDescent="0.2">
      <c r="A503" s="258"/>
      <c r="B503" s="258"/>
      <c r="C503" s="258"/>
      <c r="D503" s="258"/>
      <c r="E503" s="258"/>
    </row>
    <row r="504" spans="1:5" ht="15" customHeight="1" x14ac:dyDescent="0.2">
      <c r="A504" s="258"/>
      <c r="B504" s="258"/>
      <c r="C504" s="258"/>
      <c r="D504" s="258"/>
      <c r="E504" s="258"/>
    </row>
    <row r="505" spans="1:5" ht="15" customHeight="1" x14ac:dyDescent="0.2"/>
    <row r="506" spans="1:5" ht="15" customHeight="1" x14ac:dyDescent="0.25">
      <c r="A506" s="72" t="s">
        <v>1</v>
      </c>
      <c r="B506" s="38"/>
      <c r="C506" s="38"/>
      <c r="D506" s="38"/>
      <c r="E506" s="73"/>
    </row>
    <row r="507" spans="1:5" ht="15" customHeight="1" x14ac:dyDescent="0.2">
      <c r="A507" s="170" t="s">
        <v>70</v>
      </c>
      <c r="B507" s="73"/>
      <c r="C507" s="73"/>
      <c r="D507" s="73"/>
      <c r="E507" s="75" t="s">
        <v>71</v>
      </c>
    </row>
    <row r="508" spans="1:5" ht="15" customHeight="1" x14ac:dyDescent="0.25">
      <c r="A508" s="37"/>
      <c r="B508" s="36"/>
      <c r="C508" s="38"/>
      <c r="D508" s="38"/>
      <c r="E508" s="155"/>
    </row>
    <row r="509" spans="1:5" ht="15" customHeight="1" x14ac:dyDescent="0.2">
      <c r="A509" s="42"/>
      <c r="B509" s="54"/>
      <c r="C509" s="43" t="s">
        <v>40</v>
      </c>
      <c r="D509" s="44" t="s">
        <v>41</v>
      </c>
      <c r="E509" s="226" t="s">
        <v>42</v>
      </c>
    </row>
    <row r="510" spans="1:5" ht="15" customHeight="1" x14ac:dyDescent="0.2">
      <c r="A510" s="65"/>
      <c r="B510" s="95"/>
      <c r="C510" s="96"/>
      <c r="D510" s="215" t="s">
        <v>306</v>
      </c>
      <c r="E510" s="204">
        <v>-600000</v>
      </c>
    </row>
    <row r="511" spans="1:5" ht="15" customHeight="1" x14ac:dyDescent="0.2">
      <c r="A511" s="65"/>
      <c r="B511" s="95"/>
      <c r="C511" s="96"/>
      <c r="D511" s="215" t="s">
        <v>306</v>
      </c>
      <c r="E511" s="204">
        <v>600000</v>
      </c>
    </row>
    <row r="512" spans="1:5" ht="15" customHeight="1" x14ac:dyDescent="0.2">
      <c r="A512" s="65"/>
      <c r="B512" s="98"/>
      <c r="C512" s="50" t="s">
        <v>44</v>
      </c>
      <c r="D512" s="51"/>
      <c r="E512" s="71">
        <f>SUM(E510:E511)</f>
        <v>0</v>
      </c>
    </row>
    <row r="513" spans="1:5" ht="15" customHeight="1" x14ac:dyDescent="0.2"/>
    <row r="514" spans="1:5" ht="15" customHeight="1" x14ac:dyDescent="0.2"/>
    <row r="515" spans="1:5" ht="15" customHeight="1" x14ac:dyDescent="0.2"/>
    <row r="516" spans="1:5" ht="15" customHeight="1" x14ac:dyDescent="0.2"/>
    <row r="517" spans="1:5" ht="15" customHeight="1" x14ac:dyDescent="0.2"/>
    <row r="518" spans="1:5" ht="15" customHeight="1" x14ac:dyDescent="0.2"/>
    <row r="519" spans="1:5" ht="15" customHeight="1" x14ac:dyDescent="0.2"/>
    <row r="520" spans="1:5" ht="15" customHeight="1" x14ac:dyDescent="0.2"/>
    <row r="521" spans="1:5" ht="15" customHeight="1" x14ac:dyDescent="0.25">
      <c r="A521" s="35" t="s">
        <v>307</v>
      </c>
    </row>
    <row r="522" spans="1:5" ht="15" customHeight="1" x14ac:dyDescent="0.2">
      <c r="A522" s="261" t="s">
        <v>169</v>
      </c>
      <c r="B522" s="261"/>
      <c r="C522" s="261"/>
      <c r="D522" s="261"/>
      <c r="E522" s="261"/>
    </row>
    <row r="523" spans="1:5" ht="15" customHeight="1" x14ac:dyDescent="0.2">
      <c r="A523" s="261"/>
      <c r="B523" s="261"/>
      <c r="C523" s="261"/>
      <c r="D523" s="261"/>
      <c r="E523" s="261"/>
    </row>
    <row r="524" spans="1:5" ht="15" customHeight="1" x14ac:dyDescent="0.2">
      <c r="A524" s="258" t="s">
        <v>403</v>
      </c>
      <c r="B524" s="258"/>
      <c r="C524" s="258"/>
      <c r="D524" s="258"/>
      <c r="E524" s="258"/>
    </row>
    <row r="525" spans="1:5" ht="15" customHeight="1" x14ac:dyDescent="0.2">
      <c r="A525" s="258"/>
      <c r="B525" s="258"/>
      <c r="C525" s="258"/>
      <c r="D525" s="258"/>
      <c r="E525" s="258"/>
    </row>
    <row r="526" spans="1:5" ht="15" customHeight="1" x14ac:dyDescent="0.2">
      <c r="A526" s="258"/>
      <c r="B526" s="258"/>
      <c r="C526" s="258"/>
      <c r="D526" s="258"/>
      <c r="E526" s="258"/>
    </row>
    <row r="527" spans="1:5" ht="15" customHeight="1" x14ac:dyDescent="0.2">
      <c r="A527" s="258"/>
      <c r="B527" s="258"/>
      <c r="C527" s="258"/>
      <c r="D527" s="258"/>
      <c r="E527" s="258"/>
    </row>
    <row r="528" spans="1:5" ht="15" customHeight="1" x14ac:dyDescent="0.2">
      <c r="A528" s="258"/>
      <c r="B528" s="258"/>
      <c r="C528" s="258"/>
      <c r="D528" s="258"/>
      <c r="E528" s="258"/>
    </row>
    <row r="529" spans="1:5" ht="15" customHeight="1" x14ac:dyDescent="0.2">
      <c r="A529" s="258"/>
      <c r="B529" s="258"/>
      <c r="C529" s="258"/>
      <c r="D529" s="258"/>
      <c r="E529" s="258"/>
    </row>
    <row r="530" spans="1:5" ht="15" customHeight="1" x14ac:dyDescent="0.2">
      <c r="A530" s="258"/>
      <c r="B530" s="258"/>
      <c r="C530" s="258"/>
      <c r="D530" s="258"/>
      <c r="E530" s="258"/>
    </row>
    <row r="531" spans="1:5" ht="15" customHeight="1" x14ac:dyDescent="0.2">
      <c r="A531" s="258"/>
      <c r="B531" s="258"/>
      <c r="C531" s="258"/>
      <c r="D531" s="258"/>
      <c r="E531" s="258"/>
    </row>
    <row r="532" spans="1:5" ht="15" customHeight="1" x14ac:dyDescent="0.2">
      <c r="A532" s="64"/>
      <c r="B532" s="64"/>
      <c r="C532" s="64"/>
      <c r="D532" s="64"/>
      <c r="E532" s="64"/>
    </row>
    <row r="533" spans="1:5" ht="15" customHeight="1" x14ac:dyDescent="0.25">
      <c r="A533" s="37" t="s">
        <v>16</v>
      </c>
      <c r="B533" s="38"/>
      <c r="C533" s="38"/>
      <c r="D533" s="38"/>
      <c r="E533" s="36"/>
    </row>
    <row r="534" spans="1:5" ht="15" customHeight="1" x14ac:dyDescent="0.2">
      <c r="A534" s="39" t="s">
        <v>164</v>
      </c>
      <c r="B534" s="53"/>
      <c r="C534" s="53"/>
      <c r="D534" s="53"/>
      <c r="E534" s="53" t="s">
        <v>165</v>
      </c>
    </row>
    <row r="535" spans="1:5" ht="15" customHeight="1" x14ac:dyDescent="0.2">
      <c r="A535" s="36"/>
      <c r="B535" s="175"/>
      <c r="C535" s="38"/>
      <c r="E535" s="176"/>
    </row>
    <row r="536" spans="1:5" ht="15" customHeight="1" x14ac:dyDescent="0.2">
      <c r="B536" s="54"/>
      <c r="C536" s="43" t="s">
        <v>40</v>
      </c>
      <c r="D536" s="160" t="s">
        <v>53</v>
      </c>
      <c r="E536" s="45" t="s">
        <v>42</v>
      </c>
    </row>
    <row r="537" spans="1:5" ht="15" customHeight="1" x14ac:dyDescent="0.2">
      <c r="B537" s="65"/>
      <c r="C537" s="96">
        <v>4399</v>
      </c>
      <c r="D537" s="212" t="s">
        <v>79</v>
      </c>
      <c r="E537" s="68">
        <v>-939861.45</v>
      </c>
    </row>
    <row r="538" spans="1:5" ht="15" customHeight="1" x14ac:dyDescent="0.2">
      <c r="B538" s="101"/>
      <c r="C538" s="69" t="s">
        <v>44</v>
      </c>
      <c r="D538" s="70"/>
      <c r="E538" s="71">
        <f>SUM(E537:E537)</f>
        <v>-939861.45</v>
      </c>
    </row>
    <row r="539" spans="1:5" ht="15" customHeight="1" x14ac:dyDescent="0.25">
      <c r="A539" s="35"/>
    </row>
    <row r="540" spans="1:5" ht="15" customHeight="1" x14ac:dyDescent="0.25">
      <c r="A540" s="37" t="s">
        <v>16</v>
      </c>
      <c r="B540" s="38"/>
      <c r="C540" s="38"/>
      <c r="D540" s="38"/>
      <c r="E540" s="38"/>
    </row>
    <row r="541" spans="1:5" ht="15" customHeight="1" x14ac:dyDescent="0.2">
      <c r="A541" s="39" t="s">
        <v>38</v>
      </c>
      <c r="B541" s="38"/>
      <c r="C541" s="38"/>
      <c r="D541" s="38"/>
      <c r="E541" s="40" t="s">
        <v>39</v>
      </c>
    </row>
    <row r="542" spans="1:5" ht="15" customHeight="1" x14ac:dyDescent="0.25">
      <c r="A542" s="37"/>
      <c r="B542" s="36"/>
      <c r="C542" s="38"/>
      <c r="D542" s="38"/>
      <c r="E542" s="41"/>
    </row>
    <row r="543" spans="1:5" ht="15" customHeight="1" x14ac:dyDescent="0.2">
      <c r="A543" s="54"/>
      <c r="B543" s="54"/>
      <c r="C543" s="43" t="s">
        <v>40</v>
      </c>
      <c r="D543" s="79" t="s">
        <v>53</v>
      </c>
      <c r="E543" s="45" t="s">
        <v>42</v>
      </c>
    </row>
    <row r="544" spans="1:5" ht="15" customHeight="1" x14ac:dyDescent="0.2">
      <c r="A544" s="46"/>
      <c r="B544" s="95"/>
      <c r="C544" s="91">
        <v>6409</v>
      </c>
      <c r="D544" s="48" t="s">
        <v>96</v>
      </c>
      <c r="E544" s="199">
        <v>939861.45</v>
      </c>
    </row>
    <row r="545" spans="1:5" ht="15" customHeight="1" x14ac:dyDescent="0.2">
      <c r="A545" s="60"/>
      <c r="B545" s="200"/>
      <c r="C545" s="50" t="s">
        <v>44</v>
      </c>
      <c r="D545" s="51"/>
      <c r="E545" s="52">
        <f>SUM(E544:E544)</f>
        <v>939861.45</v>
      </c>
    </row>
    <row r="546" spans="1:5" ht="15" customHeight="1" x14ac:dyDescent="0.2"/>
    <row r="547" spans="1:5" ht="15" customHeight="1" x14ac:dyDescent="0.2"/>
    <row r="548" spans="1:5" ht="15" customHeight="1" x14ac:dyDescent="0.25">
      <c r="A548" s="35" t="s">
        <v>308</v>
      </c>
    </row>
    <row r="549" spans="1:5" ht="15" customHeight="1" x14ac:dyDescent="0.2">
      <c r="A549" s="261" t="s">
        <v>309</v>
      </c>
      <c r="B549" s="261"/>
      <c r="C549" s="261"/>
      <c r="D549" s="261"/>
      <c r="E549" s="261"/>
    </row>
    <row r="550" spans="1:5" ht="15" customHeight="1" x14ac:dyDescent="0.2">
      <c r="A550" s="261"/>
      <c r="B550" s="261"/>
      <c r="C550" s="261"/>
      <c r="D550" s="261"/>
      <c r="E550" s="261"/>
    </row>
    <row r="551" spans="1:5" ht="15" customHeight="1" x14ac:dyDescent="0.2">
      <c r="A551" s="258" t="s">
        <v>404</v>
      </c>
      <c r="B551" s="258"/>
      <c r="C551" s="258"/>
      <c r="D551" s="258"/>
      <c r="E551" s="258"/>
    </row>
    <row r="552" spans="1:5" ht="15" customHeight="1" x14ac:dyDescent="0.2">
      <c r="A552" s="258"/>
      <c r="B552" s="258"/>
      <c r="C552" s="258"/>
      <c r="D552" s="258"/>
      <c r="E552" s="258"/>
    </row>
    <row r="553" spans="1:5" ht="15" customHeight="1" x14ac:dyDescent="0.2">
      <c r="A553" s="258"/>
      <c r="B553" s="258"/>
      <c r="C553" s="258"/>
      <c r="D553" s="258"/>
      <c r="E553" s="258"/>
    </row>
    <row r="554" spans="1:5" ht="15" customHeight="1" x14ac:dyDescent="0.2">
      <c r="A554" s="258"/>
      <c r="B554" s="258"/>
      <c r="C554" s="258"/>
      <c r="D554" s="258"/>
      <c r="E554" s="258"/>
    </row>
    <row r="555" spans="1:5" ht="15" customHeight="1" x14ac:dyDescent="0.2">
      <c r="A555" s="258"/>
      <c r="B555" s="258"/>
      <c r="C555" s="258"/>
      <c r="D555" s="258"/>
      <c r="E555" s="258"/>
    </row>
    <row r="556" spans="1:5" ht="15" customHeight="1" x14ac:dyDescent="0.2">
      <c r="A556" s="258"/>
      <c r="B556" s="258"/>
      <c r="C556" s="258"/>
      <c r="D556" s="258"/>
      <c r="E556" s="258"/>
    </row>
    <row r="557" spans="1:5" ht="15" customHeight="1" x14ac:dyDescent="0.2">
      <c r="A557" s="258"/>
      <c r="B557" s="258"/>
      <c r="C557" s="258"/>
      <c r="D557" s="258"/>
      <c r="E557" s="258"/>
    </row>
    <row r="558" spans="1:5" ht="15" customHeight="1" x14ac:dyDescent="0.2"/>
    <row r="559" spans="1:5" ht="15" customHeight="1" x14ac:dyDescent="0.25">
      <c r="A559" s="72" t="s">
        <v>16</v>
      </c>
      <c r="B559" s="73"/>
      <c r="C559" s="73"/>
      <c r="D559" s="73"/>
      <c r="E559" s="73"/>
    </row>
    <row r="560" spans="1:5" ht="15" customHeight="1" x14ac:dyDescent="0.2">
      <c r="A560" s="74" t="s">
        <v>38</v>
      </c>
      <c r="B560" s="73"/>
      <c r="C560" s="73"/>
      <c r="D560" s="73"/>
      <c r="E560" s="75" t="s">
        <v>39</v>
      </c>
    </row>
    <row r="561" spans="1:5" ht="15" customHeight="1" x14ac:dyDescent="0.25">
      <c r="A561" s="76"/>
      <c r="B561" s="72"/>
      <c r="C561" s="73"/>
      <c r="D561" s="73"/>
      <c r="E561" s="155"/>
    </row>
    <row r="562" spans="1:5" ht="15" customHeight="1" x14ac:dyDescent="0.2">
      <c r="A562" s="42"/>
      <c r="B562" s="54"/>
      <c r="C562" s="55" t="s">
        <v>40</v>
      </c>
      <c r="D562" s="79" t="s">
        <v>53</v>
      </c>
      <c r="E562" s="55" t="s">
        <v>42</v>
      </c>
    </row>
    <row r="563" spans="1:5" ht="15" customHeight="1" x14ac:dyDescent="0.2">
      <c r="A563" s="65"/>
      <c r="B563" s="66"/>
      <c r="C563" s="58">
        <v>6409</v>
      </c>
      <c r="D563" s="48" t="s">
        <v>96</v>
      </c>
      <c r="E563" s="68">
        <f>-785874.14-0.01</f>
        <v>-785874.15</v>
      </c>
    </row>
    <row r="564" spans="1:5" ht="15" customHeight="1" x14ac:dyDescent="0.2">
      <c r="A564" s="101"/>
      <c r="B564" s="180"/>
      <c r="C564" s="69" t="s">
        <v>44</v>
      </c>
      <c r="D564" s="82"/>
      <c r="E564" s="83">
        <f>SUM(E563:E563)</f>
        <v>-785874.15</v>
      </c>
    </row>
    <row r="565" spans="1:5" ht="15" customHeight="1" x14ac:dyDescent="0.2"/>
    <row r="566" spans="1:5" ht="15" customHeight="1" x14ac:dyDescent="0.25">
      <c r="A566" s="72" t="s">
        <v>16</v>
      </c>
      <c r="B566" s="86"/>
      <c r="C566" s="73"/>
      <c r="D566" s="73"/>
      <c r="E566" s="36"/>
    </row>
    <row r="567" spans="1:5" ht="15" customHeight="1" x14ac:dyDescent="0.2">
      <c r="A567" s="74" t="s">
        <v>38</v>
      </c>
      <c r="B567" s="86"/>
      <c r="C567" s="73"/>
      <c r="D567" s="73"/>
      <c r="E567" t="s">
        <v>39</v>
      </c>
    </row>
    <row r="568" spans="1:5" ht="15" customHeight="1" x14ac:dyDescent="0.2">
      <c r="A568" s="74"/>
      <c r="B568" s="86"/>
      <c r="C568" s="73"/>
      <c r="D568" s="73"/>
    </row>
    <row r="569" spans="1:5" ht="15" customHeight="1" x14ac:dyDescent="0.2">
      <c r="A569" s="74"/>
      <c r="B569" s="86"/>
      <c r="C569" s="43" t="s">
        <v>40</v>
      </c>
      <c r="D569" s="44" t="s">
        <v>41</v>
      </c>
      <c r="E569" s="45" t="s">
        <v>42</v>
      </c>
    </row>
    <row r="570" spans="1:5" ht="15" customHeight="1" x14ac:dyDescent="0.2">
      <c r="A570" s="74"/>
      <c r="B570" s="86"/>
      <c r="C570" s="91"/>
      <c r="D570" s="67" t="s">
        <v>66</v>
      </c>
      <c r="E570" s="68">
        <v>785874.15</v>
      </c>
    </row>
    <row r="571" spans="1:5" ht="15" customHeight="1" x14ac:dyDescent="0.2">
      <c r="A571" s="74"/>
      <c r="B571" s="86"/>
      <c r="C571" s="50" t="s">
        <v>44</v>
      </c>
      <c r="D571" s="51"/>
      <c r="E571" s="71">
        <f>SUM(E570:E570)</f>
        <v>785874.15</v>
      </c>
    </row>
    <row r="572" spans="1:5" ht="15" customHeight="1" x14ac:dyDescent="0.2"/>
    <row r="573" spans="1:5" ht="15" customHeight="1" x14ac:dyDescent="0.2"/>
    <row r="574" spans="1:5" ht="15" customHeight="1" x14ac:dyDescent="0.25">
      <c r="A574" s="35" t="s">
        <v>310</v>
      </c>
    </row>
    <row r="575" spans="1:5" ht="15" customHeight="1" x14ac:dyDescent="0.2">
      <c r="A575" s="257" t="s">
        <v>311</v>
      </c>
      <c r="B575" s="257"/>
      <c r="C575" s="257"/>
      <c r="D575" s="257"/>
      <c r="E575" s="257"/>
    </row>
    <row r="576" spans="1:5" ht="15" customHeight="1" x14ac:dyDescent="0.2">
      <c r="A576" s="257"/>
      <c r="B576" s="257"/>
      <c r="C576" s="257"/>
      <c r="D576" s="257"/>
      <c r="E576" s="257"/>
    </row>
    <row r="577" spans="1:5" ht="15" customHeight="1" x14ac:dyDescent="0.2">
      <c r="A577" s="258" t="s">
        <v>312</v>
      </c>
      <c r="B577" s="258"/>
      <c r="C577" s="258"/>
      <c r="D577" s="258"/>
      <c r="E577" s="258"/>
    </row>
    <row r="578" spans="1:5" ht="15" customHeight="1" x14ac:dyDescent="0.2">
      <c r="A578" s="258"/>
      <c r="B578" s="258"/>
      <c r="C578" s="258"/>
      <c r="D578" s="258"/>
      <c r="E578" s="258"/>
    </row>
    <row r="579" spans="1:5" ht="15" customHeight="1" x14ac:dyDescent="0.2">
      <c r="A579" s="258"/>
      <c r="B579" s="258"/>
      <c r="C579" s="258"/>
      <c r="D579" s="258"/>
      <c r="E579" s="258"/>
    </row>
    <row r="580" spans="1:5" ht="15" customHeight="1" x14ac:dyDescent="0.2">
      <c r="A580" s="258"/>
      <c r="B580" s="258"/>
      <c r="C580" s="258"/>
      <c r="D580" s="258"/>
      <c r="E580" s="258"/>
    </row>
    <row r="581" spans="1:5" ht="15" customHeight="1" x14ac:dyDescent="0.2">
      <c r="A581" s="258"/>
      <c r="B581" s="258"/>
      <c r="C581" s="258"/>
      <c r="D581" s="258"/>
      <c r="E581" s="258"/>
    </row>
    <row r="582" spans="1:5" ht="15" customHeight="1" x14ac:dyDescent="0.2">
      <c r="A582" s="258"/>
      <c r="B582" s="258"/>
      <c r="C582" s="258"/>
      <c r="D582" s="258"/>
      <c r="E582" s="258"/>
    </row>
    <row r="583" spans="1:5" ht="15" customHeight="1" x14ac:dyDescent="0.2">
      <c r="A583" s="258"/>
      <c r="B583" s="258"/>
      <c r="C583" s="258"/>
      <c r="D583" s="258"/>
      <c r="E583" s="258"/>
    </row>
    <row r="584" spans="1:5" ht="15" customHeight="1" x14ac:dyDescent="0.2">
      <c r="A584" s="258"/>
      <c r="B584" s="258"/>
      <c r="C584" s="258"/>
      <c r="D584" s="258"/>
      <c r="E584" s="258"/>
    </row>
    <row r="585" spans="1:5" ht="15" customHeight="1" x14ac:dyDescent="0.2">
      <c r="A585" s="258"/>
      <c r="B585" s="258"/>
      <c r="C585" s="258"/>
      <c r="D585" s="258"/>
      <c r="E585" s="258"/>
    </row>
    <row r="586" spans="1:5" ht="15" customHeight="1" x14ac:dyDescent="0.2">
      <c r="A586" s="64"/>
      <c r="B586" s="64"/>
      <c r="C586" s="64"/>
      <c r="D586" s="64"/>
      <c r="E586" s="64"/>
    </row>
    <row r="587" spans="1:5" ht="15" customHeight="1" x14ac:dyDescent="0.25">
      <c r="A587" s="72" t="s">
        <v>16</v>
      </c>
      <c r="B587" s="73"/>
      <c r="C587" s="73"/>
      <c r="D587" s="73"/>
      <c r="E587" s="73"/>
    </row>
    <row r="588" spans="1:5" ht="15" customHeight="1" x14ac:dyDescent="0.2">
      <c r="A588" s="74" t="s">
        <v>38</v>
      </c>
      <c r="B588" s="73"/>
      <c r="C588" s="73"/>
      <c r="D588" s="73"/>
      <c r="E588" s="75" t="s">
        <v>39</v>
      </c>
    </row>
    <row r="589" spans="1:5" ht="15" customHeight="1" x14ac:dyDescent="0.25">
      <c r="A589" s="76"/>
      <c r="B589" s="72"/>
      <c r="C589" s="73"/>
      <c r="D589" s="73"/>
      <c r="E589" s="155"/>
    </row>
    <row r="590" spans="1:5" ht="15" customHeight="1" x14ac:dyDescent="0.2">
      <c r="A590" s="42"/>
      <c r="B590" s="54"/>
      <c r="C590" s="55" t="s">
        <v>40</v>
      </c>
      <c r="D590" s="79" t="s">
        <v>53</v>
      </c>
      <c r="E590" s="55" t="s">
        <v>42</v>
      </c>
    </row>
    <row r="591" spans="1:5" ht="15" customHeight="1" x14ac:dyDescent="0.2">
      <c r="A591" s="65"/>
      <c r="B591" s="66"/>
      <c r="C591" s="58">
        <v>6409</v>
      </c>
      <c r="D591" s="48" t="s">
        <v>96</v>
      </c>
      <c r="E591" s="68">
        <v>-6404080</v>
      </c>
    </row>
    <row r="592" spans="1:5" ht="15" customHeight="1" x14ac:dyDescent="0.2">
      <c r="A592" s="101"/>
      <c r="B592" s="180"/>
      <c r="C592" s="69" t="s">
        <v>44</v>
      </c>
      <c r="D592" s="82"/>
      <c r="E592" s="83">
        <f>SUM(E591:E591)</f>
        <v>-6404080</v>
      </c>
    </row>
    <row r="593" spans="1:5" ht="15" customHeight="1" x14ac:dyDescent="0.2"/>
    <row r="594" spans="1:5" ht="15" customHeight="1" x14ac:dyDescent="0.25">
      <c r="A594" s="37" t="s">
        <v>16</v>
      </c>
      <c r="B594" s="38"/>
      <c r="C594" s="38"/>
      <c r="D594" s="38"/>
      <c r="E594" s="38"/>
    </row>
    <row r="595" spans="1:5" ht="15" customHeight="1" x14ac:dyDescent="0.2">
      <c r="A595" s="170" t="s">
        <v>51</v>
      </c>
      <c r="B595" s="38"/>
      <c r="C595" s="38"/>
      <c r="D595" s="38"/>
      <c r="E595" s="40" t="s">
        <v>157</v>
      </c>
    </row>
    <row r="596" spans="1:5" ht="15" customHeight="1" x14ac:dyDescent="0.2">
      <c r="A596" s="92"/>
      <c r="B596" s="205"/>
      <c r="C596" s="38"/>
      <c r="D596" s="38"/>
      <c r="E596" s="41"/>
    </row>
    <row r="597" spans="1:5" ht="15" customHeight="1" x14ac:dyDescent="0.2">
      <c r="A597" s="54"/>
      <c r="B597" s="54"/>
      <c r="C597" s="43" t="s">
        <v>40</v>
      </c>
      <c r="D597" s="44" t="s">
        <v>53</v>
      </c>
      <c r="E597" s="55" t="s">
        <v>42</v>
      </c>
    </row>
    <row r="598" spans="1:5" ht="15" customHeight="1" x14ac:dyDescent="0.2">
      <c r="A598" s="65"/>
      <c r="B598" s="200"/>
      <c r="C598" s="58">
        <v>3636</v>
      </c>
      <c r="D598" s="48" t="s">
        <v>79</v>
      </c>
      <c r="E598" s="68">
        <v>-975000</v>
      </c>
    </row>
    <row r="599" spans="1:5" ht="15" customHeight="1" x14ac:dyDescent="0.2">
      <c r="A599" s="65"/>
      <c r="B599" s="200"/>
      <c r="C599" s="58">
        <v>3636</v>
      </c>
      <c r="D599" s="99" t="s">
        <v>73</v>
      </c>
      <c r="E599" s="68">
        <v>179080</v>
      </c>
    </row>
    <row r="600" spans="1:5" ht="15" customHeight="1" x14ac:dyDescent="0.2">
      <c r="A600" s="65"/>
      <c r="B600" s="200"/>
      <c r="C600" s="58">
        <v>3636</v>
      </c>
      <c r="D600" s="48" t="s">
        <v>72</v>
      </c>
      <c r="E600" s="68">
        <v>7200000</v>
      </c>
    </row>
    <row r="601" spans="1:5" ht="15" customHeight="1" x14ac:dyDescent="0.2">
      <c r="C601" s="50" t="s">
        <v>44</v>
      </c>
      <c r="D601" s="51"/>
      <c r="E601" s="52">
        <f>SUM(E598:E600)</f>
        <v>6404080</v>
      </c>
    </row>
    <row r="602" spans="1:5" ht="15" customHeight="1" x14ac:dyDescent="0.2"/>
    <row r="603" spans="1:5" ht="15" customHeight="1" x14ac:dyDescent="0.2"/>
    <row r="604" spans="1:5" ht="15" customHeight="1" x14ac:dyDescent="0.25">
      <c r="A604" s="35" t="s">
        <v>313</v>
      </c>
    </row>
    <row r="605" spans="1:5" ht="15" customHeight="1" x14ac:dyDescent="0.2">
      <c r="A605" s="257" t="s">
        <v>314</v>
      </c>
      <c r="B605" s="257"/>
      <c r="C605" s="257"/>
      <c r="D605" s="257"/>
      <c r="E605" s="257"/>
    </row>
    <row r="606" spans="1:5" ht="15" customHeight="1" x14ac:dyDescent="0.2">
      <c r="A606" s="257"/>
      <c r="B606" s="257"/>
      <c r="C606" s="257"/>
      <c r="D606" s="257"/>
      <c r="E606" s="257"/>
    </row>
    <row r="607" spans="1:5" ht="15" customHeight="1" x14ac:dyDescent="0.2">
      <c r="A607" s="258" t="s">
        <v>315</v>
      </c>
      <c r="B607" s="258"/>
      <c r="C607" s="258"/>
      <c r="D607" s="258"/>
      <c r="E607" s="258"/>
    </row>
    <row r="608" spans="1:5" ht="15" customHeight="1" x14ac:dyDescent="0.2">
      <c r="A608" s="258"/>
      <c r="B608" s="258"/>
      <c r="C608" s="258"/>
      <c r="D608" s="258"/>
      <c r="E608" s="258"/>
    </row>
    <row r="609" spans="1:5" ht="15" customHeight="1" x14ac:dyDescent="0.2">
      <c r="A609" s="258"/>
      <c r="B609" s="258"/>
      <c r="C609" s="258"/>
      <c r="D609" s="258"/>
      <c r="E609" s="258"/>
    </row>
    <row r="610" spans="1:5" ht="15" customHeight="1" x14ac:dyDescent="0.2">
      <c r="A610" s="258"/>
      <c r="B610" s="258"/>
      <c r="C610" s="258"/>
      <c r="D610" s="258"/>
      <c r="E610" s="258"/>
    </row>
    <row r="611" spans="1:5" ht="15" customHeight="1" x14ac:dyDescent="0.2">
      <c r="A611" s="258"/>
      <c r="B611" s="258"/>
      <c r="C611" s="258"/>
      <c r="D611" s="258"/>
      <c r="E611" s="258"/>
    </row>
    <row r="612" spans="1:5" ht="15" customHeight="1" x14ac:dyDescent="0.2">
      <c r="A612" s="258"/>
      <c r="B612" s="258"/>
      <c r="C612" s="258"/>
      <c r="D612" s="258"/>
      <c r="E612" s="258"/>
    </row>
    <row r="613" spans="1:5" ht="15" customHeight="1" x14ac:dyDescent="0.2">
      <c r="A613" s="258"/>
      <c r="B613" s="258"/>
      <c r="C613" s="258"/>
      <c r="D613" s="258"/>
      <c r="E613" s="258"/>
    </row>
    <row r="614" spans="1:5" ht="15" customHeight="1" x14ac:dyDescent="0.2">
      <c r="A614" s="258"/>
      <c r="B614" s="258"/>
      <c r="C614" s="258"/>
      <c r="D614" s="258"/>
      <c r="E614" s="258"/>
    </row>
    <row r="615" spans="1:5" ht="15" customHeight="1" x14ac:dyDescent="0.2">
      <c r="A615" s="64"/>
      <c r="B615" s="64"/>
      <c r="C615" s="64"/>
      <c r="D615" s="64"/>
      <c r="E615" s="64"/>
    </row>
    <row r="616" spans="1:5" ht="15" customHeight="1" x14ac:dyDescent="0.25">
      <c r="A616" s="72" t="s">
        <v>16</v>
      </c>
      <c r="B616" s="73"/>
      <c r="C616" s="73"/>
      <c r="D616" s="73"/>
      <c r="E616" s="73"/>
    </row>
    <row r="617" spans="1:5" ht="15" customHeight="1" x14ac:dyDescent="0.2">
      <c r="A617" s="74" t="s">
        <v>38</v>
      </c>
      <c r="B617" s="73"/>
      <c r="C617" s="73"/>
      <c r="D617" s="73"/>
      <c r="E617" s="75" t="s">
        <v>39</v>
      </c>
    </row>
    <row r="618" spans="1:5" ht="15" customHeight="1" x14ac:dyDescent="0.25">
      <c r="A618" s="76"/>
      <c r="B618" s="72"/>
      <c r="C618" s="73"/>
      <c r="D618" s="73"/>
      <c r="E618" s="155"/>
    </row>
    <row r="619" spans="1:5" ht="15" customHeight="1" x14ac:dyDescent="0.2">
      <c r="A619" s="42"/>
      <c r="B619" s="54"/>
      <c r="C619" s="55" t="s">
        <v>40</v>
      </c>
      <c r="D619" s="79" t="s">
        <v>53</v>
      </c>
      <c r="E619" s="55" t="s">
        <v>42</v>
      </c>
    </row>
    <row r="620" spans="1:5" ht="15" customHeight="1" x14ac:dyDescent="0.2">
      <c r="A620" s="65"/>
      <c r="B620" s="66"/>
      <c r="C620" s="58">
        <v>6409</v>
      </c>
      <c r="D620" s="48" t="s">
        <v>96</v>
      </c>
      <c r="E620" s="68">
        <v>-7000000</v>
      </c>
    </row>
    <row r="621" spans="1:5" ht="15" customHeight="1" x14ac:dyDescent="0.2">
      <c r="A621" s="101"/>
      <c r="B621" s="180"/>
      <c r="C621" s="69" t="s">
        <v>44</v>
      </c>
      <c r="D621" s="82"/>
      <c r="E621" s="83">
        <f>SUM(E620:E620)</f>
        <v>-7000000</v>
      </c>
    </row>
    <row r="622" spans="1:5" ht="15" customHeight="1" x14ac:dyDescent="0.2"/>
    <row r="623" spans="1:5" ht="15" customHeight="1" x14ac:dyDescent="0.2"/>
    <row r="624" spans="1:5" ht="15" customHeight="1" x14ac:dyDescent="0.2"/>
    <row r="625" spans="1:5" ht="15" customHeight="1" x14ac:dyDescent="0.2"/>
    <row r="626" spans="1:5" ht="15" customHeight="1" x14ac:dyDescent="0.25">
      <c r="A626" s="37" t="s">
        <v>16</v>
      </c>
      <c r="B626" s="38"/>
      <c r="C626" s="38"/>
      <c r="D626" s="38"/>
      <c r="E626" s="36"/>
    </row>
    <row r="627" spans="1:5" ht="15" customHeight="1" x14ac:dyDescent="0.2">
      <c r="A627" s="74" t="s">
        <v>77</v>
      </c>
      <c r="B627" s="38"/>
      <c r="C627" s="38"/>
      <c r="D627" s="38"/>
      <c r="E627" s="40" t="s">
        <v>78</v>
      </c>
    </row>
    <row r="628" spans="1:5" ht="15" customHeight="1" x14ac:dyDescent="0.2">
      <c r="A628" s="39"/>
      <c r="B628" s="36"/>
      <c r="C628" s="38"/>
      <c r="D628" s="38"/>
      <c r="E628" s="41"/>
    </row>
    <row r="629" spans="1:5" ht="15" customHeight="1" x14ac:dyDescent="0.2">
      <c r="A629" s="54"/>
      <c r="B629" s="54"/>
      <c r="C629" s="43" t="s">
        <v>40</v>
      </c>
      <c r="D629" s="79" t="s">
        <v>53</v>
      </c>
      <c r="E629" s="45" t="s">
        <v>42</v>
      </c>
    </row>
    <row r="630" spans="1:5" ht="15" customHeight="1" x14ac:dyDescent="0.2">
      <c r="A630" s="54"/>
      <c r="B630" s="54"/>
      <c r="C630" s="58">
        <v>3419</v>
      </c>
      <c r="D630" s="48" t="s">
        <v>103</v>
      </c>
      <c r="E630" s="204">
        <v>7000000</v>
      </c>
    </row>
    <row r="631" spans="1:5" ht="15" customHeight="1" x14ac:dyDescent="0.2">
      <c r="A631" s="98"/>
      <c r="B631" s="98"/>
      <c r="C631" s="50" t="s">
        <v>44</v>
      </c>
      <c r="D631" s="51"/>
      <c r="E631" s="52">
        <f>SUM(E630:E630)</f>
        <v>7000000</v>
      </c>
    </row>
    <row r="632" spans="1:5" ht="15" customHeight="1" x14ac:dyDescent="0.2"/>
    <row r="633" spans="1:5" ht="15" customHeight="1" x14ac:dyDescent="0.2"/>
    <row r="634" spans="1:5" ht="15" customHeight="1" x14ac:dyDescent="0.25">
      <c r="A634" s="35" t="s">
        <v>316</v>
      </c>
    </row>
    <row r="635" spans="1:5" ht="15" customHeight="1" x14ac:dyDescent="0.2">
      <c r="A635" s="261" t="s">
        <v>68</v>
      </c>
      <c r="B635" s="261"/>
      <c r="C635" s="261"/>
      <c r="D635" s="261"/>
      <c r="E635" s="261"/>
    </row>
    <row r="636" spans="1:5" ht="15" customHeight="1" x14ac:dyDescent="0.2">
      <c r="A636" s="261"/>
      <c r="B636" s="261"/>
      <c r="C636" s="261"/>
      <c r="D636" s="261"/>
      <c r="E636" s="261"/>
    </row>
    <row r="637" spans="1:5" ht="15" customHeight="1" x14ac:dyDescent="0.2">
      <c r="A637" s="258" t="s">
        <v>317</v>
      </c>
      <c r="B637" s="258"/>
      <c r="C637" s="258"/>
      <c r="D637" s="258"/>
      <c r="E637" s="258"/>
    </row>
    <row r="638" spans="1:5" ht="15" customHeight="1" x14ac:dyDescent="0.2">
      <c r="A638" s="258"/>
      <c r="B638" s="258"/>
      <c r="C638" s="258"/>
      <c r="D638" s="258"/>
      <c r="E638" s="258"/>
    </row>
    <row r="639" spans="1:5" ht="15" customHeight="1" x14ac:dyDescent="0.2">
      <c r="A639" s="258"/>
      <c r="B639" s="258"/>
      <c r="C639" s="258"/>
      <c r="D639" s="258"/>
      <c r="E639" s="258"/>
    </row>
    <row r="640" spans="1:5" ht="15" customHeight="1" x14ac:dyDescent="0.2">
      <c r="A640" s="258"/>
      <c r="B640" s="258"/>
      <c r="C640" s="258"/>
      <c r="D640" s="258"/>
      <c r="E640" s="258"/>
    </row>
    <row r="641" spans="1:5" ht="15" customHeight="1" x14ac:dyDescent="0.2">
      <c r="A641" s="258"/>
      <c r="B641" s="258"/>
      <c r="C641" s="258"/>
      <c r="D641" s="258"/>
      <c r="E641" s="258"/>
    </row>
    <row r="642" spans="1:5" ht="15" customHeight="1" x14ac:dyDescent="0.2">
      <c r="A642" s="258"/>
      <c r="B642" s="258"/>
      <c r="C642" s="258"/>
      <c r="D642" s="258"/>
      <c r="E642" s="258"/>
    </row>
    <row r="643" spans="1:5" ht="15" customHeight="1" x14ac:dyDescent="0.2">
      <c r="A643" s="258"/>
      <c r="B643" s="258"/>
      <c r="C643" s="258"/>
      <c r="D643" s="258"/>
      <c r="E643" s="258"/>
    </row>
    <row r="644" spans="1:5" ht="15" customHeight="1" x14ac:dyDescent="0.2">
      <c r="A644" s="38"/>
      <c r="B644" s="92"/>
      <c r="C644" s="93"/>
      <c r="D644" s="38"/>
      <c r="E644" s="94"/>
    </row>
    <row r="645" spans="1:5" ht="15" customHeight="1" x14ac:dyDescent="0.25">
      <c r="A645" s="37" t="s">
        <v>16</v>
      </c>
      <c r="B645" s="38"/>
      <c r="C645" s="38"/>
      <c r="D645" s="38"/>
      <c r="E645" s="36"/>
    </row>
    <row r="646" spans="1:5" ht="15" customHeight="1" x14ac:dyDescent="0.2">
      <c r="A646" s="39" t="s">
        <v>70</v>
      </c>
      <c r="B646" s="38"/>
      <c r="C646" s="38"/>
      <c r="D646" s="38"/>
      <c r="E646" s="40" t="s">
        <v>71</v>
      </c>
    </row>
    <row r="647" spans="1:5" ht="15" customHeight="1" x14ac:dyDescent="0.2">
      <c r="A647" s="39"/>
      <c r="B647" s="36"/>
      <c r="C647" s="38"/>
      <c r="D647" s="38"/>
      <c r="E647" s="41"/>
    </row>
    <row r="648" spans="1:5" ht="15" customHeight="1" x14ac:dyDescent="0.2">
      <c r="A648" s="54"/>
      <c r="B648" s="54"/>
      <c r="C648" s="43" t="s">
        <v>40</v>
      </c>
      <c r="D648" s="79" t="s">
        <v>53</v>
      </c>
      <c r="E648" s="55" t="s">
        <v>42</v>
      </c>
    </row>
    <row r="649" spans="1:5" ht="15" customHeight="1" x14ac:dyDescent="0.2">
      <c r="A649" s="46"/>
      <c r="B649" s="95"/>
      <c r="C649" s="96">
        <v>5273</v>
      </c>
      <c r="D649" s="48" t="s">
        <v>103</v>
      </c>
      <c r="E649" s="49">
        <v>-1118440</v>
      </c>
    </row>
    <row r="650" spans="1:5" ht="15" customHeight="1" x14ac:dyDescent="0.2">
      <c r="A650" s="46"/>
      <c r="B650" s="95"/>
      <c r="C650" s="96">
        <v>5511</v>
      </c>
      <c r="D650" s="48" t="s">
        <v>54</v>
      </c>
      <c r="E650" s="49">
        <v>1118440</v>
      </c>
    </row>
    <row r="651" spans="1:5" ht="15" customHeight="1" x14ac:dyDescent="0.2">
      <c r="A651" s="98"/>
      <c r="B651" s="98"/>
      <c r="C651" s="50" t="s">
        <v>44</v>
      </c>
      <c r="D651" s="99"/>
      <c r="E651" s="52">
        <f>SUM(E649:E650)</f>
        <v>0</v>
      </c>
    </row>
    <row r="652" spans="1:5" ht="15" customHeight="1" x14ac:dyDescent="0.2"/>
    <row r="653" spans="1:5" ht="15" customHeight="1" x14ac:dyDescent="0.2"/>
    <row r="654" spans="1:5" ht="15" customHeight="1" x14ac:dyDescent="0.25">
      <c r="A654" s="35" t="s">
        <v>318</v>
      </c>
    </row>
    <row r="655" spans="1:5" ht="15" customHeight="1" x14ac:dyDescent="0.2">
      <c r="A655" s="261" t="s">
        <v>200</v>
      </c>
      <c r="B655" s="261"/>
      <c r="C655" s="261"/>
      <c r="D655" s="261"/>
      <c r="E655" s="261"/>
    </row>
    <row r="656" spans="1:5" ht="15" customHeight="1" x14ac:dyDescent="0.2">
      <c r="A656" s="261"/>
      <c r="B656" s="261"/>
      <c r="C656" s="261"/>
      <c r="D656" s="261"/>
      <c r="E656" s="261"/>
    </row>
    <row r="657" spans="1:5" ht="15" customHeight="1" x14ac:dyDescent="0.2">
      <c r="A657" s="258" t="s">
        <v>319</v>
      </c>
      <c r="B657" s="258"/>
      <c r="C657" s="258"/>
      <c r="D657" s="258"/>
      <c r="E657" s="258"/>
    </row>
    <row r="658" spans="1:5" ht="15" customHeight="1" x14ac:dyDescent="0.2">
      <c r="A658" s="258"/>
      <c r="B658" s="258"/>
      <c r="C658" s="258"/>
      <c r="D658" s="258"/>
      <c r="E658" s="258"/>
    </row>
    <row r="659" spans="1:5" ht="15" customHeight="1" x14ac:dyDescent="0.2">
      <c r="A659" s="258"/>
      <c r="B659" s="258"/>
      <c r="C659" s="258"/>
      <c r="D659" s="258"/>
      <c r="E659" s="258"/>
    </row>
    <row r="660" spans="1:5" ht="15" customHeight="1" x14ac:dyDescent="0.2">
      <c r="A660" s="258"/>
      <c r="B660" s="258"/>
      <c r="C660" s="258"/>
      <c r="D660" s="258"/>
      <c r="E660" s="258"/>
    </row>
    <row r="661" spans="1:5" ht="15" customHeight="1" x14ac:dyDescent="0.2">
      <c r="A661" s="258"/>
      <c r="B661" s="258"/>
      <c r="C661" s="258"/>
      <c r="D661" s="258"/>
      <c r="E661" s="258"/>
    </row>
    <row r="662" spans="1:5" ht="15" customHeight="1" x14ac:dyDescent="0.2">
      <c r="A662" s="258"/>
      <c r="B662" s="258"/>
      <c r="C662" s="258"/>
      <c r="D662" s="258"/>
      <c r="E662" s="258"/>
    </row>
    <row r="663" spans="1:5" ht="15" customHeight="1" x14ac:dyDescent="0.2">
      <c r="A663" s="258"/>
      <c r="B663" s="258"/>
      <c r="C663" s="258"/>
      <c r="D663" s="258"/>
      <c r="E663" s="258"/>
    </row>
    <row r="664" spans="1:5" ht="15" customHeight="1" x14ac:dyDescent="0.2">
      <c r="A664" s="152"/>
      <c r="B664" s="152"/>
      <c r="C664" s="152"/>
      <c r="D664" s="152"/>
      <c r="E664" s="152"/>
    </row>
    <row r="665" spans="1:5" ht="15" customHeight="1" x14ac:dyDescent="0.25">
      <c r="A665" s="72" t="s">
        <v>16</v>
      </c>
      <c r="B665" s="86"/>
      <c r="C665" s="73"/>
      <c r="D665" s="73"/>
      <c r="E665" s="73"/>
    </row>
    <row r="666" spans="1:5" ht="15" customHeight="1" x14ac:dyDescent="0.2">
      <c r="A666" s="74" t="s">
        <v>158</v>
      </c>
      <c r="B666" s="73"/>
      <c r="C666" s="73"/>
      <c r="D666" s="73"/>
      <c r="E666" s="75" t="s">
        <v>159</v>
      </c>
    </row>
    <row r="667" spans="1:5" ht="15" customHeight="1" x14ac:dyDescent="0.2">
      <c r="A667" s="76"/>
      <c r="B667" s="206"/>
      <c r="C667" s="73"/>
      <c r="D667" s="76"/>
      <c r="E667" s="78"/>
    </row>
    <row r="668" spans="1:5" ht="15" customHeight="1" x14ac:dyDescent="0.2">
      <c r="A668" s="152"/>
      <c r="B668" s="42"/>
      <c r="C668" s="55" t="s">
        <v>40</v>
      </c>
      <c r="D668" s="207" t="s">
        <v>53</v>
      </c>
      <c r="E668" s="55" t="s">
        <v>42</v>
      </c>
    </row>
    <row r="669" spans="1:5" ht="15" customHeight="1" x14ac:dyDescent="0.2">
      <c r="A669" s="152"/>
      <c r="B669" s="208"/>
      <c r="C669" s="58">
        <v>2331</v>
      </c>
      <c r="D669" s="48" t="s">
        <v>72</v>
      </c>
      <c r="E669" s="162">
        <v>-100000</v>
      </c>
    </row>
    <row r="670" spans="1:5" ht="15" customHeight="1" x14ac:dyDescent="0.2">
      <c r="A670" s="152"/>
      <c r="B670" s="208"/>
      <c r="C670" s="58">
        <v>2331</v>
      </c>
      <c r="D670" s="48" t="s">
        <v>183</v>
      </c>
      <c r="E670" s="162">
        <v>100000</v>
      </c>
    </row>
    <row r="671" spans="1:5" ht="15" customHeight="1" x14ac:dyDescent="0.2">
      <c r="A671" s="152"/>
      <c r="B671" s="101"/>
      <c r="C671" s="69" t="s">
        <v>44</v>
      </c>
      <c r="D671" s="82"/>
      <c r="E671" s="83">
        <f>SUM(E669:E670)</f>
        <v>0</v>
      </c>
    </row>
    <row r="672" spans="1:5" ht="15" customHeight="1" x14ac:dyDescent="0.2"/>
    <row r="673" spans="1:5" ht="15" customHeight="1" x14ac:dyDescent="0.2"/>
    <row r="674" spans="1:5" ht="15" customHeight="1" x14ac:dyDescent="0.2"/>
    <row r="675" spans="1:5" ht="15" customHeight="1" x14ac:dyDescent="0.2"/>
    <row r="676" spans="1:5" ht="15" customHeight="1" x14ac:dyDescent="0.2"/>
    <row r="677" spans="1:5" ht="15" customHeight="1" x14ac:dyDescent="0.2"/>
    <row r="678" spans="1:5" ht="15" customHeight="1" x14ac:dyDescent="0.25">
      <c r="A678" s="35" t="s">
        <v>320</v>
      </c>
    </row>
    <row r="679" spans="1:5" ht="15" customHeight="1" x14ac:dyDescent="0.2">
      <c r="A679" s="261" t="s">
        <v>206</v>
      </c>
      <c r="B679" s="261"/>
      <c r="C679" s="261"/>
      <c r="D679" s="261"/>
      <c r="E679" s="261"/>
    </row>
    <row r="680" spans="1:5" ht="15" customHeight="1" x14ac:dyDescent="0.2">
      <c r="A680" s="261"/>
      <c r="B680" s="261"/>
      <c r="C680" s="261"/>
      <c r="D680" s="261"/>
      <c r="E680" s="261"/>
    </row>
    <row r="681" spans="1:5" ht="15" customHeight="1" x14ac:dyDescent="0.2">
      <c r="A681" s="258" t="s">
        <v>405</v>
      </c>
      <c r="B681" s="258"/>
      <c r="C681" s="258"/>
      <c r="D681" s="258"/>
      <c r="E681" s="258"/>
    </row>
    <row r="682" spans="1:5" ht="15" customHeight="1" x14ac:dyDescent="0.2">
      <c r="A682" s="258"/>
      <c r="B682" s="258"/>
      <c r="C682" s="258"/>
      <c r="D682" s="258"/>
      <c r="E682" s="258"/>
    </row>
    <row r="683" spans="1:5" ht="15" customHeight="1" x14ac:dyDescent="0.2">
      <c r="A683" s="258"/>
      <c r="B683" s="258"/>
      <c r="C683" s="258"/>
      <c r="D683" s="258"/>
      <c r="E683" s="258"/>
    </row>
    <row r="684" spans="1:5" ht="15" customHeight="1" x14ac:dyDescent="0.2">
      <c r="A684" s="258"/>
      <c r="B684" s="258"/>
      <c r="C684" s="258"/>
      <c r="D684" s="258"/>
      <c r="E684" s="258"/>
    </row>
    <row r="685" spans="1:5" ht="15" customHeight="1" x14ac:dyDescent="0.2">
      <c r="A685" s="258"/>
      <c r="B685" s="258"/>
      <c r="C685" s="258"/>
      <c r="D685" s="258"/>
      <c r="E685" s="258"/>
    </row>
    <row r="686" spans="1:5" ht="15" customHeight="1" x14ac:dyDescent="0.2">
      <c r="A686" s="258"/>
      <c r="B686" s="258"/>
      <c r="C686" s="258"/>
      <c r="D686" s="258"/>
      <c r="E686" s="258"/>
    </row>
    <row r="687" spans="1:5" ht="15" customHeight="1" x14ac:dyDescent="0.2">
      <c r="A687" s="258"/>
      <c r="B687" s="258"/>
      <c r="C687" s="258"/>
      <c r="D687" s="258"/>
      <c r="E687" s="258"/>
    </row>
    <row r="688" spans="1:5" ht="15" customHeight="1" x14ac:dyDescent="0.2">
      <c r="A688" s="258"/>
      <c r="B688" s="258"/>
      <c r="C688" s="258"/>
      <c r="D688" s="258"/>
      <c r="E688" s="258"/>
    </row>
    <row r="689" spans="1:5" ht="15" customHeight="1" x14ac:dyDescent="0.2"/>
    <row r="690" spans="1:5" ht="15" customHeight="1" x14ac:dyDescent="0.25">
      <c r="A690" s="72" t="s">
        <v>16</v>
      </c>
      <c r="B690" s="73"/>
      <c r="C690" s="73"/>
      <c r="D690" s="73"/>
      <c r="E690" s="76"/>
    </row>
    <row r="691" spans="1:5" ht="15" customHeight="1" x14ac:dyDescent="0.2">
      <c r="A691" s="39" t="s">
        <v>164</v>
      </c>
      <c r="B691" s="53"/>
      <c r="C691" s="53"/>
      <c r="D691" s="53"/>
      <c r="E691" s="53" t="s">
        <v>165</v>
      </c>
    </row>
    <row r="692" spans="1:5" ht="15" customHeight="1" x14ac:dyDescent="0.2"/>
    <row r="693" spans="1:5" ht="15" customHeight="1" x14ac:dyDescent="0.2">
      <c r="C693" s="43" t="s">
        <v>40</v>
      </c>
      <c r="D693" s="79" t="s">
        <v>53</v>
      </c>
      <c r="E693" s="55" t="s">
        <v>42</v>
      </c>
    </row>
    <row r="694" spans="1:5" ht="15" customHeight="1" x14ac:dyDescent="0.2">
      <c r="C694" s="96">
        <v>4399</v>
      </c>
      <c r="D694" s="67" t="s">
        <v>79</v>
      </c>
      <c r="E694" s="49">
        <v>-583138.55000000005</v>
      </c>
    </row>
    <row r="695" spans="1:5" ht="15" customHeight="1" x14ac:dyDescent="0.2">
      <c r="C695" s="96">
        <v>4399</v>
      </c>
      <c r="D695" s="67" t="s">
        <v>79</v>
      </c>
      <c r="E695" s="49">
        <f>3950+8100+35718+15000</f>
        <v>62768</v>
      </c>
    </row>
    <row r="696" spans="1:5" ht="15" customHeight="1" x14ac:dyDescent="0.2">
      <c r="C696" s="96">
        <v>4399</v>
      </c>
      <c r="D696" s="99" t="s">
        <v>73</v>
      </c>
      <c r="E696" s="49">
        <v>2656</v>
      </c>
    </row>
    <row r="697" spans="1:5" ht="15" customHeight="1" x14ac:dyDescent="0.2">
      <c r="C697" s="50" t="s">
        <v>44</v>
      </c>
      <c r="D697" s="99"/>
      <c r="E697" s="52">
        <f>SUM(E694:E696)</f>
        <v>-517714.55000000005</v>
      </c>
    </row>
    <row r="698" spans="1:5" ht="15" customHeight="1" x14ac:dyDescent="0.2"/>
    <row r="699" spans="1:5" ht="15" customHeight="1" x14ac:dyDescent="0.2">
      <c r="B699" s="55" t="s">
        <v>47</v>
      </c>
      <c r="C699" s="55" t="s">
        <v>40</v>
      </c>
      <c r="D699" s="156" t="s">
        <v>41</v>
      </c>
      <c r="E699" s="55" t="s">
        <v>42</v>
      </c>
    </row>
    <row r="700" spans="1:5" ht="15" customHeight="1" x14ac:dyDescent="0.2">
      <c r="B700" s="217">
        <v>125</v>
      </c>
      <c r="C700" s="218"/>
      <c r="D700" s="102" t="s">
        <v>114</v>
      </c>
      <c r="E700" s="68">
        <f>31989+8780+12051.41+17900+127000+17000+25392+12880+30387+88310+33143+15181+25010.14+55250+17441</f>
        <v>517714.55000000005</v>
      </c>
    </row>
    <row r="701" spans="1:5" ht="15" customHeight="1" x14ac:dyDescent="0.2">
      <c r="B701" s="219"/>
      <c r="C701" s="69" t="s">
        <v>44</v>
      </c>
      <c r="D701" s="70"/>
      <c r="E701" s="71">
        <f>SUM(E700:E700)</f>
        <v>517714.55000000005</v>
      </c>
    </row>
    <row r="702" spans="1:5" ht="15" customHeight="1" x14ac:dyDescent="0.2"/>
    <row r="703" spans="1:5" ht="15" customHeight="1" x14ac:dyDescent="0.2"/>
    <row r="704" spans="1:5" ht="15" customHeight="1" x14ac:dyDescent="0.25">
      <c r="A704" s="35" t="s">
        <v>321</v>
      </c>
    </row>
    <row r="705" spans="1:5" ht="15" customHeight="1" x14ac:dyDescent="0.2">
      <c r="A705" s="261" t="s">
        <v>206</v>
      </c>
      <c r="B705" s="261"/>
      <c r="C705" s="261"/>
      <c r="D705" s="261"/>
      <c r="E705" s="261"/>
    </row>
    <row r="706" spans="1:5" ht="15" customHeight="1" x14ac:dyDescent="0.2">
      <c r="A706" s="261"/>
      <c r="B706" s="261"/>
      <c r="C706" s="261"/>
      <c r="D706" s="261"/>
      <c r="E706" s="261"/>
    </row>
    <row r="707" spans="1:5" ht="15" customHeight="1" x14ac:dyDescent="0.2">
      <c r="A707" s="258" t="s">
        <v>322</v>
      </c>
      <c r="B707" s="258"/>
      <c r="C707" s="258"/>
      <c r="D707" s="258"/>
      <c r="E707" s="258"/>
    </row>
    <row r="708" spans="1:5" ht="15" customHeight="1" x14ac:dyDescent="0.2">
      <c r="A708" s="258"/>
      <c r="B708" s="258"/>
      <c r="C708" s="258"/>
      <c r="D708" s="258"/>
      <c r="E708" s="258"/>
    </row>
    <row r="709" spans="1:5" ht="15" customHeight="1" x14ac:dyDescent="0.2">
      <c r="A709" s="258"/>
      <c r="B709" s="258"/>
      <c r="C709" s="258"/>
      <c r="D709" s="258"/>
      <c r="E709" s="258"/>
    </row>
    <row r="710" spans="1:5" ht="15" customHeight="1" x14ac:dyDescent="0.2">
      <c r="A710" s="258"/>
      <c r="B710" s="258"/>
      <c r="C710" s="258"/>
      <c r="D710" s="258"/>
      <c r="E710" s="258"/>
    </row>
    <row r="711" spans="1:5" ht="15" customHeight="1" x14ac:dyDescent="0.2">
      <c r="A711" s="258"/>
      <c r="B711" s="258"/>
      <c r="C711" s="258"/>
      <c r="D711" s="258"/>
      <c r="E711" s="258"/>
    </row>
    <row r="712" spans="1:5" ht="15" customHeight="1" x14ac:dyDescent="0.2">
      <c r="A712" s="258"/>
      <c r="B712" s="258"/>
      <c r="C712" s="258"/>
      <c r="D712" s="258"/>
      <c r="E712" s="258"/>
    </row>
    <row r="713" spans="1:5" ht="15" customHeight="1" x14ac:dyDescent="0.2">
      <c r="A713" s="258"/>
      <c r="B713" s="258"/>
      <c r="C713" s="258"/>
      <c r="D713" s="258"/>
      <c r="E713" s="258"/>
    </row>
    <row r="714" spans="1:5" ht="15" customHeight="1" x14ac:dyDescent="0.2"/>
    <row r="715" spans="1:5" ht="15" customHeight="1" x14ac:dyDescent="0.25">
      <c r="A715" s="72" t="s">
        <v>16</v>
      </c>
      <c r="B715" s="73"/>
      <c r="C715" s="73"/>
      <c r="D715" s="73"/>
      <c r="E715" s="76"/>
    </row>
    <row r="716" spans="1:5" ht="15" customHeight="1" x14ac:dyDescent="0.2">
      <c r="A716" s="39" t="s">
        <v>164</v>
      </c>
      <c r="B716" s="53"/>
      <c r="C716" s="53"/>
      <c r="D716" s="53"/>
      <c r="E716" s="53" t="s">
        <v>165</v>
      </c>
    </row>
    <row r="717" spans="1:5" ht="15" customHeight="1" x14ac:dyDescent="0.2"/>
    <row r="718" spans="1:5" ht="15" customHeight="1" x14ac:dyDescent="0.2">
      <c r="C718" s="43" t="s">
        <v>40</v>
      </c>
      <c r="D718" s="79" t="s">
        <v>53</v>
      </c>
      <c r="E718" s="55" t="s">
        <v>42</v>
      </c>
    </row>
    <row r="719" spans="1:5" ht="15" customHeight="1" x14ac:dyDescent="0.2">
      <c r="C719" s="96">
        <v>4349</v>
      </c>
      <c r="D719" s="48" t="s">
        <v>72</v>
      </c>
      <c r="E719" s="49">
        <v>-45000</v>
      </c>
    </row>
    <row r="720" spans="1:5" ht="15" customHeight="1" x14ac:dyDescent="0.2">
      <c r="C720" s="96">
        <v>4349</v>
      </c>
      <c r="D720" s="99" t="s">
        <v>73</v>
      </c>
      <c r="E720" s="49">
        <v>45000</v>
      </c>
    </row>
    <row r="721" spans="1:5" ht="15" customHeight="1" x14ac:dyDescent="0.2">
      <c r="C721" s="50" t="s">
        <v>44</v>
      </c>
      <c r="D721" s="99"/>
      <c r="E721" s="52">
        <f>SUM(E719:E720)</f>
        <v>0</v>
      </c>
    </row>
    <row r="722" spans="1:5" ht="15" customHeight="1" x14ac:dyDescent="0.2"/>
    <row r="723" spans="1:5" ht="15" customHeight="1" x14ac:dyDescent="0.2"/>
    <row r="724" spans="1:5" ht="15" customHeight="1" x14ac:dyDescent="0.2"/>
    <row r="725" spans="1:5" ht="15" customHeight="1" x14ac:dyDescent="0.2"/>
    <row r="726" spans="1:5" ht="15" customHeight="1" x14ac:dyDescent="0.2"/>
    <row r="727" spans="1:5" ht="15" customHeight="1" x14ac:dyDescent="0.2"/>
    <row r="728" spans="1:5" ht="15" customHeight="1" x14ac:dyDescent="0.2"/>
    <row r="729" spans="1:5" ht="15" customHeight="1" x14ac:dyDescent="0.2"/>
    <row r="730" spans="1:5" ht="15" customHeight="1" x14ac:dyDescent="0.25">
      <c r="A730" s="35" t="s">
        <v>323</v>
      </c>
    </row>
    <row r="731" spans="1:5" ht="15" customHeight="1" x14ac:dyDescent="0.2">
      <c r="A731" s="261" t="s">
        <v>75</v>
      </c>
      <c r="B731" s="261"/>
      <c r="C731" s="261"/>
      <c r="D731" s="261"/>
      <c r="E731" s="261"/>
    </row>
    <row r="732" spans="1:5" ht="15" customHeight="1" x14ac:dyDescent="0.2">
      <c r="A732" s="261"/>
      <c r="B732" s="261"/>
      <c r="C732" s="261"/>
      <c r="D732" s="261"/>
      <c r="E732" s="261"/>
    </row>
    <row r="733" spans="1:5" ht="15" customHeight="1" x14ac:dyDescent="0.2">
      <c r="A733" s="258" t="s">
        <v>324</v>
      </c>
      <c r="B733" s="258"/>
      <c r="C733" s="258"/>
      <c r="D733" s="258"/>
      <c r="E733" s="258"/>
    </row>
    <row r="734" spans="1:5" ht="15" customHeight="1" x14ac:dyDescent="0.2">
      <c r="A734" s="258"/>
      <c r="B734" s="258"/>
      <c r="C734" s="258"/>
      <c r="D734" s="258"/>
      <c r="E734" s="258"/>
    </row>
    <row r="735" spans="1:5" ht="15" customHeight="1" x14ac:dyDescent="0.2">
      <c r="A735" s="258"/>
      <c r="B735" s="258"/>
      <c r="C735" s="258"/>
      <c r="D735" s="258"/>
      <c r="E735" s="258"/>
    </row>
    <row r="736" spans="1:5" ht="15" customHeight="1" x14ac:dyDescent="0.2">
      <c r="A736" s="258"/>
      <c r="B736" s="258"/>
      <c r="C736" s="258"/>
      <c r="D736" s="258"/>
      <c r="E736" s="258"/>
    </row>
    <row r="737" spans="1:5" ht="15" customHeight="1" x14ac:dyDescent="0.2">
      <c r="A737" s="258"/>
      <c r="B737" s="258"/>
      <c r="C737" s="258"/>
      <c r="D737" s="258"/>
      <c r="E737" s="258"/>
    </row>
    <row r="738" spans="1:5" ht="15" customHeight="1" x14ac:dyDescent="0.2">
      <c r="A738" s="258"/>
      <c r="B738" s="258"/>
      <c r="C738" s="258"/>
      <c r="D738" s="258"/>
      <c r="E738" s="258"/>
    </row>
    <row r="739" spans="1:5" ht="15" customHeight="1" x14ac:dyDescent="0.2">
      <c r="A739" s="258"/>
      <c r="B739" s="258"/>
      <c r="C739" s="258"/>
      <c r="D739" s="258"/>
      <c r="E739" s="258"/>
    </row>
    <row r="740" spans="1:5" ht="15" customHeight="1" x14ac:dyDescent="0.2">
      <c r="A740" s="64"/>
      <c r="B740" s="64"/>
      <c r="C740" s="64"/>
      <c r="D740" s="64"/>
      <c r="E740" s="64"/>
    </row>
    <row r="741" spans="1:5" ht="15" customHeight="1" x14ac:dyDescent="0.25">
      <c r="A741" s="37" t="s">
        <v>16</v>
      </c>
      <c r="B741" s="38"/>
      <c r="C741" s="38"/>
      <c r="D741" s="38"/>
      <c r="E741" s="36"/>
    </row>
    <row r="742" spans="1:5" ht="15" customHeight="1" x14ac:dyDescent="0.2">
      <c r="A742" s="74" t="s">
        <v>77</v>
      </c>
      <c r="B742" s="38"/>
      <c r="C742" s="38"/>
      <c r="D742" s="38"/>
      <c r="E742" s="40" t="s">
        <v>78</v>
      </c>
    </row>
    <row r="743" spans="1:5" ht="15" customHeight="1" x14ac:dyDescent="0.2">
      <c r="A743" s="39"/>
      <c r="B743" s="36"/>
      <c r="C743" s="38"/>
      <c r="D743" s="38"/>
      <c r="E743" s="41"/>
    </row>
    <row r="744" spans="1:5" ht="15" customHeight="1" x14ac:dyDescent="0.2">
      <c r="A744" s="54"/>
      <c r="B744" s="54"/>
      <c r="C744" s="43" t="s">
        <v>40</v>
      </c>
      <c r="D744" s="79" t="s">
        <v>53</v>
      </c>
      <c r="E744" s="45" t="s">
        <v>42</v>
      </c>
    </row>
    <row r="745" spans="1:5" ht="15" customHeight="1" x14ac:dyDescent="0.2">
      <c r="A745" s="54"/>
      <c r="B745" s="54"/>
      <c r="C745" s="58">
        <v>3419</v>
      </c>
      <c r="D745" s="48" t="s">
        <v>127</v>
      </c>
      <c r="E745" s="204">
        <v>-93000</v>
      </c>
    </row>
    <row r="746" spans="1:5" ht="15" customHeight="1" x14ac:dyDescent="0.2">
      <c r="A746" s="54"/>
      <c r="B746" s="54"/>
      <c r="C746" s="58">
        <v>3419</v>
      </c>
      <c r="D746" s="67" t="s">
        <v>79</v>
      </c>
      <c r="E746" s="204">
        <v>93000</v>
      </c>
    </row>
    <row r="747" spans="1:5" ht="15" customHeight="1" x14ac:dyDescent="0.2">
      <c r="A747" s="98"/>
      <c r="B747" s="98"/>
      <c r="C747" s="50" t="s">
        <v>44</v>
      </c>
      <c r="D747" s="51"/>
      <c r="E747" s="52">
        <f>SUM(E745:E746)</f>
        <v>0</v>
      </c>
    </row>
    <row r="748" spans="1:5" ht="15" customHeight="1" x14ac:dyDescent="0.2"/>
    <row r="749" spans="1:5" ht="15" customHeight="1" x14ac:dyDescent="0.2"/>
    <row r="750" spans="1:5" ht="15" customHeight="1" x14ac:dyDescent="0.25">
      <c r="A750" s="35" t="s">
        <v>325</v>
      </c>
    </row>
    <row r="751" spans="1:5" ht="15" customHeight="1" x14ac:dyDescent="0.2">
      <c r="A751" s="261" t="s">
        <v>75</v>
      </c>
      <c r="B751" s="261"/>
      <c r="C751" s="261"/>
      <c r="D751" s="261"/>
      <c r="E751" s="261"/>
    </row>
    <row r="752" spans="1:5" ht="15" customHeight="1" x14ac:dyDescent="0.2">
      <c r="A752" s="261"/>
      <c r="B752" s="261"/>
      <c r="C752" s="261"/>
      <c r="D752" s="261"/>
      <c r="E752" s="261"/>
    </row>
    <row r="753" spans="1:5" ht="15" customHeight="1" x14ac:dyDescent="0.2">
      <c r="A753" s="258" t="s">
        <v>406</v>
      </c>
      <c r="B753" s="258"/>
      <c r="C753" s="258"/>
      <c r="D753" s="258"/>
      <c r="E753" s="258"/>
    </row>
    <row r="754" spans="1:5" ht="15" customHeight="1" x14ac:dyDescent="0.2">
      <c r="A754" s="258"/>
      <c r="B754" s="258"/>
      <c r="C754" s="258"/>
      <c r="D754" s="258"/>
      <c r="E754" s="258"/>
    </row>
    <row r="755" spans="1:5" ht="15" customHeight="1" x14ac:dyDescent="0.2">
      <c r="A755" s="258"/>
      <c r="B755" s="258"/>
      <c r="C755" s="258"/>
      <c r="D755" s="258"/>
      <c r="E755" s="258"/>
    </row>
    <row r="756" spans="1:5" ht="15" customHeight="1" x14ac:dyDescent="0.2">
      <c r="A756" s="258"/>
      <c r="B756" s="258"/>
      <c r="C756" s="258"/>
      <c r="D756" s="258"/>
      <c r="E756" s="258"/>
    </row>
    <row r="757" spans="1:5" ht="15" customHeight="1" x14ac:dyDescent="0.2">
      <c r="A757" s="258"/>
      <c r="B757" s="258"/>
      <c r="C757" s="258"/>
      <c r="D757" s="258"/>
      <c r="E757" s="258"/>
    </row>
    <row r="758" spans="1:5" ht="15" customHeight="1" x14ac:dyDescent="0.2">
      <c r="A758" s="258"/>
      <c r="B758" s="258"/>
      <c r="C758" s="258"/>
      <c r="D758" s="258"/>
      <c r="E758" s="258"/>
    </row>
    <row r="759" spans="1:5" ht="15" customHeight="1" x14ac:dyDescent="0.2">
      <c r="A759" s="258"/>
      <c r="B759" s="258"/>
      <c r="C759" s="258"/>
      <c r="D759" s="258"/>
      <c r="E759" s="258"/>
    </row>
    <row r="760" spans="1:5" ht="15" customHeight="1" x14ac:dyDescent="0.2">
      <c r="A760" s="258"/>
      <c r="B760" s="258"/>
      <c r="C760" s="258"/>
      <c r="D760" s="258"/>
      <c r="E760" s="258"/>
    </row>
    <row r="761" spans="1:5" ht="15" customHeight="1" x14ac:dyDescent="0.2">
      <c r="A761" s="64"/>
      <c r="B761" s="64"/>
      <c r="C761" s="64"/>
      <c r="D761" s="64"/>
      <c r="E761" s="64"/>
    </row>
    <row r="762" spans="1:5" ht="15" customHeight="1" x14ac:dyDescent="0.25">
      <c r="A762" s="37" t="s">
        <v>16</v>
      </c>
      <c r="B762" s="38"/>
      <c r="C762" s="38"/>
      <c r="D762" s="38"/>
      <c r="E762" s="36"/>
    </row>
    <row r="763" spans="1:5" ht="15" customHeight="1" x14ac:dyDescent="0.2">
      <c r="A763" s="74" t="s">
        <v>77</v>
      </c>
      <c r="B763" s="38"/>
      <c r="C763" s="38"/>
      <c r="D763" s="38"/>
      <c r="E763" s="40" t="s">
        <v>78</v>
      </c>
    </row>
    <row r="764" spans="1:5" ht="15" customHeight="1" x14ac:dyDescent="0.2">
      <c r="A764" s="39"/>
      <c r="B764" s="36"/>
      <c r="C764" s="38"/>
      <c r="D764" s="38"/>
      <c r="E764" s="41"/>
    </row>
    <row r="765" spans="1:5" ht="15" customHeight="1" x14ac:dyDescent="0.2">
      <c r="A765" s="54"/>
      <c r="B765" s="54"/>
      <c r="C765" s="43" t="s">
        <v>40</v>
      </c>
      <c r="D765" s="79" t="s">
        <v>53</v>
      </c>
      <c r="E765" s="45" t="s">
        <v>42</v>
      </c>
    </row>
    <row r="766" spans="1:5" ht="15" customHeight="1" x14ac:dyDescent="0.2">
      <c r="A766" s="54"/>
      <c r="B766" s="54"/>
      <c r="C766" s="58">
        <v>3429</v>
      </c>
      <c r="D766" s="67" t="s">
        <v>79</v>
      </c>
      <c r="E766" s="204">
        <v>-405000</v>
      </c>
    </row>
    <row r="767" spans="1:5" ht="15" customHeight="1" x14ac:dyDescent="0.2">
      <c r="A767" s="54"/>
      <c r="B767" s="54"/>
      <c r="C767" s="58">
        <v>3429</v>
      </c>
      <c r="D767" s="67" t="s">
        <v>79</v>
      </c>
      <c r="E767" s="204">
        <f>90000+95000+10000</f>
        <v>195000</v>
      </c>
    </row>
    <row r="768" spans="1:5" ht="15" customHeight="1" x14ac:dyDescent="0.2">
      <c r="A768" s="54"/>
      <c r="B768" s="54"/>
      <c r="C768" s="58">
        <v>3429</v>
      </c>
      <c r="D768" s="48" t="s">
        <v>127</v>
      </c>
      <c r="E768" s="204">
        <v>210000</v>
      </c>
    </row>
    <row r="769" spans="1:5" ht="15" customHeight="1" x14ac:dyDescent="0.2">
      <c r="A769" s="98"/>
      <c r="B769" s="98"/>
      <c r="C769" s="50" t="s">
        <v>44</v>
      </c>
      <c r="D769" s="51"/>
      <c r="E769" s="52">
        <f>SUM(E766:E768)</f>
        <v>0</v>
      </c>
    </row>
    <row r="770" spans="1:5" ht="15" customHeight="1" x14ac:dyDescent="0.2"/>
    <row r="771" spans="1:5" ht="15" customHeight="1" x14ac:dyDescent="0.2"/>
    <row r="772" spans="1:5" ht="15" customHeight="1" x14ac:dyDescent="0.2"/>
    <row r="773" spans="1:5" ht="15" customHeight="1" x14ac:dyDescent="0.2"/>
    <row r="774" spans="1:5" ht="15" customHeight="1" x14ac:dyDescent="0.2"/>
    <row r="775" spans="1:5" ht="15" customHeight="1" x14ac:dyDescent="0.2"/>
    <row r="776" spans="1:5" ht="15" customHeight="1" x14ac:dyDescent="0.2"/>
    <row r="777" spans="1:5" ht="15" customHeight="1" x14ac:dyDescent="0.2"/>
    <row r="778" spans="1:5" ht="15" customHeight="1" x14ac:dyDescent="0.2"/>
    <row r="779" spans="1:5" ht="15" customHeight="1" x14ac:dyDescent="0.2"/>
    <row r="780" spans="1:5" ht="15" customHeight="1" x14ac:dyDescent="0.2"/>
    <row r="781" spans="1:5" ht="15" customHeight="1" x14ac:dyDescent="0.2"/>
    <row r="782" spans="1:5" ht="15" customHeight="1" x14ac:dyDescent="0.25">
      <c r="A782" s="35" t="s">
        <v>326</v>
      </c>
    </row>
    <row r="783" spans="1:5" ht="15" customHeight="1" x14ac:dyDescent="0.2">
      <c r="A783" s="263" t="s">
        <v>216</v>
      </c>
      <c r="B783" s="263"/>
      <c r="C783" s="263"/>
      <c r="D783" s="263"/>
      <c r="E783" s="263"/>
    </row>
    <row r="784" spans="1:5" ht="15" customHeight="1" x14ac:dyDescent="0.2">
      <c r="A784" s="263"/>
      <c r="B784" s="263"/>
      <c r="C784" s="263"/>
      <c r="D784" s="263"/>
      <c r="E784" s="263"/>
    </row>
    <row r="785" spans="1:5" ht="15" customHeight="1" x14ac:dyDescent="0.2">
      <c r="A785" s="258" t="s">
        <v>327</v>
      </c>
      <c r="B785" s="258"/>
      <c r="C785" s="258"/>
      <c r="D785" s="258"/>
      <c r="E785" s="258"/>
    </row>
    <row r="786" spans="1:5" ht="15" customHeight="1" x14ac:dyDescent="0.2">
      <c r="A786" s="258"/>
      <c r="B786" s="258"/>
      <c r="C786" s="258"/>
      <c r="D786" s="258"/>
      <c r="E786" s="258"/>
    </row>
    <row r="787" spans="1:5" ht="15" customHeight="1" x14ac:dyDescent="0.2">
      <c r="A787" s="258"/>
      <c r="B787" s="258"/>
      <c r="C787" s="258"/>
      <c r="D787" s="258"/>
      <c r="E787" s="258"/>
    </row>
    <row r="788" spans="1:5" ht="15" customHeight="1" x14ac:dyDescent="0.2">
      <c r="A788" s="258"/>
      <c r="B788" s="258"/>
      <c r="C788" s="258"/>
      <c r="D788" s="258"/>
      <c r="E788" s="258"/>
    </row>
    <row r="789" spans="1:5" ht="15" customHeight="1" x14ac:dyDescent="0.2">
      <c r="A789" s="258"/>
      <c r="B789" s="258"/>
      <c r="C789" s="258"/>
      <c r="D789" s="258"/>
      <c r="E789" s="258"/>
    </row>
    <row r="790" spans="1:5" ht="15" customHeight="1" x14ac:dyDescent="0.2">
      <c r="A790" s="258"/>
      <c r="B790" s="258"/>
      <c r="C790" s="258"/>
      <c r="D790" s="258"/>
      <c r="E790" s="258"/>
    </row>
    <row r="791" spans="1:5" ht="15" customHeight="1" x14ac:dyDescent="0.2">
      <c r="A791" s="38"/>
      <c r="B791" s="92"/>
      <c r="C791" s="93"/>
      <c r="D791" s="38"/>
      <c r="E791" s="94"/>
    </row>
    <row r="792" spans="1:5" ht="15" customHeight="1" x14ac:dyDescent="0.25">
      <c r="A792" s="72" t="s">
        <v>16</v>
      </c>
      <c r="B792" s="73"/>
      <c r="C792" s="73"/>
      <c r="D792" s="36"/>
      <c r="E792" s="36"/>
    </row>
    <row r="793" spans="1:5" ht="15" customHeight="1" x14ac:dyDescent="0.2">
      <c r="A793" s="74" t="s">
        <v>56</v>
      </c>
      <c r="B793" s="73"/>
      <c r="C793" s="73"/>
      <c r="D793" s="73"/>
      <c r="E793" s="75" t="s">
        <v>176</v>
      </c>
    </row>
    <row r="794" spans="1:5" ht="15" customHeight="1" x14ac:dyDescent="0.25">
      <c r="A794" s="209"/>
      <c r="B794" s="210"/>
      <c r="C794" s="73"/>
      <c r="D794" s="76"/>
      <c r="E794" s="78"/>
    </row>
    <row r="795" spans="1:5" ht="15" customHeight="1" x14ac:dyDescent="0.25">
      <c r="A795" s="35"/>
      <c r="B795" s="43" t="s">
        <v>177</v>
      </c>
      <c r="C795" s="43" t="s">
        <v>40</v>
      </c>
      <c r="D795" s="44" t="s">
        <v>53</v>
      </c>
      <c r="E795" s="55" t="s">
        <v>42</v>
      </c>
    </row>
    <row r="796" spans="1:5" ht="15" customHeight="1" x14ac:dyDescent="0.25">
      <c r="A796" s="35"/>
      <c r="B796" s="100">
        <v>10</v>
      </c>
      <c r="C796" s="58"/>
      <c r="D796" s="48" t="s">
        <v>54</v>
      </c>
      <c r="E796" s="68">
        <v>-1748000</v>
      </c>
    </row>
    <row r="797" spans="1:5" ht="15" customHeight="1" x14ac:dyDescent="0.25">
      <c r="A797" s="35"/>
      <c r="B797" s="100">
        <v>10</v>
      </c>
      <c r="C797" s="58"/>
      <c r="D797" s="48" t="s">
        <v>103</v>
      </c>
      <c r="E797" s="68">
        <v>1748000</v>
      </c>
    </row>
    <row r="798" spans="1:5" ht="15" customHeight="1" x14ac:dyDescent="0.25">
      <c r="A798" s="35"/>
      <c r="B798" s="149"/>
      <c r="C798" s="50" t="s">
        <v>44</v>
      </c>
      <c r="D798" s="51"/>
      <c r="E798" s="52">
        <f>SUM(E796:E797)</f>
        <v>0</v>
      </c>
    </row>
    <row r="799" spans="1:5" ht="15" customHeight="1" x14ac:dyDescent="0.2"/>
    <row r="800" spans="1:5" ht="15" customHeight="1" x14ac:dyDescent="0.2"/>
    <row r="801" spans="1:5" ht="15" customHeight="1" x14ac:dyDescent="0.25">
      <c r="A801" s="35" t="s">
        <v>328</v>
      </c>
    </row>
    <row r="802" spans="1:5" ht="15" customHeight="1" x14ac:dyDescent="0.2">
      <c r="A802" s="263" t="s">
        <v>216</v>
      </c>
      <c r="B802" s="263"/>
      <c r="C802" s="263"/>
      <c r="D802" s="263"/>
      <c r="E802" s="263"/>
    </row>
    <row r="803" spans="1:5" ht="15" customHeight="1" x14ac:dyDescent="0.2">
      <c r="A803" s="263"/>
      <c r="B803" s="263"/>
      <c r="C803" s="263"/>
      <c r="D803" s="263"/>
      <c r="E803" s="263"/>
    </row>
    <row r="804" spans="1:5" ht="15" customHeight="1" x14ac:dyDescent="0.2">
      <c r="A804" s="258" t="s">
        <v>329</v>
      </c>
      <c r="B804" s="258"/>
      <c r="C804" s="258"/>
      <c r="D804" s="258"/>
      <c r="E804" s="258"/>
    </row>
    <row r="805" spans="1:5" ht="15" customHeight="1" x14ac:dyDescent="0.2">
      <c r="A805" s="258"/>
      <c r="B805" s="258"/>
      <c r="C805" s="258"/>
      <c r="D805" s="258"/>
      <c r="E805" s="258"/>
    </row>
    <row r="806" spans="1:5" ht="15" customHeight="1" x14ac:dyDescent="0.2">
      <c r="A806" s="258"/>
      <c r="B806" s="258"/>
      <c r="C806" s="258"/>
      <c r="D806" s="258"/>
      <c r="E806" s="258"/>
    </row>
    <row r="807" spans="1:5" ht="15" customHeight="1" x14ac:dyDescent="0.2">
      <c r="A807" s="258"/>
      <c r="B807" s="258"/>
      <c r="C807" s="258"/>
      <c r="D807" s="258"/>
      <c r="E807" s="258"/>
    </row>
    <row r="808" spans="1:5" ht="15" customHeight="1" x14ac:dyDescent="0.2">
      <c r="A808" s="258"/>
      <c r="B808" s="258"/>
      <c r="C808" s="258"/>
      <c r="D808" s="258"/>
      <c r="E808" s="258"/>
    </row>
    <row r="809" spans="1:5" ht="15" customHeight="1" x14ac:dyDescent="0.2">
      <c r="A809" s="258"/>
      <c r="B809" s="258"/>
      <c r="C809" s="258"/>
      <c r="D809" s="258"/>
      <c r="E809" s="258"/>
    </row>
    <row r="810" spans="1:5" ht="15" customHeight="1" x14ac:dyDescent="0.2">
      <c r="A810" s="38"/>
      <c r="B810" s="92"/>
      <c r="C810" s="93"/>
      <c r="D810" s="38"/>
      <c r="E810" s="94"/>
    </row>
    <row r="811" spans="1:5" ht="15" customHeight="1" x14ac:dyDescent="0.25">
      <c r="A811" s="72" t="s">
        <v>16</v>
      </c>
      <c r="B811" s="73"/>
      <c r="C811" s="73"/>
      <c r="D811" s="36"/>
      <c r="E811" s="36"/>
    </row>
    <row r="812" spans="1:5" ht="15" customHeight="1" x14ac:dyDescent="0.2">
      <c r="A812" s="74" t="s">
        <v>56</v>
      </c>
      <c r="B812" s="73"/>
      <c r="C812" s="73"/>
      <c r="D812" s="73"/>
      <c r="E812" s="75" t="s">
        <v>176</v>
      </c>
    </row>
    <row r="813" spans="1:5" ht="15" customHeight="1" x14ac:dyDescent="0.25">
      <c r="A813" s="209"/>
      <c r="B813" s="210"/>
      <c r="C813" s="73"/>
      <c r="D813" s="76"/>
      <c r="E813" s="78"/>
    </row>
    <row r="814" spans="1:5" ht="15" customHeight="1" x14ac:dyDescent="0.25">
      <c r="A814" s="35"/>
      <c r="B814" s="43" t="s">
        <v>177</v>
      </c>
      <c r="C814" s="43" t="s">
        <v>40</v>
      </c>
      <c r="D814" s="44" t="s">
        <v>53</v>
      </c>
      <c r="E814" s="55" t="s">
        <v>42</v>
      </c>
    </row>
    <row r="815" spans="1:5" ht="15" customHeight="1" x14ac:dyDescent="0.25">
      <c r="A815" s="35"/>
      <c r="B815" s="100">
        <v>10</v>
      </c>
      <c r="C815" s="58"/>
      <c r="D815" s="48" t="s">
        <v>54</v>
      </c>
      <c r="E815" s="68">
        <v>-30250</v>
      </c>
    </row>
    <row r="816" spans="1:5" ht="15" customHeight="1" x14ac:dyDescent="0.25">
      <c r="A816" s="35"/>
      <c r="B816" s="100">
        <v>10</v>
      </c>
      <c r="C816" s="58"/>
      <c r="D816" s="48" t="s">
        <v>103</v>
      </c>
      <c r="E816" s="68">
        <v>30250</v>
      </c>
    </row>
    <row r="817" spans="1:5" ht="15" customHeight="1" x14ac:dyDescent="0.25">
      <c r="A817" s="35"/>
      <c r="B817" s="149"/>
      <c r="C817" s="50" t="s">
        <v>44</v>
      </c>
      <c r="D817" s="51"/>
      <c r="E817" s="52">
        <f>SUM(E815:E816)</f>
        <v>0</v>
      </c>
    </row>
    <row r="818" spans="1:5" ht="15" customHeight="1" x14ac:dyDescent="0.2"/>
    <row r="819" spans="1:5" ht="15" customHeight="1" x14ac:dyDescent="0.2"/>
    <row r="820" spans="1:5" ht="15" customHeight="1" x14ac:dyDescent="0.25">
      <c r="A820" s="35" t="s">
        <v>330</v>
      </c>
    </row>
    <row r="821" spans="1:5" ht="15" customHeight="1" x14ac:dyDescent="0.2">
      <c r="A821" s="263" t="s">
        <v>216</v>
      </c>
      <c r="B821" s="263"/>
      <c r="C821" s="263"/>
      <c r="D821" s="263"/>
      <c r="E821" s="263"/>
    </row>
    <row r="822" spans="1:5" ht="15" customHeight="1" x14ac:dyDescent="0.2">
      <c r="A822" s="263"/>
      <c r="B822" s="263"/>
      <c r="C822" s="263"/>
      <c r="D822" s="263"/>
      <c r="E822" s="263"/>
    </row>
    <row r="823" spans="1:5" ht="15" customHeight="1" x14ac:dyDescent="0.2">
      <c r="A823" s="258" t="s">
        <v>331</v>
      </c>
      <c r="B823" s="258"/>
      <c r="C823" s="258"/>
      <c r="D823" s="258"/>
      <c r="E823" s="258"/>
    </row>
    <row r="824" spans="1:5" ht="15" customHeight="1" x14ac:dyDescent="0.2">
      <c r="A824" s="258"/>
      <c r="B824" s="258"/>
      <c r="C824" s="258"/>
      <c r="D824" s="258"/>
      <c r="E824" s="258"/>
    </row>
    <row r="825" spans="1:5" ht="15" customHeight="1" x14ac:dyDescent="0.2">
      <c r="A825" s="258"/>
      <c r="B825" s="258"/>
      <c r="C825" s="258"/>
      <c r="D825" s="258"/>
      <c r="E825" s="258"/>
    </row>
    <row r="826" spans="1:5" ht="15" customHeight="1" x14ac:dyDescent="0.2">
      <c r="A826" s="258"/>
      <c r="B826" s="258"/>
      <c r="C826" s="258"/>
      <c r="D826" s="258"/>
      <c r="E826" s="258"/>
    </row>
    <row r="827" spans="1:5" ht="15" customHeight="1" x14ac:dyDescent="0.2">
      <c r="A827" s="258"/>
      <c r="B827" s="258"/>
      <c r="C827" s="258"/>
      <c r="D827" s="258"/>
      <c r="E827" s="258"/>
    </row>
    <row r="828" spans="1:5" ht="15" customHeight="1" x14ac:dyDescent="0.2">
      <c r="A828" s="258"/>
      <c r="B828" s="258"/>
      <c r="C828" s="258"/>
      <c r="D828" s="258"/>
      <c r="E828" s="258"/>
    </row>
    <row r="829" spans="1:5" ht="15" customHeight="1" x14ac:dyDescent="0.2">
      <c r="A829" s="38"/>
      <c r="B829" s="92"/>
      <c r="C829" s="93"/>
      <c r="D829" s="38"/>
      <c r="E829" s="94"/>
    </row>
    <row r="830" spans="1:5" ht="15" customHeight="1" x14ac:dyDescent="0.2">
      <c r="A830" s="38"/>
      <c r="B830" s="92"/>
      <c r="C830" s="93"/>
      <c r="D830" s="38"/>
      <c r="E830" s="94"/>
    </row>
    <row r="831" spans="1:5" ht="15" customHeight="1" x14ac:dyDescent="0.2">
      <c r="A831" s="38"/>
      <c r="B831" s="92"/>
      <c r="C831" s="93"/>
      <c r="D831" s="38"/>
      <c r="E831" s="94"/>
    </row>
    <row r="832" spans="1:5" ht="15" customHeight="1" x14ac:dyDescent="0.2">
      <c r="A832" s="38"/>
      <c r="B832" s="92"/>
      <c r="C832" s="93"/>
      <c r="D832" s="38"/>
      <c r="E832" s="94"/>
    </row>
    <row r="833" spans="1:5" ht="15" customHeight="1" x14ac:dyDescent="0.2">
      <c r="A833" s="38"/>
      <c r="B833" s="92"/>
      <c r="C833" s="93"/>
      <c r="D833" s="38"/>
      <c r="E833" s="94"/>
    </row>
    <row r="834" spans="1:5" ht="15" customHeight="1" x14ac:dyDescent="0.25">
      <c r="A834" s="72" t="s">
        <v>16</v>
      </c>
      <c r="B834" s="73"/>
      <c r="C834" s="73"/>
      <c r="D834" s="36"/>
      <c r="E834" s="36"/>
    </row>
    <row r="835" spans="1:5" ht="15" customHeight="1" x14ac:dyDescent="0.2">
      <c r="A835" s="74" t="s">
        <v>56</v>
      </c>
      <c r="B835" s="73"/>
      <c r="C835" s="73"/>
      <c r="D835" s="73"/>
      <c r="E835" s="75" t="s">
        <v>176</v>
      </c>
    </row>
    <row r="836" spans="1:5" ht="15" customHeight="1" x14ac:dyDescent="0.25">
      <c r="A836" s="209"/>
      <c r="B836" s="210"/>
      <c r="C836" s="73"/>
      <c r="D836" s="76"/>
      <c r="E836" s="78"/>
    </row>
    <row r="837" spans="1:5" ht="15" customHeight="1" x14ac:dyDescent="0.25">
      <c r="A837" s="35"/>
      <c r="B837" s="43" t="s">
        <v>177</v>
      </c>
      <c r="C837" s="43" t="s">
        <v>40</v>
      </c>
      <c r="D837" s="44" t="s">
        <v>53</v>
      </c>
      <c r="E837" s="55" t="s">
        <v>42</v>
      </c>
    </row>
    <row r="838" spans="1:5" ht="15" customHeight="1" x14ac:dyDescent="0.25">
      <c r="A838" s="35"/>
      <c r="B838" s="100">
        <v>11</v>
      </c>
      <c r="C838" s="58"/>
      <c r="D838" s="48" t="s">
        <v>103</v>
      </c>
      <c r="E838" s="68">
        <v>-1500000</v>
      </c>
    </row>
    <row r="839" spans="1:5" ht="15" customHeight="1" x14ac:dyDescent="0.25">
      <c r="A839" s="35"/>
      <c r="B839" s="100">
        <v>11</v>
      </c>
      <c r="C839" s="58"/>
      <c r="D839" s="48" t="s">
        <v>54</v>
      </c>
      <c r="E839" s="68">
        <v>1500000</v>
      </c>
    </row>
    <row r="840" spans="1:5" ht="15" customHeight="1" x14ac:dyDescent="0.25">
      <c r="A840" s="35"/>
      <c r="B840" s="149"/>
      <c r="C840" s="50" t="s">
        <v>44</v>
      </c>
      <c r="D840" s="51"/>
      <c r="E840" s="52">
        <f>SUM(E838:E839)</f>
        <v>0</v>
      </c>
    </row>
    <row r="841" spans="1:5" ht="15" customHeight="1" x14ac:dyDescent="0.2"/>
    <row r="842" spans="1:5" ht="15" customHeight="1" x14ac:dyDescent="0.2"/>
    <row r="843" spans="1:5" ht="15" customHeight="1" x14ac:dyDescent="0.25">
      <c r="A843" s="35" t="s">
        <v>332</v>
      </c>
    </row>
    <row r="844" spans="1:5" ht="15" customHeight="1" x14ac:dyDescent="0.2">
      <c r="A844" s="263" t="s">
        <v>216</v>
      </c>
      <c r="B844" s="263"/>
      <c r="C844" s="263"/>
      <c r="D844" s="263"/>
      <c r="E844" s="263"/>
    </row>
    <row r="845" spans="1:5" ht="15" customHeight="1" x14ac:dyDescent="0.2">
      <c r="A845" s="263"/>
      <c r="B845" s="263"/>
      <c r="C845" s="263"/>
      <c r="D845" s="263"/>
      <c r="E845" s="263"/>
    </row>
    <row r="846" spans="1:5" ht="15" customHeight="1" x14ac:dyDescent="0.2">
      <c r="A846" s="258" t="s">
        <v>333</v>
      </c>
      <c r="B846" s="258"/>
      <c r="C846" s="258"/>
      <c r="D846" s="258"/>
      <c r="E846" s="258"/>
    </row>
    <row r="847" spans="1:5" ht="15" customHeight="1" x14ac:dyDescent="0.2">
      <c r="A847" s="258"/>
      <c r="B847" s="258"/>
      <c r="C847" s="258"/>
      <c r="D847" s="258"/>
      <c r="E847" s="258"/>
    </row>
    <row r="848" spans="1:5" ht="15" customHeight="1" x14ac:dyDescent="0.2">
      <c r="A848" s="258"/>
      <c r="B848" s="258"/>
      <c r="C848" s="258"/>
      <c r="D848" s="258"/>
      <c r="E848" s="258"/>
    </row>
    <row r="849" spans="1:5" ht="15" customHeight="1" x14ac:dyDescent="0.2">
      <c r="A849" s="258"/>
      <c r="B849" s="258"/>
      <c r="C849" s="258"/>
      <c r="D849" s="258"/>
      <c r="E849" s="258"/>
    </row>
    <row r="850" spans="1:5" ht="15" customHeight="1" x14ac:dyDescent="0.2">
      <c r="A850" s="258"/>
      <c r="B850" s="258"/>
      <c r="C850" s="258"/>
      <c r="D850" s="258"/>
      <c r="E850" s="258"/>
    </row>
    <row r="851" spans="1:5" ht="15" customHeight="1" x14ac:dyDescent="0.2">
      <c r="A851" s="258"/>
      <c r="B851" s="258"/>
      <c r="C851" s="258"/>
      <c r="D851" s="258"/>
      <c r="E851" s="258"/>
    </row>
    <row r="852" spans="1:5" ht="15" customHeight="1" x14ac:dyDescent="0.2">
      <c r="A852" s="38"/>
      <c r="B852" s="92"/>
      <c r="C852" s="93"/>
      <c r="D852" s="38"/>
      <c r="E852" s="94"/>
    </row>
    <row r="853" spans="1:5" ht="15" customHeight="1" x14ac:dyDescent="0.25">
      <c r="A853" s="72" t="s">
        <v>16</v>
      </c>
      <c r="B853" s="73"/>
      <c r="C853" s="73"/>
      <c r="D853" s="36"/>
      <c r="E853" s="36"/>
    </row>
    <row r="854" spans="1:5" ht="15" customHeight="1" x14ac:dyDescent="0.2">
      <c r="A854" s="74" t="s">
        <v>56</v>
      </c>
      <c r="B854" s="73"/>
      <c r="C854" s="73"/>
      <c r="D854" s="73"/>
      <c r="E854" s="75" t="s">
        <v>176</v>
      </c>
    </row>
    <row r="855" spans="1:5" ht="15" customHeight="1" x14ac:dyDescent="0.25">
      <c r="A855" s="209"/>
      <c r="B855" s="210"/>
      <c r="C855" s="73"/>
      <c r="D855" s="76"/>
      <c r="E855" s="78"/>
    </row>
    <row r="856" spans="1:5" ht="15" customHeight="1" x14ac:dyDescent="0.25">
      <c r="A856" s="35"/>
      <c r="B856" s="43" t="s">
        <v>177</v>
      </c>
      <c r="C856" s="43" t="s">
        <v>40</v>
      </c>
      <c r="D856" s="44" t="s">
        <v>53</v>
      </c>
      <c r="E856" s="55" t="s">
        <v>42</v>
      </c>
    </row>
    <row r="857" spans="1:5" ht="15" customHeight="1" x14ac:dyDescent="0.25">
      <c r="A857" s="35"/>
      <c r="B857" s="100">
        <v>12</v>
      </c>
      <c r="C857" s="58"/>
      <c r="D857" s="48" t="s">
        <v>54</v>
      </c>
      <c r="E857" s="68">
        <f>-1500000-2622000</f>
        <v>-4122000</v>
      </c>
    </row>
    <row r="858" spans="1:5" ht="15" customHeight="1" x14ac:dyDescent="0.25">
      <c r="A858" s="35"/>
      <c r="B858" s="100">
        <v>12</v>
      </c>
      <c r="C858" s="58"/>
      <c r="D858" s="48" t="s">
        <v>103</v>
      </c>
      <c r="E858" s="68">
        <v>1870000</v>
      </c>
    </row>
    <row r="859" spans="1:5" ht="15" customHeight="1" x14ac:dyDescent="0.25">
      <c r="A859" s="35"/>
      <c r="B859" s="100">
        <v>12</v>
      </c>
      <c r="C859" s="58"/>
      <c r="D859" s="48" t="s">
        <v>54</v>
      </c>
      <c r="E859" s="68">
        <v>2252000</v>
      </c>
    </row>
    <row r="860" spans="1:5" ht="15" customHeight="1" x14ac:dyDescent="0.25">
      <c r="A860" s="35"/>
      <c r="B860" s="149"/>
      <c r="C860" s="50" t="s">
        <v>44</v>
      </c>
      <c r="D860" s="51"/>
      <c r="E860" s="52">
        <f>SUM(E857:E859)</f>
        <v>0</v>
      </c>
    </row>
    <row r="861" spans="1:5" ht="15" customHeight="1" x14ac:dyDescent="0.2"/>
    <row r="862" spans="1:5" ht="15" customHeight="1" x14ac:dyDescent="0.2"/>
    <row r="863" spans="1:5" ht="15" customHeight="1" x14ac:dyDescent="0.25">
      <c r="A863" s="35" t="s">
        <v>334</v>
      </c>
    </row>
    <row r="864" spans="1:5" ht="15" customHeight="1" x14ac:dyDescent="0.2">
      <c r="A864" s="263" t="s">
        <v>216</v>
      </c>
      <c r="B864" s="263"/>
      <c r="C864" s="263"/>
      <c r="D864" s="263"/>
      <c r="E864" s="263"/>
    </row>
    <row r="865" spans="1:5" ht="15" customHeight="1" x14ac:dyDescent="0.2">
      <c r="A865" s="263"/>
      <c r="B865" s="263"/>
      <c r="C865" s="263"/>
      <c r="D865" s="263"/>
      <c r="E865" s="263"/>
    </row>
    <row r="866" spans="1:5" ht="15" customHeight="1" x14ac:dyDescent="0.2">
      <c r="A866" s="258" t="s">
        <v>335</v>
      </c>
      <c r="B866" s="258"/>
      <c r="C866" s="258"/>
      <c r="D866" s="258"/>
      <c r="E866" s="258"/>
    </row>
    <row r="867" spans="1:5" ht="15" customHeight="1" x14ac:dyDescent="0.2">
      <c r="A867" s="258"/>
      <c r="B867" s="258"/>
      <c r="C867" s="258"/>
      <c r="D867" s="258"/>
      <c r="E867" s="258"/>
    </row>
    <row r="868" spans="1:5" ht="15" customHeight="1" x14ac:dyDescent="0.2">
      <c r="A868" s="258"/>
      <c r="B868" s="258"/>
      <c r="C868" s="258"/>
      <c r="D868" s="258"/>
      <c r="E868" s="258"/>
    </row>
    <row r="869" spans="1:5" ht="15" customHeight="1" x14ac:dyDescent="0.2">
      <c r="A869" s="258"/>
      <c r="B869" s="258"/>
      <c r="C869" s="258"/>
      <c r="D869" s="258"/>
      <c r="E869" s="258"/>
    </row>
    <row r="870" spans="1:5" ht="15" customHeight="1" x14ac:dyDescent="0.2">
      <c r="A870" s="258"/>
      <c r="B870" s="258"/>
      <c r="C870" s="258"/>
      <c r="D870" s="258"/>
      <c r="E870" s="258"/>
    </row>
    <row r="871" spans="1:5" ht="15" customHeight="1" x14ac:dyDescent="0.2">
      <c r="A871" s="258"/>
      <c r="B871" s="258"/>
      <c r="C871" s="258"/>
      <c r="D871" s="258"/>
      <c r="E871" s="258"/>
    </row>
    <row r="872" spans="1:5" ht="15" customHeight="1" x14ac:dyDescent="0.2">
      <c r="A872" s="38"/>
      <c r="B872" s="92"/>
      <c r="C872" s="93"/>
      <c r="D872" s="38"/>
      <c r="E872" s="94"/>
    </row>
    <row r="873" spans="1:5" ht="15" customHeight="1" x14ac:dyDescent="0.25">
      <c r="A873" s="72" t="s">
        <v>16</v>
      </c>
      <c r="B873" s="73"/>
      <c r="C873" s="73"/>
      <c r="D873" s="36"/>
      <c r="E873" s="36"/>
    </row>
    <row r="874" spans="1:5" ht="15" customHeight="1" x14ac:dyDescent="0.2">
      <c r="A874" s="74" t="s">
        <v>56</v>
      </c>
      <c r="B874" s="73"/>
      <c r="C874" s="73"/>
      <c r="D874" s="73"/>
      <c r="E874" s="75" t="s">
        <v>176</v>
      </c>
    </row>
    <row r="875" spans="1:5" ht="15" customHeight="1" x14ac:dyDescent="0.25">
      <c r="A875" s="209"/>
      <c r="B875" s="210"/>
      <c r="C875" s="73"/>
      <c r="D875" s="76"/>
      <c r="E875" s="78"/>
    </row>
    <row r="876" spans="1:5" ht="15" customHeight="1" x14ac:dyDescent="0.25">
      <c r="A876" s="35"/>
      <c r="B876" s="43" t="s">
        <v>177</v>
      </c>
      <c r="C876" s="43" t="s">
        <v>40</v>
      </c>
      <c r="D876" s="44" t="s">
        <v>53</v>
      </c>
      <c r="E876" s="55" t="s">
        <v>42</v>
      </c>
    </row>
    <row r="877" spans="1:5" ht="15" customHeight="1" x14ac:dyDescent="0.25">
      <c r="A877" s="35"/>
      <c r="B877" s="100">
        <v>15</v>
      </c>
      <c r="C877" s="58"/>
      <c r="D877" s="48" t="s">
        <v>54</v>
      </c>
      <c r="E877" s="68">
        <v>-7470000</v>
      </c>
    </row>
    <row r="878" spans="1:5" ht="15" customHeight="1" x14ac:dyDescent="0.25">
      <c r="A878" s="35"/>
      <c r="B878" s="100">
        <v>23</v>
      </c>
      <c r="C878" s="58"/>
      <c r="D878" s="48" t="s">
        <v>54</v>
      </c>
      <c r="E878" s="68">
        <v>-190000</v>
      </c>
    </row>
    <row r="879" spans="1:5" ht="15" customHeight="1" x14ac:dyDescent="0.25">
      <c r="A879" s="35"/>
      <c r="B879" s="149"/>
      <c r="C879" s="50" t="s">
        <v>44</v>
      </c>
      <c r="D879" s="51"/>
      <c r="E879" s="52">
        <f>SUM(E877:E878)</f>
        <v>-7660000</v>
      </c>
    </row>
    <row r="880" spans="1:5" ht="15" customHeight="1" x14ac:dyDescent="0.2"/>
    <row r="881" spans="1:5" ht="15" customHeight="1" x14ac:dyDescent="0.2"/>
    <row r="882" spans="1:5" ht="15" customHeight="1" x14ac:dyDescent="0.2"/>
    <row r="883" spans="1:5" ht="15" customHeight="1" x14ac:dyDescent="0.2"/>
    <row r="884" spans="1:5" ht="15" customHeight="1" x14ac:dyDescent="0.2"/>
    <row r="885" spans="1:5" ht="15" customHeight="1" x14ac:dyDescent="0.2"/>
    <row r="886" spans="1:5" ht="15" customHeight="1" x14ac:dyDescent="0.25">
      <c r="A886" s="72" t="s">
        <v>16</v>
      </c>
      <c r="B886" s="73"/>
      <c r="C886" s="73"/>
      <c r="D886" s="36"/>
      <c r="E886" s="36"/>
    </row>
    <row r="887" spans="1:5" ht="15" customHeight="1" x14ac:dyDescent="0.2">
      <c r="A887" s="74" t="s">
        <v>56</v>
      </c>
      <c r="B887" s="73"/>
      <c r="C887" s="73"/>
      <c r="D887" s="73"/>
      <c r="E887" s="75" t="s">
        <v>57</v>
      </c>
    </row>
    <row r="888" spans="1:5" ht="15" customHeight="1" x14ac:dyDescent="0.2"/>
    <row r="889" spans="1:5" ht="15" customHeight="1" x14ac:dyDescent="0.2">
      <c r="C889" s="43" t="s">
        <v>40</v>
      </c>
      <c r="D889" s="44" t="s">
        <v>53</v>
      </c>
      <c r="E889" s="55" t="s">
        <v>42</v>
      </c>
    </row>
    <row r="890" spans="1:5" ht="15" customHeight="1" x14ac:dyDescent="0.2">
      <c r="C890" s="96">
        <v>3522</v>
      </c>
      <c r="D890" s="48" t="s">
        <v>54</v>
      </c>
      <c r="E890" s="49">
        <f>7470000+190000</f>
        <v>7660000</v>
      </c>
    </row>
    <row r="891" spans="1:5" ht="15" customHeight="1" x14ac:dyDescent="0.2">
      <c r="C891" s="50" t="s">
        <v>44</v>
      </c>
      <c r="D891" s="51"/>
      <c r="E891" s="52">
        <f>SUM(E890:E890)</f>
        <v>7660000</v>
      </c>
    </row>
    <row r="892" spans="1:5" ht="15" customHeight="1" x14ac:dyDescent="0.2"/>
    <row r="893" spans="1:5" ht="15" customHeight="1" x14ac:dyDescent="0.2"/>
    <row r="894" spans="1:5" ht="15" customHeight="1" x14ac:dyDescent="0.25">
      <c r="A894" s="35" t="s">
        <v>336</v>
      </c>
    </row>
    <row r="895" spans="1:5" ht="15" customHeight="1" x14ac:dyDescent="0.2">
      <c r="A895" s="263" t="s">
        <v>216</v>
      </c>
      <c r="B895" s="263"/>
      <c r="C895" s="263"/>
      <c r="D895" s="263"/>
      <c r="E895" s="263"/>
    </row>
    <row r="896" spans="1:5" ht="15" customHeight="1" x14ac:dyDescent="0.2">
      <c r="A896" s="263"/>
      <c r="B896" s="263"/>
      <c r="C896" s="263"/>
      <c r="D896" s="263"/>
      <c r="E896" s="263"/>
    </row>
    <row r="897" spans="1:5" ht="15" customHeight="1" x14ac:dyDescent="0.2">
      <c r="A897" s="258" t="s">
        <v>337</v>
      </c>
      <c r="B897" s="258"/>
      <c r="C897" s="258"/>
      <c r="D897" s="258"/>
      <c r="E897" s="258"/>
    </row>
    <row r="898" spans="1:5" ht="15" customHeight="1" x14ac:dyDescent="0.2">
      <c r="A898" s="258"/>
      <c r="B898" s="258"/>
      <c r="C898" s="258"/>
      <c r="D898" s="258"/>
      <c r="E898" s="258"/>
    </row>
    <row r="899" spans="1:5" ht="15" customHeight="1" x14ac:dyDescent="0.2">
      <c r="A899" s="258"/>
      <c r="B899" s="258"/>
      <c r="C899" s="258"/>
      <c r="D899" s="258"/>
      <c r="E899" s="258"/>
    </row>
    <row r="900" spans="1:5" ht="15" customHeight="1" x14ac:dyDescent="0.2">
      <c r="A900" s="258"/>
      <c r="B900" s="258"/>
      <c r="C900" s="258"/>
      <c r="D900" s="258"/>
      <c r="E900" s="258"/>
    </row>
    <row r="901" spans="1:5" ht="15" customHeight="1" x14ac:dyDescent="0.2">
      <c r="A901" s="258"/>
      <c r="B901" s="258"/>
      <c r="C901" s="258"/>
      <c r="D901" s="258"/>
      <c r="E901" s="258"/>
    </row>
    <row r="902" spans="1:5" ht="15" customHeight="1" x14ac:dyDescent="0.2">
      <c r="A902" s="38"/>
      <c r="B902" s="92"/>
      <c r="C902" s="93"/>
      <c r="D902" s="38"/>
      <c r="E902" s="94"/>
    </row>
    <row r="903" spans="1:5" ht="15" customHeight="1" x14ac:dyDescent="0.25">
      <c r="A903" s="72" t="s">
        <v>16</v>
      </c>
      <c r="B903" s="73"/>
      <c r="C903" s="73"/>
      <c r="D903" s="36"/>
      <c r="E903" s="36"/>
    </row>
    <row r="904" spans="1:5" ht="15" customHeight="1" x14ac:dyDescent="0.2">
      <c r="A904" s="74" t="s">
        <v>56</v>
      </c>
      <c r="B904" s="73"/>
      <c r="C904" s="73"/>
      <c r="D904" s="73"/>
      <c r="E904" s="75" t="s">
        <v>176</v>
      </c>
    </row>
    <row r="905" spans="1:5" ht="15" customHeight="1" x14ac:dyDescent="0.25">
      <c r="A905" s="209"/>
      <c r="B905" s="210"/>
      <c r="C905" s="73"/>
      <c r="D905" s="76"/>
      <c r="E905" s="78"/>
    </row>
    <row r="906" spans="1:5" ht="15" customHeight="1" x14ac:dyDescent="0.25">
      <c r="A906" s="35"/>
      <c r="B906" s="43" t="s">
        <v>177</v>
      </c>
      <c r="C906" s="43" t="s">
        <v>40</v>
      </c>
      <c r="D906" s="44" t="s">
        <v>53</v>
      </c>
      <c r="E906" s="55" t="s">
        <v>42</v>
      </c>
    </row>
    <row r="907" spans="1:5" ht="15" customHeight="1" x14ac:dyDescent="0.25">
      <c r="A907" s="35"/>
      <c r="B907" s="100">
        <v>14</v>
      </c>
      <c r="C907" s="58"/>
      <c r="D907" s="48" t="s">
        <v>54</v>
      </c>
      <c r="E907" s="68">
        <v>-20000</v>
      </c>
    </row>
    <row r="908" spans="1:5" ht="15" customHeight="1" x14ac:dyDescent="0.25">
      <c r="A908" s="35"/>
      <c r="B908" s="100">
        <v>14</v>
      </c>
      <c r="C908" s="58"/>
      <c r="D908" s="48" t="s">
        <v>103</v>
      </c>
      <c r="E908" s="68">
        <v>20000</v>
      </c>
    </row>
    <row r="909" spans="1:5" ht="15" customHeight="1" x14ac:dyDescent="0.25">
      <c r="A909" s="35"/>
      <c r="B909" s="149"/>
      <c r="C909" s="50" t="s">
        <v>44</v>
      </c>
      <c r="D909" s="51"/>
      <c r="E909" s="52">
        <f>SUM(E907:E908)</f>
        <v>0</v>
      </c>
    </row>
    <row r="910" spans="1:5" ht="15" customHeight="1" x14ac:dyDescent="0.2"/>
    <row r="911" spans="1:5" ht="15" customHeight="1" x14ac:dyDescent="0.2"/>
    <row r="912" spans="1:5" ht="15" customHeight="1" x14ac:dyDescent="0.25">
      <c r="A912" s="35" t="s">
        <v>338</v>
      </c>
    </row>
    <row r="913" spans="1:5" ht="15" customHeight="1" x14ac:dyDescent="0.2">
      <c r="A913" s="261" t="s">
        <v>81</v>
      </c>
      <c r="B913" s="261"/>
      <c r="C913" s="261"/>
      <c r="D913" s="261"/>
      <c r="E913" s="261"/>
    </row>
    <row r="914" spans="1:5" ht="15" customHeight="1" x14ac:dyDescent="0.2">
      <c r="A914" s="261"/>
      <c r="B914" s="261"/>
      <c r="C914" s="261"/>
      <c r="D914" s="261"/>
      <c r="E914" s="261"/>
    </row>
    <row r="915" spans="1:5" ht="15" customHeight="1" x14ac:dyDescent="0.2">
      <c r="A915" s="258" t="s">
        <v>339</v>
      </c>
      <c r="B915" s="258"/>
      <c r="C915" s="258"/>
      <c r="D915" s="258"/>
      <c r="E915" s="258"/>
    </row>
    <row r="916" spans="1:5" ht="15" customHeight="1" x14ac:dyDescent="0.2">
      <c r="A916" s="258"/>
      <c r="B916" s="258"/>
      <c r="C916" s="258"/>
      <c r="D916" s="258"/>
      <c r="E916" s="258"/>
    </row>
    <row r="917" spans="1:5" ht="15" customHeight="1" x14ac:dyDescent="0.2">
      <c r="A917" s="258"/>
      <c r="B917" s="258"/>
      <c r="C917" s="258"/>
      <c r="D917" s="258"/>
      <c r="E917" s="258"/>
    </row>
    <row r="918" spans="1:5" ht="15" customHeight="1" x14ac:dyDescent="0.2">
      <c r="A918" s="258"/>
      <c r="B918" s="258"/>
      <c r="C918" s="258"/>
      <c r="D918" s="258"/>
      <c r="E918" s="258"/>
    </row>
    <row r="919" spans="1:5" ht="15" customHeight="1" x14ac:dyDescent="0.2">
      <c r="A919" s="258"/>
      <c r="B919" s="258"/>
      <c r="C919" s="258"/>
      <c r="D919" s="258"/>
      <c r="E919" s="258"/>
    </row>
    <row r="920" spans="1:5" ht="15" customHeight="1" x14ac:dyDescent="0.2">
      <c r="A920" s="258"/>
      <c r="B920" s="258"/>
      <c r="C920" s="258"/>
      <c r="D920" s="258"/>
      <c r="E920" s="258"/>
    </row>
    <row r="921" spans="1:5" ht="15" customHeight="1" x14ac:dyDescent="0.2">
      <c r="A921" s="258"/>
      <c r="B921" s="258"/>
      <c r="C921" s="258"/>
      <c r="D921" s="258"/>
      <c r="E921" s="258"/>
    </row>
    <row r="922" spans="1:5" ht="15" customHeight="1" x14ac:dyDescent="0.2">
      <c r="A922" s="258"/>
      <c r="B922" s="258"/>
      <c r="C922" s="258"/>
      <c r="D922" s="258"/>
      <c r="E922" s="258"/>
    </row>
    <row r="923" spans="1:5" ht="15" customHeight="1" x14ac:dyDescent="0.2"/>
    <row r="924" spans="1:5" ht="15" customHeight="1" x14ac:dyDescent="0.25">
      <c r="A924" s="37" t="s">
        <v>16</v>
      </c>
      <c r="B924" s="38"/>
      <c r="C924" s="38"/>
      <c r="D924" s="38"/>
      <c r="E924" s="36"/>
    </row>
    <row r="925" spans="1:5" ht="15" customHeight="1" x14ac:dyDescent="0.2">
      <c r="A925" s="39" t="s">
        <v>45</v>
      </c>
      <c r="B925" s="53"/>
      <c r="C925" s="53"/>
      <c r="D925" s="53"/>
      <c r="E925" s="36" t="s">
        <v>46</v>
      </c>
    </row>
    <row r="926" spans="1:5" ht="15" customHeight="1" x14ac:dyDescent="0.2"/>
    <row r="927" spans="1:5" ht="15" customHeight="1" x14ac:dyDescent="0.2">
      <c r="B927" s="55" t="s">
        <v>47</v>
      </c>
      <c r="C927" s="43" t="s">
        <v>40</v>
      </c>
      <c r="D927" s="56" t="s">
        <v>41</v>
      </c>
      <c r="E927" s="45" t="s">
        <v>42</v>
      </c>
    </row>
    <row r="928" spans="1:5" ht="15" customHeight="1" x14ac:dyDescent="0.2">
      <c r="B928" s="100">
        <v>10</v>
      </c>
      <c r="C928" s="58"/>
      <c r="D928" s="59" t="s">
        <v>48</v>
      </c>
      <c r="E928" s="68">
        <f>-123000-200000</f>
        <v>-323000</v>
      </c>
    </row>
    <row r="929" spans="1:5" ht="15" customHeight="1" x14ac:dyDescent="0.2">
      <c r="B929" s="100">
        <v>307</v>
      </c>
      <c r="C929" s="58"/>
      <c r="D929" s="59" t="s">
        <v>48</v>
      </c>
      <c r="E929" s="68">
        <v>323000</v>
      </c>
    </row>
    <row r="930" spans="1:5" ht="15" customHeight="1" x14ac:dyDescent="0.2">
      <c r="B930" s="61"/>
      <c r="C930" s="50" t="s">
        <v>44</v>
      </c>
      <c r="D930" s="62"/>
      <c r="E930" s="63">
        <f>SUM(E928:E929)</f>
        <v>0</v>
      </c>
    </row>
    <row r="931" spans="1:5" ht="15" customHeight="1" x14ac:dyDescent="0.2"/>
    <row r="932" spans="1:5" ht="15" customHeight="1" x14ac:dyDescent="0.2"/>
    <row r="933" spans="1:5" ht="15" customHeight="1" x14ac:dyDescent="0.2"/>
    <row r="934" spans="1:5" ht="15" customHeight="1" x14ac:dyDescent="0.2"/>
    <row r="935" spans="1:5" ht="15" customHeight="1" x14ac:dyDescent="0.2"/>
    <row r="936" spans="1:5" ht="15" customHeight="1" x14ac:dyDescent="0.2"/>
    <row r="937" spans="1:5" ht="15" customHeight="1" x14ac:dyDescent="0.2"/>
    <row r="938" spans="1:5" ht="15" customHeight="1" x14ac:dyDescent="0.25">
      <c r="A938" s="35" t="s">
        <v>340</v>
      </c>
    </row>
    <row r="939" spans="1:5" ht="15" customHeight="1" x14ac:dyDescent="0.2">
      <c r="A939" s="261" t="s">
        <v>81</v>
      </c>
      <c r="B939" s="261"/>
      <c r="C939" s="261"/>
      <c r="D939" s="261"/>
      <c r="E939" s="261"/>
    </row>
    <row r="940" spans="1:5" ht="15" customHeight="1" x14ac:dyDescent="0.2">
      <c r="A940" s="261"/>
      <c r="B940" s="261"/>
      <c r="C940" s="261"/>
      <c r="D940" s="261"/>
      <c r="E940" s="261"/>
    </row>
    <row r="941" spans="1:5" ht="15" customHeight="1" x14ac:dyDescent="0.2">
      <c r="A941" s="258" t="s">
        <v>341</v>
      </c>
      <c r="B941" s="258"/>
      <c r="C941" s="258"/>
      <c r="D941" s="258"/>
      <c r="E941" s="258"/>
    </row>
    <row r="942" spans="1:5" ht="15" customHeight="1" x14ac:dyDescent="0.2">
      <c r="A942" s="258"/>
      <c r="B942" s="258"/>
      <c r="C942" s="258"/>
      <c r="D942" s="258"/>
      <c r="E942" s="258"/>
    </row>
    <row r="943" spans="1:5" ht="15" customHeight="1" x14ac:dyDescent="0.2">
      <c r="A943" s="258"/>
      <c r="B943" s="258"/>
      <c r="C943" s="258"/>
      <c r="D943" s="258"/>
      <c r="E943" s="258"/>
    </row>
    <row r="944" spans="1:5" ht="15" customHeight="1" x14ac:dyDescent="0.2">
      <c r="A944" s="258"/>
      <c r="B944" s="258"/>
      <c r="C944" s="258"/>
      <c r="D944" s="258"/>
      <c r="E944" s="258"/>
    </row>
    <row r="945" spans="1:5" ht="15" customHeight="1" x14ac:dyDescent="0.2">
      <c r="A945" s="258"/>
      <c r="B945" s="258"/>
      <c r="C945" s="258"/>
      <c r="D945" s="258"/>
      <c r="E945" s="258"/>
    </row>
    <row r="946" spans="1:5" ht="15" customHeight="1" x14ac:dyDescent="0.2">
      <c r="A946" s="258"/>
      <c r="B946" s="258"/>
      <c r="C946" s="258"/>
      <c r="D946" s="258"/>
      <c r="E946" s="258"/>
    </row>
    <row r="947" spans="1:5" ht="15" customHeight="1" x14ac:dyDescent="0.2">
      <c r="A947" s="258"/>
      <c r="B947" s="258"/>
      <c r="C947" s="258"/>
      <c r="D947" s="258"/>
      <c r="E947" s="258"/>
    </row>
    <row r="948" spans="1:5" ht="15" customHeight="1" x14ac:dyDescent="0.2">
      <c r="A948" s="258"/>
      <c r="B948" s="258"/>
      <c r="C948" s="258"/>
      <c r="D948" s="258"/>
      <c r="E948" s="258"/>
    </row>
    <row r="949" spans="1:5" ht="15" customHeight="1" x14ac:dyDescent="0.2">
      <c r="A949" s="258"/>
      <c r="B949" s="258"/>
      <c r="C949" s="258"/>
      <c r="D949" s="258"/>
      <c r="E949" s="258"/>
    </row>
    <row r="950" spans="1:5" ht="15" customHeight="1" x14ac:dyDescent="0.2"/>
    <row r="951" spans="1:5" ht="15" customHeight="1" x14ac:dyDescent="0.25">
      <c r="A951" s="37" t="s">
        <v>16</v>
      </c>
      <c r="B951" s="38"/>
      <c r="C951" s="38"/>
      <c r="D951" s="38"/>
      <c r="E951" s="36"/>
    </row>
    <row r="952" spans="1:5" ht="15" customHeight="1" x14ac:dyDescent="0.2">
      <c r="A952" s="39" t="s">
        <v>45</v>
      </c>
      <c r="B952" s="53"/>
      <c r="C952" s="53"/>
      <c r="D952" s="53"/>
      <c r="E952" s="36" t="s">
        <v>46</v>
      </c>
    </row>
    <row r="953" spans="1:5" ht="15" customHeight="1" x14ac:dyDescent="0.2"/>
    <row r="954" spans="1:5" ht="15" customHeight="1" x14ac:dyDescent="0.2">
      <c r="B954" s="55" t="s">
        <v>47</v>
      </c>
      <c r="C954" s="43" t="s">
        <v>40</v>
      </c>
      <c r="D954" s="56" t="s">
        <v>41</v>
      </c>
      <c r="E954" s="45" t="s">
        <v>42</v>
      </c>
    </row>
    <row r="955" spans="1:5" ht="15" customHeight="1" x14ac:dyDescent="0.2">
      <c r="B955" s="100">
        <v>300</v>
      </c>
      <c r="C955" s="58"/>
      <c r="D955" s="59" t="s">
        <v>48</v>
      </c>
      <c r="E955" s="68">
        <f>-10358000-875000</f>
        <v>-11233000</v>
      </c>
    </row>
    <row r="956" spans="1:5" ht="15" customHeight="1" x14ac:dyDescent="0.2">
      <c r="B956" s="100">
        <v>301</v>
      </c>
      <c r="C956" s="58"/>
      <c r="D956" s="59" t="s">
        <v>48</v>
      </c>
      <c r="E956" s="68">
        <v>-108000</v>
      </c>
    </row>
    <row r="957" spans="1:5" ht="15" customHeight="1" x14ac:dyDescent="0.2">
      <c r="B957" s="100">
        <v>307</v>
      </c>
      <c r="C957" s="58"/>
      <c r="D957" s="59" t="s">
        <v>48</v>
      </c>
      <c r="E957" s="68">
        <v>11341000</v>
      </c>
    </row>
    <row r="958" spans="1:5" ht="15" customHeight="1" x14ac:dyDescent="0.2">
      <c r="B958" s="61"/>
      <c r="C958" s="50" t="s">
        <v>44</v>
      </c>
      <c r="D958" s="62"/>
      <c r="E958" s="63">
        <f>SUM(E955:E957)</f>
        <v>0</v>
      </c>
    </row>
    <row r="959" spans="1:5" ht="15" customHeight="1" x14ac:dyDescent="0.2"/>
    <row r="960" spans="1:5" ht="15" customHeight="1" x14ac:dyDescent="0.2"/>
    <row r="961" spans="1:5" ht="15" customHeight="1" x14ac:dyDescent="0.25">
      <c r="A961" s="35" t="s">
        <v>342</v>
      </c>
    </row>
    <row r="962" spans="1:5" ht="15" customHeight="1" x14ac:dyDescent="0.2">
      <c r="A962" s="261" t="s">
        <v>81</v>
      </c>
      <c r="B962" s="261"/>
      <c r="C962" s="261"/>
      <c r="D962" s="261"/>
      <c r="E962" s="261"/>
    </row>
    <row r="963" spans="1:5" ht="15" customHeight="1" x14ac:dyDescent="0.2">
      <c r="A963" s="261"/>
      <c r="B963" s="261"/>
      <c r="C963" s="261"/>
      <c r="D963" s="261"/>
      <c r="E963" s="261"/>
    </row>
    <row r="964" spans="1:5" ht="15" customHeight="1" x14ac:dyDescent="0.2">
      <c r="A964" s="258" t="s">
        <v>407</v>
      </c>
      <c r="B964" s="258"/>
      <c r="C964" s="258"/>
      <c r="D964" s="258"/>
      <c r="E964" s="258"/>
    </row>
    <row r="965" spans="1:5" ht="15" customHeight="1" x14ac:dyDescent="0.2">
      <c r="A965" s="258"/>
      <c r="B965" s="258"/>
      <c r="C965" s="258"/>
      <c r="D965" s="258"/>
      <c r="E965" s="258"/>
    </row>
    <row r="966" spans="1:5" ht="15" customHeight="1" x14ac:dyDescent="0.2">
      <c r="A966" s="258"/>
      <c r="B966" s="258"/>
      <c r="C966" s="258"/>
      <c r="D966" s="258"/>
      <c r="E966" s="258"/>
    </row>
    <row r="967" spans="1:5" ht="15" customHeight="1" x14ac:dyDescent="0.2">
      <c r="A967" s="258"/>
      <c r="B967" s="258"/>
      <c r="C967" s="258"/>
      <c r="D967" s="258"/>
      <c r="E967" s="258"/>
    </row>
    <row r="968" spans="1:5" ht="15" customHeight="1" x14ac:dyDescent="0.2">
      <c r="A968" s="258"/>
      <c r="B968" s="258"/>
      <c r="C968" s="258"/>
      <c r="D968" s="258"/>
      <c r="E968" s="258"/>
    </row>
    <row r="969" spans="1:5" ht="15" customHeight="1" x14ac:dyDescent="0.2">
      <c r="A969" s="258"/>
      <c r="B969" s="258"/>
      <c r="C969" s="258"/>
      <c r="D969" s="258"/>
      <c r="E969" s="258"/>
    </row>
    <row r="970" spans="1:5" ht="15" customHeight="1" x14ac:dyDescent="0.2">
      <c r="A970" s="258"/>
      <c r="B970" s="258"/>
      <c r="C970" s="258"/>
      <c r="D970" s="258"/>
      <c r="E970" s="258"/>
    </row>
    <row r="971" spans="1:5" ht="15" customHeight="1" x14ac:dyDescent="0.2">
      <c r="A971" s="258"/>
      <c r="B971" s="258"/>
      <c r="C971" s="258"/>
      <c r="D971" s="258"/>
      <c r="E971" s="258"/>
    </row>
    <row r="972" spans="1:5" ht="15" customHeight="1" x14ac:dyDescent="0.2">
      <c r="A972" s="258"/>
      <c r="B972" s="258"/>
      <c r="C972" s="258"/>
      <c r="D972" s="258"/>
      <c r="E972" s="258"/>
    </row>
    <row r="973" spans="1:5" ht="15" customHeight="1" x14ac:dyDescent="0.2"/>
    <row r="974" spans="1:5" ht="15" customHeight="1" x14ac:dyDescent="0.25">
      <c r="A974" s="37" t="s">
        <v>16</v>
      </c>
      <c r="B974" s="38"/>
      <c r="C974" s="38"/>
      <c r="D974" s="38"/>
      <c r="E974" s="36"/>
    </row>
    <row r="975" spans="1:5" ht="15" customHeight="1" x14ac:dyDescent="0.2">
      <c r="A975" s="39" t="s">
        <v>45</v>
      </c>
      <c r="B975" s="53"/>
      <c r="C975" s="53"/>
      <c r="D975" s="53"/>
      <c r="E975" s="36" t="s">
        <v>46</v>
      </c>
    </row>
    <row r="976" spans="1:5" ht="15" customHeight="1" x14ac:dyDescent="0.2"/>
    <row r="977" spans="1:5" ht="15" customHeight="1" x14ac:dyDescent="0.2">
      <c r="B977" s="55" t="s">
        <v>47</v>
      </c>
      <c r="C977" s="43" t="s">
        <v>40</v>
      </c>
      <c r="D977" s="56" t="s">
        <v>41</v>
      </c>
      <c r="E977" s="45" t="s">
        <v>42</v>
      </c>
    </row>
    <row r="978" spans="1:5" ht="15" customHeight="1" x14ac:dyDescent="0.2">
      <c r="B978" s="100">
        <v>11</v>
      </c>
      <c r="C978" s="58"/>
      <c r="D978" s="48" t="s">
        <v>160</v>
      </c>
      <c r="E978" s="68">
        <v>-1815000</v>
      </c>
    </row>
    <row r="979" spans="1:5" ht="15" customHeight="1" x14ac:dyDescent="0.2">
      <c r="B979" s="100">
        <v>307</v>
      </c>
      <c r="C979" s="58"/>
      <c r="D979" s="59" t="s">
        <v>48</v>
      </c>
      <c r="E979" s="68">
        <v>1815000</v>
      </c>
    </row>
    <row r="980" spans="1:5" ht="15" customHeight="1" x14ac:dyDescent="0.2">
      <c r="B980" s="61"/>
      <c r="C980" s="50" t="s">
        <v>44</v>
      </c>
      <c r="D980" s="62"/>
      <c r="E980" s="63">
        <f>SUM(E978:E979)</f>
        <v>0</v>
      </c>
    </row>
    <row r="981" spans="1:5" ht="15" customHeight="1" x14ac:dyDescent="0.2"/>
    <row r="982" spans="1:5" ht="15" customHeight="1" x14ac:dyDescent="0.2"/>
    <row r="983" spans="1:5" ht="15" customHeight="1" x14ac:dyDescent="0.2"/>
    <row r="984" spans="1:5" ht="15" customHeight="1" x14ac:dyDescent="0.2"/>
    <row r="985" spans="1:5" ht="15" customHeight="1" x14ac:dyDescent="0.2"/>
    <row r="986" spans="1:5" ht="15" customHeight="1" x14ac:dyDescent="0.2"/>
    <row r="987" spans="1:5" ht="15" customHeight="1" x14ac:dyDescent="0.2"/>
    <row r="988" spans="1:5" ht="15" customHeight="1" x14ac:dyDescent="0.2"/>
    <row r="989" spans="1:5" ht="15" customHeight="1" x14ac:dyDescent="0.2"/>
    <row r="990" spans="1:5" ht="15" customHeight="1" x14ac:dyDescent="0.25">
      <c r="A990" s="35" t="s">
        <v>343</v>
      </c>
    </row>
    <row r="991" spans="1:5" ht="15" customHeight="1" x14ac:dyDescent="0.2">
      <c r="A991" s="261" t="s">
        <v>81</v>
      </c>
      <c r="B991" s="261"/>
      <c r="C991" s="261"/>
      <c r="D991" s="261"/>
      <c r="E991" s="261"/>
    </row>
    <row r="992" spans="1:5" ht="15" customHeight="1" x14ac:dyDescent="0.2">
      <c r="A992" s="261"/>
      <c r="B992" s="261"/>
      <c r="C992" s="261"/>
      <c r="D992" s="261"/>
      <c r="E992" s="261"/>
    </row>
    <row r="993" spans="1:5" ht="15" customHeight="1" x14ac:dyDescent="0.2">
      <c r="A993" s="258" t="s">
        <v>408</v>
      </c>
      <c r="B993" s="258"/>
      <c r="C993" s="258"/>
      <c r="D993" s="258"/>
      <c r="E993" s="258"/>
    </row>
    <row r="994" spans="1:5" ht="15" customHeight="1" x14ac:dyDescent="0.2">
      <c r="A994" s="258"/>
      <c r="B994" s="258"/>
      <c r="C994" s="258"/>
      <c r="D994" s="258"/>
      <c r="E994" s="258"/>
    </row>
    <row r="995" spans="1:5" ht="15" customHeight="1" x14ac:dyDescent="0.2">
      <c r="A995" s="258"/>
      <c r="B995" s="258"/>
      <c r="C995" s="258"/>
      <c r="D995" s="258"/>
      <c r="E995" s="258"/>
    </row>
    <row r="996" spans="1:5" ht="15" customHeight="1" x14ac:dyDescent="0.2">
      <c r="A996" s="258"/>
      <c r="B996" s="258"/>
      <c r="C996" s="258"/>
      <c r="D996" s="258"/>
      <c r="E996" s="258"/>
    </row>
    <row r="997" spans="1:5" ht="15" customHeight="1" x14ac:dyDescent="0.2">
      <c r="A997" s="258"/>
      <c r="B997" s="258"/>
      <c r="C997" s="258"/>
      <c r="D997" s="258"/>
      <c r="E997" s="258"/>
    </row>
    <row r="998" spans="1:5" ht="15" customHeight="1" x14ac:dyDescent="0.2">
      <c r="A998" s="258"/>
      <c r="B998" s="258"/>
      <c r="C998" s="258"/>
      <c r="D998" s="258"/>
      <c r="E998" s="258"/>
    </row>
    <row r="999" spans="1:5" ht="15" customHeight="1" x14ac:dyDescent="0.2">
      <c r="A999" s="258"/>
      <c r="B999" s="258"/>
      <c r="C999" s="258"/>
      <c r="D999" s="258"/>
      <c r="E999" s="258"/>
    </row>
    <row r="1000" spans="1:5" ht="15" customHeight="1" x14ac:dyDescent="0.2">
      <c r="A1000" s="258"/>
      <c r="B1000" s="258"/>
      <c r="C1000" s="258"/>
      <c r="D1000" s="258"/>
      <c r="E1000" s="258"/>
    </row>
    <row r="1001" spans="1:5" ht="15" customHeight="1" x14ac:dyDescent="0.2">
      <c r="A1001" s="258"/>
      <c r="B1001" s="258"/>
      <c r="C1001" s="258"/>
      <c r="D1001" s="258"/>
      <c r="E1001" s="258"/>
    </row>
    <row r="1002" spans="1:5" ht="15" customHeight="1" x14ac:dyDescent="0.2"/>
    <row r="1003" spans="1:5" ht="15" customHeight="1" x14ac:dyDescent="0.25">
      <c r="A1003" s="37" t="s">
        <v>16</v>
      </c>
      <c r="B1003" s="38"/>
      <c r="C1003" s="38"/>
      <c r="D1003" s="38"/>
      <c r="E1003" s="36"/>
    </row>
    <row r="1004" spans="1:5" ht="15" customHeight="1" x14ac:dyDescent="0.2">
      <c r="A1004" s="39" t="s">
        <v>45</v>
      </c>
      <c r="B1004" s="53"/>
      <c r="C1004" s="53"/>
      <c r="D1004" s="53"/>
      <c r="E1004" s="36" t="s">
        <v>46</v>
      </c>
    </row>
    <row r="1005" spans="1:5" ht="15" customHeight="1" x14ac:dyDescent="0.2"/>
    <row r="1006" spans="1:5" ht="15" customHeight="1" x14ac:dyDescent="0.2">
      <c r="B1006" s="55" t="s">
        <v>47</v>
      </c>
      <c r="C1006" s="43" t="s">
        <v>40</v>
      </c>
      <c r="D1006" s="56" t="s">
        <v>41</v>
      </c>
      <c r="E1006" s="45" t="s">
        <v>42</v>
      </c>
    </row>
    <row r="1007" spans="1:5" ht="15" customHeight="1" x14ac:dyDescent="0.2">
      <c r="B1007" s="100">
        <v>307</v>
      </c>
      <c r="C1007" s="58"/>
      <c r="D1007" s="59" t="s">
        <v>48</v>
      </c>
      <c r="E1007" s="68">
        <v>-87069.24</v>
      </c>
    </row>
    <row r="1008" spans="1:5" ht="15" customHeight="1" x14ac:dyDescent="0.2">
      <c r="B1008" s="100">
        <v>880</v>
      </c>
      <c r="C1008" s="58"/>
      <c r="D1008" s="59" t="s">
        <v>48</v>
      </c>
      <c r="E1008" s="68">
        <v>87069.24</v>
      </c>
    </row>
    <row r="1009" spans="1:5" ht="15" customHeight="1" x14ac:dyDescent="0.2">
      <c r="B1009" s="61"/>
      <c r="C1009" s="50" t="s">
        <v>44</v>
      </c>
      <c r="D1009" s="62"/>
      <c r="E1009" s="63">
        <f>SUM(E1007:E1008)</f>
        <v>0</v>
      </c>
    </row>
    <row r="1010" spans="1:5" ht="15" customHeight="1" x14ac:dyDescent="0.2"/>
    <row r="1011" spans="1:5" ht="15" customHeight="1" x14ac:dyDescent="0.2"/>
    <row r="1012" spans="1:5" ht="15" customHeight="1" x14ac:dyDescent="0.25">
      <c r="A1012" s="35" t="s">
        <v>344</v>
      </c>
    </row>
    <row r="1013" spans="1:5" ht="15" customHeight="1" x14ac:dyDescent="0.2">
      <c r="A1013" s="261" t="s">
        <v>81</v>
      </c>
      <c r="B1013" s="261"/>
      <c r="C1013" s="261"/>
      <c r="D1013" s="261"/>
      <c r="E1013" s="261"/>
    </row>
    <row r="1014" spans="1:5" ht="15" customHeight="1" x14ac:dyDescent="0.2">
      <c r="A1014" s="261"/>
      <c r="B1014" s="261"/>
      <c r="C1014" s="261"/>
      <c r="D1014" s="261"/>
      <c r="E1014" s="261"/>
    </row>
    <row r="1015" spans="1:5" ht="15" customHeight="1" x14ac:dyDescent="0.2">
      <c r="A1015" s="258" t="s">
        <v>409</v>
      </c>
      <c r="B1015" s="258"/>
      <c r="C1015" s="258"/>
      <c r="D1015" s="258"/>
      <c r="E1015" s="258"/>
    </row>
    <row r="1016" spans="1:5" ht="15" customHeight="1" x14ac:dyDescent="0.2">
      <c r="A1016" s="258"/>
      <c r="B1016" s="258"/>
      <c r="C1016" s="258"/>
      <c r="D1016" s="258"/>
      <c r="E1016" s="258"/>
    </row>
    <row r="1017" spans="1:5" ht="15" customHeight="1" x14ac:dyDescent="0.2">
      <c r="A1017" s="258"/>
      <c r="B1017" s="258"/>
      <c r="C1017" s="258"/>
      <c r="D1017" s="258"/>
      <c r="E1017" s="258"/>
    </row>
    <row r="1018" spans="1:5" ht="15" customHeight="1" x14ac:dyDescent="0.2">
      <c r="A1018" s="258"/>
      <c r="B1018" s="258"/>
      <c r="C1018" s="258"/>
      <c r="D1018" s="258"/>
      <c r="E1018" s="258"/>
    </row>
    <row r="1019" spans="1:5" ht="15" customHeight="1" x14ac:dyDescent="0.2">
      <c r="A1019" s="258"/>
      <c r="B1019" s="258"/>
      <c r="C1019" s="258"/>
      <c r="D1019" s="258"/>
      <c r="E1019" s="258"/>
    </row>
    <row r="1020" spans="1:5" ht="15" customHeight="1" x14ac:dyDescent="0.2">
      <c r="A1020" s="258"/>
      <c r="B1020" s="258"/>
      <c r="C1020" s="258"/>
      <c r="D1020" s="258"/>
      <c r="E1020" s="258"/>
    </row>
    <row r="1021" spans="1:5" ht="15" customHeight="1" x14ac:dyDescent="0.2">
      <c r="A1021" s="258"/>
      <c r="B1021" s="258"/>
      <c r="C1021" s="258"/>
      <c r="D1021" s="258"/>
      <c r="E1021" s="258"/>
    </row>
    <row r="1022" spans="1:5" ht="15" customHeight="1" x14ac:dyDescent="0.2">
      <c r="A1022" s="258"/>
      <c r="B1022" s="258"/>
      <c r="C1022" s="258"/>
      <c r="D1022" s="258"/>
      <c r="E1022" s="258"/>
    </row>
    <row r="1023" spans="1:5" ht="15" customHeight="1" x14ac:dyDescent="0.2"/>
    <row r="1024" spans="1:5" ht="15" customHeight="1" x14ac:dyDescent="0.25">
      <c r="A1024" s="37" t="s">
        <v>16</v>
      </c>
      <c r="B1024" s="38"/>
      <c r="C1024" s="38"/>
      <c r="D1024" s="38"/>
      <c r="E1024" s="36"/>
    </row>
    <row r="1025" spans="1:5" ht="15" customHeight="1" x14ac:dyDescent="0.2">
      <c r="A1025" s="39" t="s">
        <v>45</v>
      </c>
      <c r="B1025" s="53"/>
      <c r="C1025" s="53"/>
      <c r="D1025" s="53"/>
      <c r="E1025" s="36" t="s">
        <v>46</v>
      </c>
    </row>
    <row r="1026" spans="1:5" ht="15" customHeight="1" x14ac:dyDescent="0.2"/>
    <row r="1027" spans="1:5" ht="15" customHeight="1" x14ac:dyDescent="0.2">
      <c r="B1027" s="55" t="s">
        <v>47</v>
      </c>
      <c r="C1027" s="43" t="s">
        <v>40</v>
      </c>
      <c r="D1027" s="56" t="s">
        <v>41</v>
      </c>
      <c r="E1027" s="45" t="s">
        <v>42</v>
      </c>
    </row>
    <row r="1028" spans="1:5" ht="15" customHeight="1" x14ac:dyDescent="0.2">
      <c r="B1028" s="100">
        <v>307</v>
      </c>
      <c r="C1028" s="58"/>
      <c r="D1028" s="59" t="s">
        <v>48</v>
      </c>
      <c r="E1028" s="68">
        <v>-30000</v>
      </c>
    </row>
    <row r="1029" spans="1:5" ht="15" customHeight="1" x14ac:dyDescent="0.2">
      <c r="B1029" s="100">
        <v>303</v>
      </c>
      <c r="C1029" s="58"/>
      <c r="D1029" s="59" t="s">
        <v>48</v>
      </c>
      <c r="E1029" s="68">
        <v>30000</v>
      </c>
    </row>
    <row r="1030" spans="1:5" ht="15" customHeight="1" x14ac:dyDescent="0.2">
      <c r="B1030" s="61"/>
      <c r="C1030" s="50" t="s">
        <v>44</v>
      </c>
      <c r="D1030" s="62"/>
      <c r="E1030" s="63">
        <f>SUM(E1028:E1029)</f>
        <v>0</v>
      </c>
    </row>
    <row r="1031" spans="1:5" ht="15" customHeight="1" x14ac:dyDescent="0.2"/>
    <row r="1032" spans="1:5" ht="15" customHeight="1" x14ac:dyDescent="0.2"/>
    <row r="1033" spans="1:5" ht="15" customHeight="1" x14ac:dyDescent="0.2"/>
    <row r="1034" spans="1:5" ht="15" customHeight="1" x14ac:dyDescent="0.2"/>
    <row r="1035" spans="1:5" ht="15" customHeight="1" x14ac:dyDescent="0.2"/>
    <row r="1036" spans="1:5" ht="15" customHeight="1" x14ac:dyDescent="0.2"/>
    <row r="1037" spans="1:5" ht="15" customHeight="1" x14ac:dyDescent="0.2"/>
    <row r="1038" spans="1:5" ht="15" customHeight="1" x14ac:dyDescent="0.2"/>
    <row r="1039" spans="1:5" ht="15" customHeight="1" x14ac:dyDescent="0.2"/>
    <row r="1040" spans="1:5" ht="15" customHeight="1" x14ac:dyDescent="0.2"/>
    <row r="1041" spans="1:5" ht="15" customHeight="1" x14ac:dyDescent="0.2"/>
    <row r="1042" spans="1:5" ht="15" customHeight="1" x14ac:dyDescent="0.25">
      <c r="A1042" s="35" t="s">
        <v>345</v>
      </c>
    </row>
    <row r="1043" spans="1:5" ht="15" customHeight="1" x14ac:dyDescent="0.2">
      <c r="A1043" s="261" t="s">
        <v>81</v>
      </c>
      <c r="B1043" s="261"/>
      <c r="C1043" s="261"/>
      <c r="D1043" s="261"/>
      <c r="E1043" s="261"/>
    </row>
    <row r="1044" spans="1:5" ht="15" customHeight="1" x14ac:dyDescent="0.2">
      <c r="A1044" s="261"/>
      <c r="B1044" s="261"/>
      <c r="C1044" s="261"/>
      <c r="D1044" s="261"/>
      <c r="E1044" s="261"/>
    </row>
    <row r="1045" spans="1:5" ht="15" customHeight="1" x14ac:dyDescent="0.2">
      <c r="A1045" s="258" t="s">
        <v>410</v>
      </c>
      <c r="B1045" s="258"/>
      <c r="C1045" s="258"/>
      <c r="D1045" s="258"/>
      <c r="E1045" s="258"/>
    </row>
    <row r="1046" spans="1:5" ht="15" customHeight="1" x14ac:dyDescent="0.2">
      <c r="A1046" s="258"/>
      <c r="B1046" s="258"/>
      <c r="C1046" s="258"/>
      <c r="D1046" s="258"/>
      <c r="E1046" s="258"/>
    </row>
    <row r="1047" spans="1:5" ht="15" customHeight="1" x14ac:dyDescent="0.2">
      <c r="A1047" s="258"/>
      <c r="B1047" s="258"/>
      <c r="C1047" s="258"/>
      <c r="D1047" s="258"/>
      <c r="E1047" s="258"/>
    </row>
    <row r="1048" spans="1:5" ht="15" customHeight="1" x14ac:dyDescent="0.2">
      <c r="A1048" s="258"/>
      <c r="B1048" s="258"/>
      <c r="C1048" s="258"/>
      <c r="D1048" s="258"/>
      <c r="E1048" s="258"/>
    </row>
    <row r="1049" spans="1:5" ht="15" customHeight="1" x14ac:dyDescent="0.2">
      <c r="A1049" s="258"/>
      <c r="B1049" s="258"/>
      <c r="C1049" s="258"/>
      <c r="D1049" s="258"/>
      <c r="E1049" s="258"/>
    </row>
    <row r="1050" spans="1:5" ht="15" customHeight="1" x14ac:dyDescent="0.2">
      <c r="A1050" s="258"/>
      <c r="B1050" s="258"/>
      <c r="C1050" s="258"/>
      <c r="D1050" s="258"/>
      <c r="E1050" s="258"/>
    </row>
    <row r="1051" spans="1:5" ht="15" customHeight="1" x14ac:dyDescent="0.2">
      <c r="A1051" s="258"/>
      <c r="B1051" s="258"/>
      <c r="C1051" s="258"/>
      <c r="D1051" s="258"/>
      <c r="E1051" s="258"/>
    </row>
    <row r="1052" spans="1:5" ht="15" customHeight="1" x14ac:dyDescent="0.2">
      <c r="A1052" s="258"/>
      <c r="B1052" s="258"/>
      <c r="C1052" s="258"/>
      <c r="D1052" s="258"/>
      <c r="E1052" s="258"/>
    </row>
    <row r="1053" spans="1:5" ht="15" customHeight="1" x14ac:dyDescent="0.2"/>
    <row r="1054" spans="1:5" ht="15" customHeight="1" x14ac:dyDescent="0.25">
      <c r="A1054" s="37" t="s">
        <v>16</v>
      </c>
      <c r="B1054" s="38"/>
      <c r="C1054" s="38"/>
      <c r="D1054" s="38"/>
      <c r="E1054" s="36"/>
    </row>
    <row r="1055" spans="1:5" ht="15" customHeight="1" x14ac:dyDescent="0.2">
      <c r="A1055" s="39" t="s">
        <v>45</v>
      </c>
      <c r="B1055" s="53"/>
      <c r="C1055" s="53"/>
      <c r="D1055" s="53"/>
      <c r="E1055" s="36" t="s">
        <v>46</v>
      </c>
    </row>
    <row r="1056" spans="1:5" ht="15" customHeight="1" x14ac:dyDescent="0.2"/>
    <row r="1057" spans="1:5" ht="15" customHeight="1" x14ac:dyDescent="0.2">
      <c r="B1057" s="55" t="s">
        <v>47</v>
      </c>
      <c r="C1057" s="43" t="s">
        <v>40</v>
      </c>
      <c r="D1057" s="56" t="s">
        <v>41</v>
      </c>
      <c r="E1057" s="45" t="s">
        <v>42</v>
      </c>
    </row>
    <row r="1058" spans="1:5" ht="15" customHeight="1" x14ac:dyDescent="0.2">
      <c r="B1058" s="100">
        <v>307</v>
      </c>
      <c r="C1058" s="58"/>
      <c r="D1058" s="59" t="s">
        <v>48</v>
      </c>
      <c r="E1058" s="68">
        <v>-90000</v>
      </c>
    </row>
    <row r="1059" spans="1:5" ht="15" customHeight="1" x14ac:dyDescent="0.2">
      <c r="B1059" s="100">
        <v>13</v>
      </c>
      <c r="C1059" s="58"/>
      <c r="D1059" s="59" t="s">
        <v>48</v>
      </c>
      <c r="E1059" s="68">
        <v>90000</v>
      </c>
    </row>
    <row r="1060" spans="1:5" ht="15" customHeight="1" x14ac:dyDescent="0.2">
      <c r="B1060" s="61"/>
      <c r="C1060" s="50" t="s">
        <v>44</v>
      </c>
      <c r="D1060" s="62"/>
      <c r="E1060" s="63">
        <f>SUM(E1058:E1059)</f>
        <v>0</v>
      </c>
    </row>
    <row r="1061" spans="1:5" ht="15" customHeight="1" x14ac:dyDescent="0.2"/>
    <row r="1062" spans="1:5" ht="15" customHeight="1" x14ac:dyDescent="0.2"/>
    <row r="1063" spans="1:5" ht="15" customHeight="1" x14ac:dyDescent="0.25">
      <c r="A1063" s="35" t="s">
        <v>346</v>
      </c>
    </row>
    <row r="1064" spans="1:5" ht="15" customHeight="1" x14ac:dyDescent="0.2">
      <c r="A1064" s="261" t="s">
        <v>81</v>
      </c>
      <c r="B1064" s="261"/>
      <c r="C1064" s="261"/>
      <c r="D1064" s="261"/>
      <c r="E1064" s="261"/>
    </row>
    <row r="1065" spans="1:5" ht="15" customHeight="1" x14ac:dyDescent="0.2">
      <c r="A1065" s="261"/>
      <c r="B1065" s="261"/>
      <c r="C1065" s="261"/>
      <c r="D1065" s="261"/>
      <c r="E1065" s="261"/>
    </row>
    <row r="1066" spans="1:5" ht="15" customHeight="1" x14ac:dyDescent="0.2">
      <c r="A1066" s="258" t="s">
        <v>411</v>
      </c>
      <c r="B1066" s="258"/>
      <c r="C1066" s="258"/>
      <c r="D1066" s="258"/>
      <c r="E1066" s="258"/>
    </row>
    <row r="1067" spans="1:5" ht="15" customHeight="1" x14ac:dyDescent="0.2">
      <c r="A1067" s="258"/>
      <c r="B1067" s="258"/>
      <c r="C1067" s="258"/>
      <c r="D1067" s="258"/>
      <c r="E1067" s="258"/>
    </row>
    <row r="1068" spans="1:5" ht="15" customHeight="1" x14ac:dyDescent="0.2">
      <c r="A1068" s="258"/>
      <c r="B1068" s="258"/>
      <c r="C1068" s="258"/>
      <c r="D1068" s="258"/>
      <c r="E1068" s="258"/>
    </row>
    <row r="1069" spans="1:5" ht="15" customHeight="1" x14ac:dyDescent="0.2">
      <c r="A1069" s="258"/>
      <c r="B1069" s="258"/>
      <c r="C1069" s="258"/>
      <c r="D1069" s="258"/>
      <c r="E1069" s="258"/>
    </row>
    <row r="1070" spans="1:5" ht="15" customHeight="1" x14ac:dyDescent="0.2">
      <c r="A1070" s="258"/>
      <c r="B1070" s="258"/>
      <c r="C1070" s="258"/>
      <c r="D1070" s="258"/>
      <c r="E1070" s="258"/>
    </row>
    <row r="1071" spans="1:5" ht="15" customHeight="1" x14ac:dyDescent="0.2">
      <c r="A1071" s="258"/>
      <c r="B1071" s="258"/>
      <c r="C1071" s="258"/>
      <c r="D1071" s="258"/>
      <c r="E1071" s="258"/>
    </row>
    <row r="1072" spans="1:5" ht="15" customHeight="1" x14ac:dyDescent="0.2">
      <c r="A1072" s="258"/>
      <c r="B1072" s="258"/>
      <c r="C1072" s="258"/>
      <c r="D1072" s="258"/>
      <c r="E1072" s="258"/>
    </row>
    <row r="1073" spans="1:5" ht="15" customHeight="1" x14ac:dyDescent="0.2">
      <c r="A1073" s="258"/>
      <c r="B1073" s="258"/>
      <c r="C1073" s="258"/>
      <c r="D1073" s="258"/>
      <c r="E1073" s="258"/>
    </row>
    <row r="1074" spans="1:5" ht="15" customHeight="1" x14ac:dyDescent="0.2">
      <c r="A1074" s="258"/>
      <c r="B1074" s="258"/>
      <c r="C1074" s="258"/>
      <c r="D1074" s="258"/>
      <c r="E1074" s="258"/>
    </row>
    <row r="1075" spans="1:5" ht="15" customHeight="1" x14ac:dyDescent="0.2"/>
    <row r="1076" spans="1:5" ht="15" customHeight="1" x14ac:dyDescent="0.25">
      <c r="A1076" s="37" t="s">
        <v>16</v>
      </c>
      <c r="B1076" s="38"/>
      <c r="C1076" s="38"/>
      <c r="D1076" s="38"/>
      <c r="E1076" s="36"/>
    </row>
    <row r="1077" spans="1:5" ht="15" customHeight="1" x14ac:dyDescent="0.2">
      <c r="A1077" s="39" t="s">
        <v>45</v>
      </c>
      <c r="B1077" s="53"/>
      <c r="C1077" s="53"/>
      <c r="D1077" s="53"/>
      <c r="E1077" s="36" t="s">
        <v>46</v>
      </c>
    </row>
    <row r="1078" spans="1:5" ht="15" customHeight="1" x14ac:dyDescent="0.2"/>
    <row r="1079" spans="1:5" ht="15" customHeight="1" x14ac:dyDescent="0.2">
      <c r="B1079" s="55" t="s">
        <v>47</v>
      </c>
      <c r="C1079" s="43" t="s">
        <v>40</v>
      </c>
      <c r="D1079" s="56" t="s">
        <v>41</v>
      </c>
      <c r="E1079" s="45" t="s">
        <v>42</v>
      </c>
    </row>
    <row r="1080" spans="1:5" ht="15" customHeight="1" x14ac:dyDescent="0.2">
      <c r="B1080" s="100">
        <v>137</v>
      </c>
      <c r="C1080" s="58"/>
      <c r="D1080" s="59" t="s">
        <v>48</v>
      </c>
      <c r="E1080" s="68">
        <v>-56857.599999999999</v>
      </c>
    </row>
    <row r="1081" spans="1:5" ht="15" customHeight="1" x14ac:dyDescent="0.2">
      <c r="B1081" s="100">
        <v>134</v>
      </c>
      <c r="C1081" s="58"/>
      <c r="D1081" s="59" t="s">
        <v>48</v>
      </c>
      <c r="E1081" s="68">
        <v>56857.599999999999</v>
      </c>
    </row>
    <row r="1082" spans="1:5" ht="15" customHeight="1" x14ac:dyDescent="0.2">
      <c r="B1082" s="61"/>
      <c r="C1082" s="50" t="s">
        <v>44</v>
      </c>
      <c r="D1082" s="62"/>
      <c r="E1082" s="63">
        <f>SUM(E1080:E1081)</f>
        <v>0</v>
      </c>
    </row>
    <row r="1083" spans="1:5" ht="15" customHeight="1" x14ac:dyDescent="0.2"/>
    <row r="1084" spans="1:5" ht="15" customHeight="1" x14ac:dyDescent="0.2"/>
    <row r="1085" spans="1:5" ht="15" customHeight="1" x14ac:dyDescent="0.2"/>
    <row r="1086" spans="1:5" ht="15" customHeight="1" x14ac:dyDescent="0.2"/>
    <row r="1087" spans="1:5" ht="15" customHeight="1" x14ac:dyDescent="0.2"/>
    <row r="1088" spans="1:5"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sheetData>
  <mergeCells count="87">
    <mergeCell ref="A30:E35"/>
    <mergeCell ref="A2:E2"/>
    <mergeCell ref="A3:E3"/>
    <mergeCell ref="A4:E10"/>
    <mergeCell ref="A28:E28"/>
    <mergeCell ref="A29:E29"/>
    <mergeCell ref="A193:E199"/>
    <mergeCell ref="A55:E55"/>
    <mergeCell ref="A56:E63"/>
    <mergeCell ref="A81:E81"/>
    <mergeCell ref="A82:E89"/>
    <mergeCell ref="A107:E107"/>
    <mergeCell ref="A108:E114"/>
    <mergeCell ref="A135:E135"/>
    <mergeCell ref="A136:E143"/>
    <mergeCell ref="A167:E167"/>
    <mergeCell ref="A168:E174"/>
    <mergeCell ref="A192:E192"/>
    <mergeCell ref="A356:E356"/>
    <mergeCell ref="A219:E219"/>
    <mergeCell ref="A220:E228"/>
    <mergeCell ref="A247:E247"/>
    <mergeCell ref="A248:E255"/>
    <mergeCell ref="A277:E277"/>
    <mergeCell ref="A278:E278"/>
    <mergeCell ref="A279:E284"/>
    <mergeCell ref="A304:E304"/>
    <mergeCell ref="A305:E312"/>
    <mergeCell ref="A330:E330"/>
    <mergeCell ref="A331:E338"/>
    <mergeCell ref="A522:E523"/>
    <mergeCell ref="A357:E364"/>
    <mergeCell ref="A382:E382"/>
    <mergeCell ref="A383:E389"/>
    <mergeCell ref="A407:E407"/>
    <mergeCell ref="A408:E416"/>
    <mergeCell ref="A434:E434"/>
    <mergeCell ref="A435:E447"/>
    <mergeCell ref="A471:E471"/>
    <mergeCell ref="A472:E479"/>
    <mergeCell ref="A497:E498"/>
    <mergeCell ref="A499:E504"/>
    <mergeCell ref="A679:E680"/>
    <mergeCell ref="A524:E531"/>
    <mergeCell ref="A549:E550"/>
    <mergeCell ref="A551:E557"/>
    <mergeCell ref="A575:E576"/>
    <mergeCell ref="A577:E585"/>
    <mergeCell ref="A605:E606"/>
    <mergeCell ref="A607:E614"/>
    <mergeCell ref="A635:E636"/>
    <mergeCell ref="A637:E643"/>
    <mergeCell ref="A655:E656"/>
    <mergeCell ref="A657:E663"/>
    <mergeCell ref="A821:E822"/>
    <mergeCell ref="A681:E688"/>
    <mergeCell ref="A705:E706"/>
    <mergeCell ref="A707:E713"/>
    <mergeCell ref="A731:E732"/>
    <mergeCell ref="A733:E739"/>
    <mergeCell ref="A751:E752"/>
    <mergeCell ref="A753:E760"/>
    <mergeCell ref="A783:E784"/>
    <mergeCell ref="A785:E790"/>
    <mergeCell ref="A802:E803"/>
    <mergeCell ref="A804:E809"/>
    <mergeCell ref="A962:E963"/>
    <mergeCell ref="A823:E828"/>
    <mergeCell ref="A844:E845"/>
    <mergeCell ref="A846:E851"/>
    <mergeCell ref="A864:E865"/>
    <mergeCell ref="A866:E871"/>
    <mergeCell ref="A895:E896"/>
    <mergeCell ref="A897:E901"/>
    <mergeCell ref="A913:E914"/>
    <mergeCell ref="A915:E922"/>
    <mergeCell ref="A939:E940"/>
    <mergeCell ref="A941:E949"/>
    <mergeCell ref="A1045:E1052"/>
    <mergeCell ref="A1064:E1065"/>
    <mergeCell ref="A1066:E1074"/>
    <mergeCell ref="A964:E972"/>
    <mergeCell ref="A991:E992"/>
    <mergeCell ref="A993:E1001"/>
    <mergeCell ref="A1013:E1014"/>
    <mergeCell ref="A1015:E1022"/>
    <mergeCell ref="A1043:E1044"/>
  </mergeCells>
  <pageMargins left="0.98425196850393704" right="0.98425196850393704" top="0.98425196850393704" bottom="0.98425196850393704" header="0.51181102362204722" footer="0.51181102362204722"/>
  <pageSetup paperSize="9" scale="92" firstPageNumber="47" orientation="portrait" useFirstPageNumber="1" r:id="rId1"/>
  <headerFooter alignWithMargins="0">
    <oddHeader>&amp;C&amp;"Arial,Kurzíva"Příloha č. 4: Rozpočtové změny č. 284/20 - 325/20 schválené Radou Olomouckého kraje 1.6.2020</oddHeader>
    <oddFooter xml:space="preserve">&amp;L&amp;"Arial,Kurzíva"Zastupitelstvo OK 22.6.2020
8.1 - Rozpočet Olomouckého kraje 2020 - rozpočtové změny 
Příloha č.4: Rozpočtové změny č. 284/20 - 325/20 schválené Radou Olomouckého kraje 1.6.2020&amp;R&amp;"Arial,Kurzíva"Strana &amp;P (celkem 71)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zoomScale="92" zoomScaleNormal="92" zoomScaleSheetLayoutView="92" workbookViewId="0"/>
  </sheetViews>
  <sheetFormatPr defaultColWidth="9.140625" defaultRowHeight="12.75" x14ac:dyDescent="0.2"/>
  <cols>
    <col min="1" max="1" width="9.7109375" style="34" customWidth="1"/>
    <col min="2" max="2" width="12.85546875" style="34" customWidth="1"/>
    <col min="3" max="3" width="8.28515625" style="34" customWidth="1"/>
    <col min="4" max="4" width="39.140625" style="34" customWidth="1"/>
    <col min="5" max="5" width="18.85546875" style="34" customWidth="1"/>
    <col min="6" max="16384" width="9.140625" style="34"/>
  </cols>
  <sheetData>
    <row r="1" spans="1:5" ht="15" customHeight="1" x14ac:dyDescent="0.25">
      <c r="A1" s="35" t="s">
        <v>267</v>
      </c>
    </row>
    <row r="2" spans="1:5" ht="15" customHeight="1" x14ac:dyDescent="0.2">
      <c r="A2" s="257" t="s">
        <v>35</v>
      </c>
      <c r="B2" s="257"/>
      <c r="C2" s="257"/>
      <c r="D2" s="257"/>
      <c r="E2" s="257"/>
    </row>
    <row r="3" spans="1:5" ht="15" customHeight="1" x14ac:dyDescent="0.2">
      <c r="A3" s="262" t="s">
        <v>268</v>
      </c>
      <c r="B3" s="262"/>
      <c r="C3" s="262"/>
      <c r="D3" s="262"/>
      <c r="E3" s="262"/>
    </row>
    <row r="4" spans="1:5" ht="15" customHeight="1" x14ac:dyDescent="0.2">
      <c r="A4" s="262"/>
      <c r="B4" s="262"/>
      <c r="C4" s="262"/>
      <c r="D4" s="262"/>
      <c r="E4" s="262"/>
    </row>
    <row r="5" spans="1:5" ht="15" customHeight="1" x14ac:dyDescent="0.2">
      <c r="A5" s="262"/>
      <c r="B5" s="262"/>
      <c r="C5" s="262"/>
      <c r="D5" s="262"/>
      <c r="E5" s="262"/>
    </row>
    <row r="6" spans="1:5" ht="15" customHeight="1" x14ac:dyDescent="0.2">
      <c r="A6" s="262"/>
      <c r="B6" s="262"/>
      <c r="C6" s="262"/>
      <c r="D6" s="262"/>
      <c r="E6" s="262"/>
    </row>
    <row r="7" spans="1:5" ht="15" customHeight="1" x14ac:dyDescent="0.2">
      <c r="A7" s="262"/>
      <c r="B7" s="262"/>
      <c r="C7" s="262"/>
      <c r="D7" s="262"/>
      <c r="E7" s="262"/>
    </row>
    <row r="8" spans="1:5" ht="15" customHeight="1" x14ac:dyDescent="0.2">
      <c r="A8" s="262"/>
      <c r="B8" s="262"/>
      <c r="C8" s="262"/>
      <c r="D8" s="262"/>
      <c r="E8" s="262"/>
    </row>
    <row r="9" spans="1:5" ht="15" customHeight="1" x14ac:dyDescent="0.2">
      <c r="A9" s="262"/>
      <c r="B9" s="262"/>
      <c r="C9" s="262"/>
      <c r="D9" s="262"/>
      <c r="E9" s="262"/>
    </row>
    <row r="10" spans="1:5" ht="15" customHeight="1" x14ac:dyDescent="0.2">
      <c r="A10" s="148"/>
      <c r="B10" s="148"/>
      <c r="C10" s="148"/>
      <c r="D10" s="148"/>
      <c r="E10" s="148"/>
    </row>
    <row r="11" spans="1:5" ht="15" customHeight="1" x14ac:dyDescent="0.25">
      <c r="A11" s="37" t="s">
        <v>1</v>
      </c>
      <c r="B11" s="38"/>
      <c r="C11" s="38"/>
      <c r="D11" s="38"/>
      <c r="E11" s="38"/>
    </row>
    <row r="12" spans="1:5" ht="15" customHeight="1" x14ac:dyDescent="0.2">
      <c r="A12" s="39" t="s">
        <v>70</v>
      </c>
      <c r="B12" s="38"/>
      <c r="C12" s="38"/>
      <c r="D12" s="38"/>
      <c r="E12" s="40" t="s">
        <v>71</v>
      </c>
    </row>
    <row r="13" spans="1:5" ht="15" customHeight="1" x14ac:dyDescent="0.25">
      <c r="A13" s="214"/>
      <c r="B13" s="37"/>
      <c r="C13" s="38"/>
      <c r="D13" s="38"/>
      <c r="E13" s="41"/>
    </row>
    <row r="14" spans="1:5" ht="15" customHeight="1" x14ac:dyDescent="0.2">
      <c r="A14" s="54"/>
      <c r="B14" s="42"/>
      <c r="C14" s="43" t="s">
        <v>40</v>
      </c>
      <c r="D14" s="44" t="s">
        <v>41</v>
      </c>
      <c r="E14" s="43" t="s">
        <v>42</v>
      </c>
    </row>
    <row r="15" spans="1:5" ht="15" customHeight="1" x14ac:dyDescent="0.2">
      <c r="A15" s="46"/>
      <c r="B15" s="66"/>
      <c r="C15" s="96">
        <v>5273</v>
      </c>
      <c r="D15" s="215" t="s">
        <v>269</v>
      </c>
      <c r="E15" s="150">
        <v>400000</v>
      </c>
    </row>
    <row r="16" spans="1:5" ht="15" customHeight="1" x14ac:dyDescent="0.2">
      <c r="A16" s="46"/>
      <c r="B16" s="73"/>
      <c r="C16" s="50" t="s">
        <v>44</v>
      </c>
      <c r="D16" s="51"/>
      <c r="E16" s="52">
        <f>SUM(E15:E15)</f>
        <v>400000</v>
      </c>
    </row>
    <row r="17" spans="1:5" ht="15" customHeight="1" x14ac:dyDescent="0.2">
      <c r="A17" s="36"/>
      <c r="B17" s="36"/>
      <c r="C17" s="36"/>
      <c r="D17" s="36"/>
      <c r="E17" s="36"/>
    </row>
    <row r="18" spans="1:5" ht="15" customHeight="1" x14ac:dyDescent="0.25">
      <c r="A18" s="37" t="s">
        <v>16</v>
      </c>
      <c r="B18" s="38"/>
      <c r="C18" s="38"/>
      <c r="D18" s="38"/>
      <c r="E18" s="36"/>
    </row>
    <row r="19" spans="1:5" ht="15" customHeight="1" x14ac:dyDescent="0.2">
      <c r="A19" s="39" t="s">
        <v>70</v>
      </c>
      <c r="B19" s="38"/>
      <c r="C19" s="38"/>
      <c r="D19" s="38"/>
      <c r="E19" s="40" t="s">
        <v>71</v>
      </c>
    </row>
    <row r="20" spans="1:5" ht="15" customHeight="1" x14ac:dyDescent="0.2">
      <c r="A20" s="39"/>
      <c r="B20" s="36"/>
      <c r="C20" s="38"/>
      <c r="D20" s="38"/>
      <c r="E20" s="41"/>
    </row>
    <row r="21" spans="1:5" ht="15" customHeight="1" x14ac:dyDescent="0.2">
      <c r="A21" s="54"/>
      <c r="B21" s="54"/>
      <c r="C21" s="43" t="s">
        <v>40</v>
      </c>
      <c r="D21" s="79" t="s">
        <v>53</v>
      </c>
      <c r="E21" s="55" t="s">
        <v>42</v>
      </c>
    </row>
    <row r="22" spans="1:5" ht="15" customHeight="1" x14ac:dyDescent="0.2">
      <c r="A22" s="46"/>
      <c r="B22" s="95"/>
      <c r="C22" s="96">
        <v>5273</v>
      </c>
      <c r="D22" s="48" t="s">
        <v>103</v>
      </c>
      <c r="E22" s="49">
        <v>400000</v>
      </c>
    </row>
    <row r="23" spans="1:5" ht="15" customHeight="1" x14ac:dyDescent="0.2">
      <c r="A23" s="98"/>
      <c r="B23" s="98"/>
      <c r="C23" s="50" t="s">
        <v>44</v>
      </c>
      <c r="D23" s="99"/>
      <c r="E23" s="52">
        <f>SUM(E22:E22)</f>
        <v>400000</v>
      </c>
    </row>
    <row r="24" spans="1:5" ht="15" customHeight="1" x14ac:dyDescent="0.2"/>
    <row r="25" spans="1:5" ht="15" customHeight="1" x14ac:dyDescent="0.2"/>
    <row r="26" spans="1:5" ht="15" customHeight="1" x14ac:dyDescent="0.2"/>
    <row r="27" spans="1:5" ht="15" customHeight="1" x14ac:dyDescent="0.2"/>
    <row r="28" spans="1:5" ht="15" customHeight="1" x14ac:dyDescent="0.2"/>
    <row r="29" spans="1:5" ht="15" customHeight="1" x14ac:dyDescent="0.2"/>
    <row r="30" spans="1:5" ht="15" customHeight="1" x14ac:dyDescent="0.2"/>
    <row r="31" spans="1:5" ht="15" customHeight="1" x14ac:dyDescent="0.2"/>
    <row r="32" spans="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sheetData>
  <mergeCells count="2">
    <mergeCell ref="A2:E2"/>
    <mergeCell ref="A3:E9"/>
  </mergeCells>
  <phoneticPr fontId="1" type="noConversion"/>
  <pageMargins left="0.98425196850393704" right="0.98425196850393704" top="0.98425196850393704" bottom="0.98425196850393704" header="0.51181102362204722" footer="0.51181102362204722"/>
  <pageSetup paperSize="9" scale="92" firstPageNumber="68" orientation="portrait" useFirstPageNumber="1" r:id="rId1"/>
  <headerFooter alignWithMargins="0">
    <oddHeader>&amp;C&amp;"Arial,Kurzíva"Příloha č. 5: Rozpočtová změna č. 283/20 navržená Radou Olomouckého kraje 18.5.2020 ke schválení</oddHeader>
    <oddFooter xml:space="preserve">&amp;L&amp;"Arial,Kurzíva"Zastupitelstvo OK 22.6.2020
8.1. - Rozpočet Olomouckého kraje 2020 - rozpočtové změny 
Příloha č.5: Rozpočtová změna č. 283/20 navržená Radou Olomouckého kraje 18.5.2020 ke schválení&amp;R&amp;"Arial,Kurzíva"Strana &amp;P (celkem 71)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2"/>
  <sheetViews>
    <sheetView showGridLines="0" zoomScale="92" zoomScaleNormal="92" zoomScaleSheetLayoutView="92" workbookViewId="0"/>
  </sheetViews>
  <sheetFormatPr defaultColWidth="9.140625" defaultRowHeight="12.75" x14ac:dyDescent="0.2"/>
  <cols>
    <col min="1" max="1" width="9.7109375" style="34" customWidth="1"/>
    <col min="2" max="2" width="12.85546875" style="34" customWidth="1"/>
    <col min="3" max="3" width="8.28515625" style="34" customWidth="1"/>
    <col min="4" max="4" width="39.140625" style="34" customWidth="1"/>
    <col min="5" max="5" width="18.85546875" style="34" customWidth="1"/>
    <col min="6" max="16384" width="9.140625" style="34"/>
  </cols>
  <sheetData>
    <row r="1" spans="1:5" ht="15" customHeight="1" x14ac:dyDescent="0.25">
      <c r="A1" s="35" t="s">
        <v>347</v>
      </c>
    </row>
    <row r="2" spans="1:5" ht="15" customHeight="1" x14ac:dyDescent="0.2">
      <c r="A2" s="257" t="s">
        <v>35</v>
      </c>
      <c r="B2" s="257"/>
      <c r="C2" s="257"/>
      <c r="D2" s="257"/>
      <c r="E2" s="257"/>
    </row>
    <row r="3" spans="1:5" ht="15" customHeight="1" x14ac:dyDescent="0.2">
      <c r="A3" s="262" t="s">
        <v>348</v>
      </c>
      <c r="B3" s="262"/>
      <c r="C3" s="262"/>
      <c r="D3" s="262"/>
      <c r="E3" s="262"/>
    </row>
    <row r="4" spans="1:5" ht="15" customHeight="1" x14ac:dyDescent="0.2">
      <c r="A4" s="262"/>
      <c r="B4" s="262"/>
      <c r="C4" s="262"/>
      <c r="D4" s="262"/>
      <c r="E4" s="262"/>
    </row>
    <row r="5" spans="1:5" ht="15" customHeight="1" x14ac:dyDescent="0.2">
      <c r="A5" s="262"/>
      <c r="B5" s="262"/>
      <c r="C5" s="262"/>
      <c r="D5" s="262"/>
      <c r="E5" s="262"/>
    </row>
    <row r="6" spans="1:5" ht="15" customHeight="1" x14ac:dyDescent="0.2">
      <c r="A6" s="262"/>
      <c r="B6" s="262"/>
      <c r="C6" s="262"/>
      <c r="D6" s="262"/>
      <c r="E6" s="262"/>
    </row>
    <row r="7" spans="1:5" ht="15" customHeight="1" x14ac:dyDescent="0.2">
      <c r="A7" s="262"/>
      <c r="B7" s="262"/>
      <c r="C7" s="262"/>
      <c r="D7" s="262"/>
      <c r="E7" s="262"/>
    </row>
    <row r="8" spans="1:5" ht="15" customHeight="1" x14ac:dyDescent="0.2">
      <c r="A8" s="262"/>
      <c r="B8" s="262"/>
      <c r="C8" s="262"/>
      <c r="D8" s="262"/>
      <c r="E8" s="262"/>
    </row>
    <row r="9" spans="1:5" ht="15" customHeight="1" x14ac:dyDescent="0.2">
      <c r="A9" s="262"/>
      <c r="B9" s="262"/>
      <c r="C9" s="262"/>
      <c r="D9" s="262"/>
      <c r="E9" s="262"/>
    </row>
    <row r="10" spans="1:5" ht="15" customHeight="1" x14ac:dyDescent="0.2">
      <c r="A10" s="148"/>
      <c r="B10" s="148"/>
      <c r="C10" s="148"/>
      <c r="D10" s="148"/>
      <c r="E10" s="148"/>
    </row>
    <row r="11" spans="1:5" ht="15" customHeight="1" x14ac:dyDescent="0.25">
      <c r="A11" s="37" t="s">
        <v>1</v>
      </c>
      <c r="B11" s="38"/>
      <c r="C11" s="38"/>
      <c r="D11" s="38"/>
      <c r="E11" s="38"/>
    </row>
    <row r="12" spans="1:5" ht="15" customHeight="1" x14ac:dyDescent="0.2">
      <c r="A12" s="74" t="s">
        <v>51</v>
      </c>
      <c r="B12" s="214"/>
      <c r="C12" s="214"/>
      <c r="D12" s="214"/>
      <c r="E12" s="214" t="s">
        <v>349</v>
      </c>
    </row>
    <row r="13" spans="1:5" ht="15" customHeight="1" x14ac:dyDescent="0.25">
      <c r="A13" s="214"/>
      <c r="B13" s="37"/>
      <c r="C13" s="38"/>
      <c r="D13" s="38"/>
      <c r="E13" s="41"/>
    </row>
    <row r="14" spans="1:5" ht="15" customHeight="1" x14ac:dyDescent="0.2">
      <c r="A14" s="54"/>
      <c r="B14" s="42"/>
      <c r="C14" s="43" t="s">
        <v>40</v>
      </c>
      <c r="D14" s="44" t="s">
        <v>41</v>
      </c>
      <c r="E14" s="43" t="s">
        <v>42</v>
      </c>
    </row>
    <row r="15" spans="1:5" ht="15" customHeight="1" x14ac:dyDescent="0.2">
      <c r="A15" s="46"/>
      <c r="B15" s="66"/>
      <c r="C15" s="96">
        <v>6172</v>
      </c>
      <c r="D15" s="67" t="s">
        <v>350</v>
      </c>
      <c r="E15" s="150">
        <f>3367220+567066</f>
        <v>3934286</v>
      </c>
    </row>
    <row r="16" spans="1:5" ht="15" customHeight="1" x14ac:dyDescent="0.2">
      <c r="A16" s="46"/>
      <c r="B16" s="66"/>
      <c r="C16" s="96">
        <v>6172</v>
      </c>
      <c r="D16" s="212" t="s">
        <v>351</v>
      </c>
      <c r="E16" s="150">
        <f>7326303+1277678</f>
        <v>8603981</v>
      </c>
    </row>
    <row r="17" spans="1:5" ht="15" customHeight="1" x14ac:dyDescent="0.2">
      <c r="A17" s="46"/>
      <c r="B17" s="73"/>
      <c r="C17" s="50" t="s">
        <v>44</v>
      </c>
      <c r="D17" s="51"/>
      <c r="E17" s="52">
        <f>SUM(E15:E16)</f>
        <v>12538267</v>
      </c>
    </row>
    <row r="18" spans="1:5" ht="15" customHeight="1" x14ac:dyDescent="0.2"/>
    <row r="19" spans="1:5" ht="15" customHeight="1" x14ac:dyDescent="0.25">
      <c r="A19" s="72" t="s">
        <v>16</v>
      </c>
      <c r="B19" s="73"/>
      <c r="C19" s="73"/>
      <c r="D19" s="36"/>
      <c r="E19" s="36"/>
    </row>
    <row r="20" spans="1:5" ht="15" customHeight="1" x14ac:dyDescent="0.2">
      <c r="A20" s="39" t="s">
        <v>38</v>
      </c>
      <c r="B20" s="38"/>
      <c r="C20" s="38"/>
      <c r="D20" s="38"/>
      <c r="E20" s="40" t="s">
        <v>39</v>
      </c>
    </row>
    <row r="21" spans="1:5" ht="15" customHeight="1" x14ac:dyDescent="0.2">
      <c r="A21" s="76"/>
      <c r="B21" s="77"/>
      <c r="C21" s="73"/>
      <c r="D21" s="76"/>
      <c r="E21" s="78"/>
    </row>
    <row r="22" spans="1:5" ht="15" customHeight="1" x14ac:dyDescent="0.2">
      <c r="A22" s="42"/>
      <c r="B22" s="42"/>
      <c r="C22" s="55" t="s">
        <v>40</v>
      </c>
      <c r="D22" s="79" t="s">
        <v>53</v>
      </c>
      <c r="E22" s="55" t="s">
        <v>42</v>
      </c>
    </row>
    <row r="23" spans="1:5" ht="15" customHeight="1" x14ac:dyDescent="0.2">
      <c r="A23" s="173"/>
      <c r="B23" s="95"/>
      <c r="C23" s="58">
        <v>6409</v>
      </c>
      <c r="D23" s="97" t="s">
        <v>96</v>
      </c>
      <c r="E23" s="68">
        <v>12538267</v>
      </c>
    </row>
    <row r="24" spans="1:5" ht="15" customHeight="1" x14ac:dyDescent="0.2">
      <c r="A24" s="101"/>
      <c r="B24" s="73"/>
      <c r="C24" s="69" t="s">
        <v>44</v>
      </c>
      <c r="D24" s="82"/>
      <c r="E24" s="83">
        <f>SUM(E23:E23)</f>
        <v>12538267</v>
      </c>
    </row>
    <row r="25" spans="1:5" ht="15" customHeight="1" x14ac:dyDescent="0.2"/>
    <row r="26" spans="1:5" ht="15" customHeight="1" x14ac:dyDescent="0.2"/>
    <row r="27" spans="1:5" ht="15" customHeight="1" x14ac:dyDescent="0.25">
      <c r="A27" s="35" t="s">
        <v>352</v>
      </c>
    </row>
    <row r="28" spans="1:5" ht="15" customHeight="1" x14ac:dyDescent="0.2">
      <c r="A28" s="266" t="s">
        <v>35</v>
      </c>
      <c r="B28" s="266"/>
      <c r="C28" s="266"/>
      <c r="D28" s="266"/>
      <c r="E28" s="266"/>
    </row>
    <row r="29" spans="1:5" ht="15" customHeight="1" x14ac:dyDescent="0.2">
      <c r="A29" s="267" t="s">
        <v>353</v>
      </c>
      <c r="B29" s="267"/>
      <c r="C29" s="267"/>
      <c r="D29" s="267"/>
      <c r="E29" s="267"/>
    </row>
    <row r="30" spans="1:5" ht="15" customHeight="1" x14ac:dyDescent="0.2">
      <c r="A30" s="267"/>
      <c r="B30" s="267"/>
      <c r="C30" s="267"/>
      <c r="D30" s="267"/>
      <c r="E30" s="267"/>
    </row>
    <row r="31" spans="1:5" ht="15" customHeight="1" x14ac:dyDescent="0.2">
      <c r="A31" s="267"/>
      <c r="B31" s="267"/>
      <c r="C31" s="267"/>
      <c r="D31" s="267"/>
      <c r="E31" s="267"/>
    </row>
    <row r="32" spans="1:5" ht="15" customHeight="1" x14ac:dyDescent="0.2">
      <c r="A32" s="267"/>
      <c r="B32" s="267"/>
      <c r="C32" s="267"/>
      <c r="D32" s="267"/>
      <c r="E32" s="267"/>
    </row>
    <row r="33" spans="1:5" ht="15" customHeight="1" x14ac:dyDescent="0.2">
      <c r="A33" s="267"/>
      <c r="B33" s="267"/>
      <c r="C33" s="267"/>
      <c r="D33" s="267"/>
      <c r="E33" s="267"/>
    </row>
    <row r="34" spans="1:5" ht="15" customHeight="1" x14ac:dyDescent="0.2">
      <c r="A34" s="267"/>
      <c r="B34" s="267"/>
      <c r="C34" s="267"/>
      <c r="D34" s="267"/>
      <c r="E34" s="267"/>
    </row>
    <row r="35" spans="1:5" ht="15" customHeight="1" x14ac:dyDescent="0.2">
      <c r="A35" s="227"/>
      <c r="B35" s="227"/>
      <c r="C35" s="227"/>
      <c r="D35" s="227"/>
      <c r="E35" s="227"/>
    </row>
    <row r="36" spans="1:5" ht="15" customHeight="1" x14ac:dyDescent="0.25">
      <c r="A36" s="228" t="s">
        <v>1</v>
      </c>
      <c r="B36" s="229"/>
      <c r="C36" s="229"/>
      <c r="D36" s="229"/>
      <c r="E36" s="229"/>
    </row>
    <row r="37" spans="1:5" ht="15" customHeight="1" x14ac:dyDescent="0.2">
      <c r="A37" s="230" t="s">
        <v>38</v>
      </c>
      <c r="B37" s="229"/>
      <c r="C37" s="229"/>
      <c r="D37" s="229"/>
      <c r="E37" s="231" t="s">
        <v>39</v>
      </c>
    </row>
    <row r="38" spans="1:5" ht="15" customHeight="1" x14ac:dyDescent="0.25">
      <c r="A38" s="232"/>
      <c r="B38" s="228"/>
      <c r="C38" s="229"/>
      <c r="D38" s="229"/>
      <c r="E38" s="233"/>
    </row>
    <row r="39" spans="1:5" ht="15" customHeight="1" x14ac:dyDescent="0.2">
      <c r="A39" s="234"/>
      <c r="B39" s="234"/>
      <c r="C39" s="235" t="s">
        <v>40</v>
      </c>
      <c r="D39" s="236" t="s">
        <v>41</v>
      </c>
      <c r="E39" s="235" t="s">
        <v>42</v>
      </c>
    </row>
    <row r="40" spans="1:5" ht="15" customHeight="1" x14ac:dyDescent="0.2">
      <c r="A40" s="237"/>
      <c r="B40" s="238"/>
      <c r="C40" s="239"/>
      <c r="D40" s="240" t="s">
        <v>354</v>
      </c>
      <c r="E40" s="241">
        <v>8599870</v>
      </c>
    </row>
    <row r="41" spans="1:5" ht="15" customHeight="1" x14ac:dyDescent="0.2">
      <c r="A41" s="242"/>
      <c r="B41" s="238"/>
      <c r="C41" s="243" t="s">
        <v>44</v>
      </c>
      <c r="D41" s="244"/>
      <c r="E41" s="245">
        <f>SUM(E40:E40)</f>
        <v>8599870</v>
      </c>
    </row>
    <row r="42" spans="1:5" ht="15" customHeight="1" x14ac:dyDescent="0.2">
      <c r="A42" s="246"/>
      <c r="B42" s="246"/>
      <c r="C42" s="246"/>
      <c r="D42" s="246"/>
      <c r="E42" s="246"/>
    </row>
    <row r="43" spans="1:5" ht="15" customHeight="1" x14ac:dyDescent="0.25">
      <c r="A43" s="228" t="s">
        <v>16</v>
      </c>
      <c r="B43" s="229"/>
      <c r="C43" s="229"/>
      <c r="D43" s="229"/>
      <c r="E43" s="246"/>
    </row>
    <row r="44" spans="1:5" ht="15" customHeight="1" x14ac:dyDescent="0.2">
      <c r="A44" s="230" t="s">
        <v>38</v>
      </c>
      <c r="B44" s="229"/>
      <c r="C44" s="229"/>
      <c r="D44" s="229"/>
      <c r="E44" s="231" t="s">
        <v>39</v>
      </c>
    </row>
    <row r="45" spans="1:5" ht="15" customHeight="1" x14ac:dyDescent="0.2">
      <c r="A45" s="246"/>
      <c r="B45" s="247"/>
      <c r="C45" s="229"/>
      <c r="D45" s="232"/>
      <c r="E45" s="248"/>
    </row>
    <row r="46" spans="1:5" ht="15" customHeight="1" x14ac:dyDescent="0.2">
      <c r="A46" s="234"/>
      <c r="B46" s="234"/>
      <c r="C46" s="235" t="s">
        <v>40</v>
      </c>
      <c r="D46" s="236" t="s">
        <v>53</v>
      </c>
      <c r="E46" s="235" t="s">
        <v>42</v>
      </c>
    </row>
    <row r="47" spans="1:5" ht="15" customHeight="1" x14ac:dyDescent="0.2">
      <c r="A47" s="242"/>
      <c r="B47" s="238"/>
      <c r="C47" s="249">
        <v>6172</v>
      </c>
      <c r="D47" s="250" t="s">
        <v>73</v>
      </c>
      <c r="E47" s="241">
        <v>8599870</v>
      </c>
    </row>
    <row r="48" spans="1:5" ht="15" customHeight="1" x14ac:dyDescent="0.2">
      <c r="A48" s="242"/>
      <c r="B48" s="238"/>
      <c r="C48" s="243" t="s">
        <v>44</v>
      </c>
      <c r="D48" s="251"/>
      <c r="E48" s="252">
        <f>SUM(E47:E47)</f>
        <v>8599870</v>
      </c>
    </row>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5" t="s">
        <v>355</v>
      </c>
    </row>
    <row r="55" spans="1:5" ht="15" customHeight="1" x14ac:dyDescent="0.2">
      <c r="A55" s="265" t="s">
        <v>293</v>
      </c>
      <c r="B55" s="265"/>
      <c r="C55" s="265"/>
      <c r="D55" s="265"/>
      <c r="E55" s="265"/>
    </row>
    <row r="56" spans="1:5" ht="15" customHeight="1" x14ac:dyDescent="0.2">
      <c r="A56" s="258" t="s">
        <v>412</v>
      </c>
      <c r="B56" s="258"/>
      <c r="C56" s="258"/>
      <c r="D56" s="258"/>
      <c r="E56" s="258"/>
    </row>
    <row r="57" spans="1:5" ht="15" customHeight="1" x14ac:dyDescent="0.2">
      <c r="A57" s="258"/>
      <c r="B57" s="258"/>
      <c r="C57" s="258"/>
      <c r="D57" s="258"/>
      <c r="E57" s="258"/>
    </row>
    <row r="58" spans="1:5" ht="15" customHeight="1" x14ac:dyDescent="0.2">
      <c r="A58" s="258"/>
      <c r="B58" s="258"/>
      <c r="C58" s="258"/>
      <c r="D58" s="258"/>
      <c r="E58" s="258"/>
    </row>
    <row r="59" spans="1:5" ht="15" customHeight="1" x14ac:dyDescent="0.2">
      <c r="A59" s="258"/>
      <c r="B59" s="258"/>
      <c r="C59" s="258"/>
      <c r="D59" s="258"/>
      <c r="E59" s="258"/>
    </row>
    <row r="60" spans="1:5" ht="15" customHeight="1" x14ac:dyDescent="0.2">
      <c r="A60" s="258"/>
      <c r="B60" s="258"/>
      <c r="C60" s="258"/>
      <c r="D60" s="258"/>
      <c r="E60" s="258"/>
    </row>
    <row r="61" spans="1:5" ht="15" customHeight="1" x14ac:dyDescent="0.2">
      <c r="A61" s="258"/>
      <c r="B61" s="258"/>
      <c r="C61" s="258"/>
      <c r="D61" s="258"/>
      <c r="E61" s="258"/>
    </row>
    <row r="62" spans="1:5" ht="15" customHeight="1" x14ac:dyDescent="0.2">
      <c r="A62" s="258"/>
      <c r="B62" s="258"/>
      <c r="C62" s="258"/>
      <c r="D62" s="258"/>
      <c r="E62" s="258"/>
    </row>
    <row r="63" spans="1:5" ht="15" customHeight="1" x14ac:dyDescent="0.2">
      <c r="A63" s="148"/>
      <c r="B63" s="148"/>
      <c r="C63" s="148"/>
      <c r="D63" s="148"/>
      <c r="E63" s="148"/>
    </row>
    <row r="64" spans="1:5" ht="15" customHeight="1" x14ac:dyDescent="0.25">
      <c r="A64" s="37" t="s">
        <v>1</v>
      </c>
      <c r="B64" s="38"/>
      <c r="C64" s="38"/>
      <c r="D64" s="38"/>
      <c r="E64" s="38"/>
    </row>
    <row r="65" spans="1:5" ht="15" customHeight="1" x14ac:dyDescent="0.2">
      <c r="A65" s="186" t="s">
        <v>45</v>
      </c>
      <c r="B65" s="152"/>
      <c r="C65" s="152"/>
      <c r="D65" s="152"/>
      <c r="E65" s="76" t="s">
        <v>46</v>
      </c>
    </row>
    <row r="66" spans="1:5" ht="15" customHeight="1" x14ac:dyDescent="0.25">
      <c r="A66" s="37"/>
      <c r="B66" s="175"/>
      <c r="C66" s="36"/>
      <c r="D66" s="36"/>
      <c r="E66" s="41"/>
    </row>
    <row r="67" spans="1:5" ht="15" customHeight="1" x14ac:dyDescent="0.2">
      <c r="B67" s="54"/>
      <c r="C67" s="43" t="s">
        <v>40</v>
      </c>
      <c r="D67" s="56" t="s">
        <v>41</v>
      </c>
      <c r="E67" s="55" t="s">
        <v>42</v>
      </c>
    </row>
    <row r="68" spans="1:5" ht="15" customHeight="1" x14ac:dyDescent="0.2">
      <c r="B68" s="80"/>
      <c r="C68" s="96">
        <v>6172</v>
      </c>
      <c r="D68" s="201" t="s">
        <v>356</v>
      </c>
      <c r="E68" s="253">
        <v>-57308</v>
      </c>
    </row>
    <row r="69" spans="1:5" ht="15" customHeight="1" x14ac:dyDescent="0.2">
      <c r="B69" s="80"/>
      <c r="C69" s="254" t="s">
        <v>44</v>
      </c>
      <c r="D69" s="51"/>
      <c r="E69" s="52">
        <f>SUM(E68:E68)</f>
        <v>-57308</v>
      </c>
    </row>
    <row r="70" spans="1:5" ht="15" customHeight="1" x14ac:dyDescent="0.2">
      <c r="A70" s="46"/>
      <c r="B70"/>
      <c r="C70"/>
      <c r="D70"/>
      <c r="E70"/>
    </row>
    <row r="71" spans="1:5" ht="15" customHeight="1" x14ac:dyDescent="0.25">
      <c r="A71" s="37" t="s">
        <v>16</v>
      </c>
      <c r="B71" s="38"/>
      <c r="C71" s="38"/>
      <c r="D71" s="38"/>
      <c r="E71" s="38"/>
    </row>
    <row r="72" spans="1:5" ht="15" customHeight="1" x14ac:dyDescent="0.2">
      <c r="A72" s="186" t="s">
        <v>45</v>
      </c>
      <c r="B72" s="152"/>
      <c r="C72" s="152"/>
      <c r="D72" s="152"/>
      <c r="E72" s="76" t="s">
        <v>46</v>
      </c>
    </row>
    <row r="73" spans="1:5" ht="15" customHeight="1" x14ac:dyDescent="0.25">
      <c r="A73" s="37"/>
      <c r="B73"/>
      <c r="C73"/>
      <c r="D73"/>
      <c r="E73" s="41"/>
    </row>
    <row r="74" spans="1:5" ht="15" customHeight="1" x14ac:dyDescent="0.2">
      <c r="B74" s="43" t="s">
        <v>47</v>
      </c>
      <c r="C74" s="43" t="s">
        <v>40</v>
      </c>
      <c r="D74" s="44" t="s">
        <v>41</v>
      </c>
      <c r="E74" s="55" t="s">
        <v>42</v>
      </c>
    </row>
    <row r="75" spans="1:5" ht="15" customHeight="1" x14ac:dyDescent="0.2">
      <c r="B75" s="57">
        <v>304</v>
      </c>
      <c r="C75" s="96"/>
      <c r="D75" s="59" t="s">
        <v>48</v>
      </c>
      <c r="E75" s="253">
        <v>-57308</v>
      </c>
    </row>
    <row r="76" spans="1:5" ht="15" customHeight="1" x14ac:dyDescent="0.2">
      <c r="B76" s="57"/>
      <c r="C76" s="50" t="s">
        <v>44</v>
      </c>
      <c r="D76" s="51"/>
      <c r="E76" s="52">
        <f>SUM(E75:E75)</f>
        <v>-57308</v>
      </c>
    </row>
    <row r="77" spans="1:5" ht="15" customHeight="1" x14ac:dyDescent="0.2">
      <c r="B77" s="46"/>
      <c r="C77" s="93"/>
      <c r="D77" s="38"/>
      <c r="E77" s="185"/>
    </row>
    <row r="78" spans="1:5" ht="15" customHeight="1" x14ac:dyDescent="0.2">
      <c r="B78" s="46"/>
      <c r="C78" s="93"/>
      <c r="D78" s="38"/>
      <c r="E78" s="185"/>
    </row>
    <row r="79" spans="1:5" ht="15" customHeight="1" x14ac:dyDescent="0.25">
      <c r="A79" s="35" t="s">
        <v>357</v>
      </c>
      <c r="B79" s="46"/>
      <c r="C79" s="93"/>
      <c r="D79" s="38"/>
      <c r="E79" s="185"/>
    </row>
    <row r="80" spans="1:5" ht="15" customHeight="1" x14ac:dyDescent="0.2">
      <c r="A80" s="257" t="s">
        <v>35</v>
      </c>
      <c r="B80" s="257"/>
      <c r="C80" s="257"/>
      <c r="D80" s="257"/>
      <c r="E80" s="257"/>
    </row>
    <row r="81" spans="1:5" ht="15" customHeight="1" x14ac:dyDescent="0.2">
      <c r="A81" s="262" t="s">
        <v>358</v>
      </c>
      <c r="B81" s="262"/>
      <c r="C81" s="262"/>
      <c r="D81" s="262"/>
      <c r="E81" s="262"/>
    </row>
    <row r="82" spans="1:5" ht="15" customHeight="1" x14ac:dyDescent="0.2">
      <c r="A82" s="262"/>
      <c r="B82" s="262"/>
      <c r="C82" s="262"/>
      <c r="D82" s="262"/>
      <c r="E82" s="262"/>
    </row>
    <row r="83" spans="1:5" ht="15" customHeight="1" x14ac:dyDescent="0.2">
      <c r="A83" s="262"/>
      <c r="B83" s="262"/>
      <c r="C83" s="262"/>
      <c r="D83" s="262"/>
      <c r="E83" s="262"/>
    </row>
    <row r="84" spans="1:5" ht="15" customHeight="1" x14ac:dyDescent="0.2">
      <c r="A84" s="262"/>
      <c r="B84" s="262"/>
      <c r="C84" s="262"/>
      <c r="D84" s="262"/>
      <c r="E84" s="262"/>
    </row>
    <row r="85" spans="1:5" ht="15" customHeight="1" x14ac:dyDescent="0.2">
      <c r="A85" s="262"/>
      <c r="B85" s="262"/>
      <c r="C85" s="262"/>
      <c r="D85" s="262"/>
      <c r="E85" s="262"/>
    </row>
    <row r="86" spans="1:5" ht="15" customHeight="1" x14ac:dyDescent="0.2">
      <c r="A86" s="262"/>
      <c r="B86" s="262"/>
      <c r="C86" s="262"/>
      <c r="D86" s="262"/>
      <c r="E86" s="262"/>
    </row>
    <row r="87" spans="1:5" ht="15" customHeight="1" x14ac:dyDescent="0.2">
      <c r="A87"/>
      <c r="B87"/>
      <c r="C87"/>
      <c r="D87"/>
      <c r="E87" s="152"/>
    </row>
    <row r="88" spans="1:5" ht="15" customHeight="1" x14ac:dyDescent="0.25">
      <c r="A88" s="72" t="s">
        <v>1</v>
      </c>
      <c r="B88" s="38"/>
      <c r="C88" s="38"/>
      <c r="D88" s="38"/>
      <c r="E88" s="73"/>
    </row>
    <row r="89" spans="1:5" ht="15" customHeight="1" x14ac:dyDescent="0.2">
      <c r="A89" s="170" t="s">
        <v>51</v>
      </c>
      <c r="B89" s="73"/>
      <c r="C89" s="73"/>
      <c r="D89" s="73"/>
      <c r="E89" s="75" t="s">
        <v>157</v>
      </c>
    </row>
    <row r="90" spans="1:5" ht="15" customHeight="1" x14ac:dyDescent="0.25">
      <c r="A90" s="37"/>
      <c r="B90" s="36"/>
      <c r="C90" s="38"/>
      <c r="D90" s="38"/>
      <c r="E90" s="155"/>
    </row>
    <row r="91" spans="1:5" ht="15" customHeight="1" x14ac:dyDescent="0.2">
      <c r="A91" s="42"/>
      <c r="B91" s="54"/>
      <c r="C91" s="43" t="s">
        <v>40</v>
      </c>
      <c r="D91" s="44" t="s">
        <v>41</v>
      </c>
      <c r="E91" s="226" t="s">
        <v>42</v>
      </c>
    </row>
    <row r="92" spans="1:5" ht="15" customHeight="1" x14ac:dyDescent="0.2">
      <c r="A92" s="65"/>
      <c r="B92" s="95"/>
      <c r="C92" s="96"/>
      <c r="D92" s="215" t="s">
        <v>306</v>
      </c>
      <c r="E92" s="204">
        <v>6000000</v>
      </c>
    </row>
    <row r="93" spans="1:5" ht="15" customHeight="1" x14ac:dyDescent="0.2">
      <c r="A93" s="65"/>
      <c r="B93" s="98"/>
      <c r="C93" s="50" t="s">
        <v>44</v>
      </c>
      <c r="D93" s="51"/>
      <c r="E93" s="71">
        <f>SUM(E92:E92)</f>
        <v>6000000</v>
      </c>
    </row>
    <row r="94" spans="1:5" ht="15" customHeight="1" x14ac:dyDescent="0.2">
      <c r="E94" s="181"/>
    </row>
    <row r="95" spans="1:5" ht="15" customHeight="1" x14ac:dyDescent="0.25">
      <c r="A95" s="72" t="s">
        <v>16</v>
      </c>
      <c r="B95" s="73"/>
      <c r="C95" s="73"/>
      <c r="D95" s="36"/>
      <c r="E95" s="36"/>
    </row>
    <row r="96" spans="1:5" ht="15" customHeight="1" x14ac:dyDescent="0.2">
      <c r="A96" s="39" t="s">
        <v>38</v>
      </c>
      <c r="B96" s="38"/>
      <c r="C96" s="38"/>
      <c r="D96" s="38"/>
      <c r="E96" s="40" t="s">
        <v>39</v>
      </c>
    </row>
    <row r="97" spans="1:5" ht="15" customHeight="1" x14ac:dyDescent="0.2">
      <c r="A97" s="76"/>
      <c r="B97" s="77"/>
      <c r="C97" s="73"/>
      <c r="D97" s="76"/>
      <c r="E97" s="78"/>
    </row>
    <row r="98" spans="1:5" ht="15" customHeight="1" x14ac:dyDescent="0.2">
      <c r="A98" s="42"/>
      <c r="B98" s="42"/>
      <c r="C98" s="55" t="s">
        <v>40</v>
      </c>
      <c r="D98" s="79" t="s">
        <v>53</v>
      </c>
      <c r="E98" s="55" t="s">
        <v>42</v>
      </c>
    </row>
    <row r="99" spans="1:5" ht="15" customHeight="1" x14ac:dyDescent="0.2">
      <c r="A99" s="173"/>
      <c r="B99" s="95"/>
      <c r="C99" s="58">
        <v>6409</v>
      </c>
      <c r="D99" s="97" t="s">
        <v>96</v>
      </c>
      <c r="E99" s="68">
        <v>6000000</v>
      </c>
    </row>
    <row r="100" spans="1:5" ht="15" customHeight="1" x14ac:dyDescent="0.2">
      <c r="A100" s="101"/>
      <c r="B100" s="73"/>
      <c r="C100" s="69" t="s">
        <v>44</v>
      </c>
      <c r="D100" s="82"/>
      <c r="E100" s="83">
        <f>SUM(E99:E99)</f>
        <v>6000000</v>
      </c>
    </row>
    <row r="101" spans="1:5" ht="15" customHeight="1" x14ac:dyDescent="0.2"/>
    <row r="102" spans="1:5" ht="15" customHeight="1" x14ac:dyDescent="0.2"/>
    <row r="103" spans="1:5" ht="15" customHeight="1" x14ac:dyDescent="0.2"/>
    <row r="104" spans="1:5" ht="15" customHeight="1" x14ac:dyDescent="0.2"/>
    <row r="105" spans="1:5" ht="15" customHeight="1" x14ac:dyDescent="0.2"/>
    <row r="106" spans="1:5" ht="15" customHeight="1" x14ac:dyDescent="0.2"/>
    <row r="107" spans="1:5" ht="15" customHeight="1" x14ac:dyDescent="0.2"/>
    <row r="108" spans="1:5" ht="15" customHeight="1" x14ac:dyDescent="0.2"/>
    <row r="109" spans="1:5" ht="15" customHeight="1" x14ac:dyDescent="0.2"/>
    <row r="110" spans="1:5" ht="15" customHeight="1" x14ac:dyDescent="0.2"/>
    <row r="111" spans="1:5" ht="15" customHeight="1" x14ac:dyDescent="0.2"/>
    <row r="112" spans="1:5"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sheetData>
  <mergeCells count="8">
    <mergeCell ref="A80:E80"/>
    <mergeCell ref="A81:E86"/>
    <mergeCell ref="A2:E2"/>
    <mergeCell ref="A3:E9"/>
    <mergeCell ref="A28:E28"/>
    <mergeCell ref="A29:E34"/>
    <mergeCell ref="A55:E55"/>
    <mergeCell ref="A56:E62"/>
  </mergeCells>
  <pageMargins left="0.98425196850393704" right="0.98425196850393704" top="0.98425196850393704" bottom="0.98425196850393704" header="0.51181102362204722" footer="0.51181102362204722"/>
  <pageSetup paperSize="9" scale="92" firstPageNumber="69" orientation="portrait" useFirstPageNumber="1" r:id="rId1"/>
  <headerFooter alignWithMargins="0">
    <oddHeader>&amp;C&amp;"Arial,Kurzíva"Příloha č. 6: Rozpočtové změny č. 326/20 - 329/20 navržené Radou Olomouckého kraje 1.6.2020 ke schválení</oddHeader>
    <oddFooter xml:space="preserve">&amp;L&amp;"Arial,Kurzíva"Zastupitelstvo OK 22.6.2020
8.1. - Rozpočet Olomouckého kraje 2020 - rozpočtové změny 
Příloha č.6: Rozpočtové změny č. 326/20 - 329/20 navržené Radou Olomouckého kraje 1.6.2020 ke schválení&amp;R&amp;"Arial,Kurzíva"Strana &amp;P (celkem 71)
 </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4"/>
  <sheetViews>
    <sheetView showGridLines="0" zoomScale="92" zoomScaleNormal="92" zoomScaleSheetLayoutView="92" workbookViewId="0"/>
  </sheetViews>
  <sheetFormatPr defaultColWidth="9.140625" defaultRowHeight="12.75" x14ac:dyDescent="0.2"/>
  <cols>
    <col min="1" max="1" width="54.7109375" style="1" customWidth="1"/>
    <col min="2" max="2" width="17.28515625" style="2" bestFit="1" customWidth="1"/>
    <col min="3" max="3" width="16.42578125" style="2" bestFit="1" customWidth="1"/>
    <col min="4" max="16384" width="9.140625" style="1"/>
  </cols>
  <sheetData>
    <row r="1" spans="1:3" ht="14.25" customHeight="1" x14ac:dyDescent="0.2">
      <c r="C1" s="3" t="s">
        <v>0</v>
      </c>
    </row>
    <row r="2" spans="1:3" ht="15.75" customHeight="1" x14ac:dyDescent="0.25">
      <c r="A2" s="4" t="s">
        <v>1</v>
      </c>
      <c r="B2" s="5" t="s">
        <v>2</v>
      </c>
      <c r="C2" s="5" t="s">
        <v>3</v>
      </c>
    </row>
    <row r="3" spans="1:3" ht="14.25" customHeight="1" x14ac:dyDescent="0.2">
      <c r="A3" s="6" t="s">
        <v>26</v>
      </c>
      <c r="B3" s="18">
        <v>5461152</v>
      </c>
      <c r="C3" s="7">
        <f>5461152+8600</f>
        <v>5469752</v>
      </c>
    </row>
    <row r="4" spans="1:3" ht="14.25" customHeight="1" x14ac:dyDescent="0.2">
      <c r="A4" s="6" t="s">
        <v>4</v>
      </c>
      <c r="B4" s="18">
        <v>1210</v>
      </c>
      <c r="C4" s="7">
        <v>1210</v>
      </c>
    </row>
    <row r="5" spans="1:3" ht="14.25" customHeight="1" x14ac:dyDescent="0.2">
      <c r="A5" s="6" t="s">
        <v>25</v>
      </c>
      <c r="B5" s="18">
        <v>1330</v>
      </c>
      <c r="C5" s="7">
        <v>1700</v>
      </c>
    </row>
    <row r="6" spans="1:3" ht="14.25" customHeight="1" x14ac:dyDescent="0.2">
      <c r="A6" s="8" t="s">
        <v>9</v>
      </c>
      <c r="B6" s="18">
        <v>257871</v>
      </c>
      <c r="C6" s="7">
        <f>272303+15</f>
        <v>272318</v>
      </c>
    </row>
    <row r="7" spans="1:3" ht="14.25" customHeight="1" x14ac:dyDescent="0.2">
      <c r="A7" s="6" t="s">
        <v>5</v>
      </c>
      <c r="B7" s="18">
        <v>32657.3</v>
      </c>
      <c r="C7" s="7">
        <f>33301.3-57</f>
        <v>33244.300000000003</v>
      </c>
    </row>
    <row r="8" spans="1:3" ht="14.25" customHeight="1" x14ac:dyDescent="0.2">
      <c r="A8" s="6" t="s">
        <v>6</v>
      </c>
      <c r="B8" s="18">
        <v>3025</v>
      </c>
      <c r="C8" s="7">
        <v>3312</v>
      </c>
    </row>
    <row r="9" spans="1:3" ht="14.25" customHeight="1" x14ac:dyDescent="0.2">
      <c r="A9" s="6" t="s">
        <v>33</v>
      </c>
      <c r="B9" s="18">
        <v>154510</v>
      </c>
      <c r="C9" s="7">
        <f>160260-1+165+211+683+12538+6000</f>
        <v>179856</v>
      </c>
    </row>
    <row r="10" spans="1:3" ht="14.25" customHeight="1" x14ac:dyDescent="0.2">
      <c r="A10" s="10" t="s">
        <v>11</v>
      </c>
      <c r="B10" s="18">
        <v>1065</v>
      </c>
      <c r="C10" s="7">
        <v>1365</v>
      </c>
    </row>
    <row r="11" spans="1:3" ht="14.25" customHeight="1" x14ac:dyDescent="0.2">
      <c r="A11" s="6" t="s">
        <v>7</v>
      </c>
      <c r="B11" s="18">
        <v>10210</v>
      </c>
      <c r="C11" s="7">
        <v>10210</v>
      </c>
    </row>
    <row r="12" spans="1:3" ht="14.25" customHeight="1" x14ac:dyDescent="0.2">
      <c r="A12" s="6" t="s">
        <v>8</v>
      </c>
      <c r="B12" s="18">
        <v>4000.2</v>
      </c>
      <c r="C12" s="7">
        <v>4000.2</v>
      </c>
    </row>
    <row r="13" spans="1:3" ht="14.25" customHeight="1" x14ac:dyDescent="0.2">
      <c r="A13" s="6" t="s">
        <v>31</v>
      </c>
      <c r="B13" s="18">
        <v>109631.5</v>
      </c>
      <c r="C13" s="7">
        <v>109631.5</v>
      </c>
    </row>
    <row r="14" spans="1:3" ht="14.25" customHeight="1" x14ac:dyDescent="0.2">
      <c r="A14" s="6" t="s">
        <v>32</v>
      </c>
      <c r="B14" s="18">
        <v>25012</v>
      </c>
      <c r="C14" s="7">
        <v>25012</v>
      </c>
    </row>
    <row r="15" spans="1:3" ht="14.25" customHeight="1" x14ac:dyDescent="0.2">
      <c r="A15" s="255" t="s">
        <v>359</v>
      </c>
      <c r="B15" s="18">
        <v>0</v>
      </c>
      <c r="C15" s="7">
        <f>9552615-720</f>
        <v>9551895</v>
      </c>
    </row>
    <row r="16" spans="1:3" ht="14.25" customHeight="1" x14ac:dyDescent="0.2">
      <c r="A16" s="255" t="s">
        <v>360</v>
      </c>
      <c r="B16" s="18">
        <v>0</v>
      </c>
      <c r="C16" s="7">
        <v>1383682</v>
      </c>
    </row>
    <row r="17" spans="1:3" ht="14.25" customHeight="1" x14ac:dyDescent="0.2">
      <c r="A17" s="255" t="s">
        <v>361</v>
      </c>
      <c r="B17" s="18">
        <v>0</v>
      </c>
      <c r="C17" s="7">
        <v>6504</v>
      </c>
    </row>
    <row r="18" spans="1:3" ht="14.25" customHeight="1" x14ac:dyDescent="0.2">
      <c r="A18" s="255" t="s">
        <v>362</v>
      </c>
      <c r="B18" s="18">
        <v>0</v>
      </c>
      <c r="C18" s="7">
        <v>655</v>
      </c>
    </row>
    <row r="19" spans="1:3" ht="14.25" customHeight="1" x14ac:dyDescent="0.2">
      <c r="A19" s="255" t="s">
        <v>363</v>
      </c>
      <c r="B19" s="18">
        <v>0</v>
      </c>
      <c r="C19" s="7">
        <f>2206+3320</f>
        <v>5526</v>
      </c>
    </row>
    <row r="20" spans="1:3" ht="14.25" customHeight="1" x14ac:dyDescent="0.2">
      <c r="A20" s="255" t="s">
        <v>364</v>
      </c>
      <c r="B20" s="18">
        <v>0</v>
      </c>
      <c r="C20" s="7">
        <f>42350-1+2042</f>
        <v>44391</v>
      </c>
    </row>
    <row r="21" spans="1:3" ht="14.25" customHeight="1" x14ac:dyDescent="0.2">
      <c r="A21" s="256" t="s">
        <v>365</v>
      </c>
      <c r="B21" s="18">
        <v>0</v>
      </c>
      <c r="C21" s="7">
        <v>10495</v>
      </c>
    </row>
    <row r="22" spans="1:3" ht="14.25" customHeight="1" x14ac:dyDescent="0.2">
      <c r="A22" s="10" t="s">
        <v>19</v>
      </c>
      <c r="B22" s="19">
        <v>10529</v>
      </c>
      <c r="C22" s="11">
        <v>11413</v>
      </c>
    </row>
    <row r="23" spans="1:3" ht="14.25" customHeight="1" x14ac:dyDescent="0.2">
      <c r="A23" s="10" t="s">
        <v>10</v>
      </c>
      <c r="B23" s="19">
        <v>34000</v>
      </c>
      <c r="C23" s="11">
        <v>34000</v>
      </c>
    </row>
    <row r="24" spans="1:3" ht="14.25" customHeight="1" x14ac:dyDescent="0.2">
      <c r="A24" s="10" t="s">
        <v>366</v>
      </c>
      <c r="B24" s="19">
        <v>0</v>
      </c>
      <c r="C24" s="11">
        <f>349242-1+6216+1435</f>
        <v>356892</v>
      </c>
    </row>
    <row r="25" spans="1:3" ht="14.25" customHeight="1" x14ac:dyDescent="0.2">
      <c r="A25" s="10" t="s">
        <v>367</v>
      </c>
      <c r="B25" s="19">
        <v>0</v>
      </c>
      <c r="C25" s="11">
        <f>71942+27+41</f>
        <v>72010</v>
      </c>
    </row>
    <row r="26" spans="1:3" ht="13.5" customHeight="1" x14ac:dyDescent="0.25">
      <c r="A26" s="4" t="s">
        <v>12</v>
      </c>
      <c r="B26" s="20">
        <f>SUM(B3:B25)</f>
        <v>6106203</v>
      </c>
      <c r="C26" s="12">
        <f>SUM(C3:C25)</f>
        <v>17589074</v>
      </c>
    </row>
    <row r="27" spans="1:3" ht="14.25" customHeight="1" x14ac:dyDescent="0.2">
      <c r="A27" s="13" t="s">
        <v>13</v>
      </c>
      <c r="B27" s="24">
        <v>-10527</v>
      </c>
      <c r="C27" s="24">
        <v>-11411</v>
      </c>
    </row>
    <row r="28" spans="1:3" ht="15.75" thickBot="1" x14ac:dyDescent="0.3">
      <c r="A28" s="14" t="s">
        <v>14</v>
      </c>
      <c r="B28" s="15">
        <f>B26+B27</f>
        <v>6095676</v>
      </c>
      <c r="C28" s="15">
        <f>C26+C27</f>
        <v>17577663</v>
      </c>
    </row>
    <row r="29" spans="1:3" ht="13.5" thickTop="1" x14ac:dyDescent="0.2">
      <c r="A29" s="16"/>
      <c r="B29" s="21"/>
    </row>
    <row r="30" spans="1:3" ht="15.75" customHeight="1" x14ac:dyDescent="0.25">
      <c r="A30" s="4" t="s">
        <v>16</v>
      </c>
      <c r="B30" s="22" t="s">
        <v>2</v>
      </c>
      <c r="C30" s="5" t="s">
        <v>3</v>
      </c>
    </row>
    <row r="31" spans="1:3" ht="14.25" x14ac:dyDescent="0.2">
      <c r="A31" s="8" t="s">
        <v>27</v>
      </c>
      <c r="B31" s="23">
        <v>961641</v>
      </c>
      <c r="C31" s="25">
        <f>1360542+27+15+683-786+12538+8600+6000</f>
        <v>1387619</v>
      </c>
    </row>
    <row r="32" spans="1:3" ht="14.25" x14ac:dyDescent="0.2">
      <c r="A32" s="8" t="s">
        <v>28</v>
      </c>
      <c r="B32" s="23">
        <v>630915</v>
      </c>
      <c r="C32" s="25">
        <v>635717</v>
      </c>
    </row>
    <row r="33" spans="1:3" ht="14.25" x14ac:dyDescent="0.2">
      <c r="A33" s="8" t="s">
        <v>29</v>
      </c>
      <c r="B33" s="23">
        <v>3385644</v>
      </c>
      <c r="C33" s="25">
        <f>3553956-1+165+211-57</f>
        <v>3554274</v>
      </c>
    </row>
    <row r="34" spans="1:3" ht="14.25" x14ac:dyDescent="0.2">
      <c r="A34" s="255" t="s">
        <v>359</v>
      </c>
      <c r="B34" s="23">
        <v>0</v>
      </c>
      <c r="C34" s="25">
        <f>9552615-720</f>
        <v>9551895</v>
      </c>
    </row>
    <row r="35" spans="1:3" ht="14.25" x14ac:dyDescent="0.2">
      <c r="A35" s="255" t="s">
        <v>360</v>
      </c>
      <c r="B35" s="23">
        <v>0</v>
      </c>
      <c r="C35" s="25">
        <v>1383682</v>
      </c>
    </row>
    <row r="36" spans="1:3" ht="14.25" x14ac:dyDescent="0.2">
      <c r="A36" s="255" t="s">
        <v>361</v>
      </c>
      <c r="B36" s="23">
        <v>0</v>
      </c>
      <c r="C36" s="25">
        <v>6504</v>
      </c>
    </row>
    <row r="37" spans="1:3" ht="14.25" x14ac:dyDescent="0.2">
      <c r="A37" s="255" t="s">
        <v>362</v>
      </c>
      <c r="B37" s="23">
        <v>0</v>
      </c>
      <c r="C37" s="25">
        <v>655</v>
      </c>
    </row>
    <row r="38" spans="1:3" ht="14.25" x14ac:dyDescent="0.2">
      <c r="A38" s="255" t="s">
        <v>363</v>
      </c>
      <c r="B38" s="23">
        <v>0</v>
      </c>
      <c r="C38" s="25">
        <f>2206+3320</f>
        <v>5526</v>
      </c>
    </row>
    <row r="39" spans="1:3" ht="14.25" x14ac:dyDescent="0.2">
      <c r="A39" s="255" t="s">
        <v>364</v>
      </c>
      <c r="B39" s="23">
        <v>0</v>
      </c>
      <c r="C39" s="25">
        <f>42350-1+2042</f>
        <v>44391</v>
      </c>
    </row>
    <row r="40" spans="1:3" ht="14.25" x14ac:dyDescent="0.2">
      <c r="A40" s="256" t="s">
        <v>365</v>
      </c>
      <c r="B40" s="23">
        <v>0</v>
      </c>
      <c r="C40" s="25">
        <v>10495</v>
      </c>
    </row>
    <row r="41" spans="1:3" ht="14.25" x14ac:dyDescent="0.2">
      <c r="A41" s="10" t="s">
        <v>19</v>
      </c>
      <c r="B41" s="23">
        <v>10529</v>
      </c>
      <c r="C41" s="25">
        <v>11413</v>
      </c>
    </row>
    <row r="42" spans="1:3" ht="14.25" x14ac:dyDescent="0.2">
      <c r="A42" s="10" t="s">
        <v>10</v>
      </c>
      <c r="B42" s="23">
        <v>34000</v>
      </c>
      <c r="C42" s="25">
        <v>34000</v>
      </c>
    </row>
    <row r="43" spans="1:3" ht="14.25" x14ac:dyDescent="0.2">
      <c r="A43" s="10" t="s">
        <v>366</v>
      </c>
      <c r="B43" s="23">
        <v>0</v>
      </c>
      <c r="C43" s="25">
        <f>297543-1+1435</f>
        <v>298977</v>
      </c>
    </row>
    <row r="44" spans="1:3" ht="14.25" x14ac:dyDescent="0.2">
      <c r="A44" s="10" t="s">
        <v>30</v>
      </c>
      <c r="B44" s="23">
        <v>1177726</v>
      </c>
      <c r="C44" s="25">
        <f>1466515+307+19131+3622+11057+2563+1270+250</f>
        <v>1504715</v>
      </c>
    </row>
    <row r="45" spans="1:3" ht="14.25" x14ac:dyDescent="0.2">
      <c r="A45" s="10" t="s">
        <v>367</v>
      </c>
      <c r="B45" s="23">
        <v>0</v>
      </c>
      <c r="C45" s="25">
        <f>17536+41</f>
        <v>17577</v>
      </c>
    </row>
    <row r="46" spans="1:3" ht="14.25" customHeight="1" x14ac:dyDescent="0.25">
      <c r="A46" s="4" t="s">
        <v>17</v>
      </c>
      <c r="B46" s="20">
        <f>SUM(B31:B45)</f>
        <v>6200455</v>
      </c>
      <c r="C46" s="12">
        <f>SUM(C31:C45)</f>
        <v>18447440</v>
      </c>
    </row>
    <row r="47" spans="1:3" ht="14.25" x14ac:dyDescent="0.2">
      <c r="A47" s="13" t="s">
        <v>13</v>
      </c>
      <c r="B47" s="24">
        <v>-10527</v>
      </c>
      <c r="C47" s="24">
        <v>-11411</v>
      </c>
    </row>
    <row r="48" spans="1:3" ht="15.75" thickBot="1" x14ac:dyDescent="0.3">
      <c r="A48" s="14" t="s">
        <v>18</v>
      </c>
      <c r="B48" s="15">
        <f>+B46+B47</f>
        <v>6189928</v>
      </c>
      <c r="C48" s="15">
        <f>+C46+C47</f>
        <v>18436029</v>
      </c>
    </row>
    <row r="49" spans="1:3" ht="13.5" thickTop="1" x14ac:dyDescent="0.2">
      <c r="A49" s="16" t="s">
        <v>15</v>
      </c>
      <c r="B49" s="21"/>
    </row>
    <row r="50" spans="1:3" ht="14.25" x14ac:dyDescent="0.2">
      <c r="B50" s="1"/>
      <c r="C50" s="9"/>
    </row>
    <row r="51" spans="1:3" ht="14.25" x14ac:dyDescent="0.2">
      <c r="A51" s="10" t="s">
        <v>21</v>
      </c>
      <c r="B51" s="19">
        <v>440593</v>
      </c>
      <c r="C51" s="11">
        <f>1241549+307+19131+3622+11057+2563+1270+250</f>
        <v>1279749</v>
      </c>
    </row>
    <row r="52" spans="1:3" ht="14.25" x14ac:dyDescent="0.2">
      <c r="A52" s="26" t="s">
        <v>20</v>
      </c>
      <c r="B52" s="27">
        <v>346341</v>
      </c>
      <c r="C52" s="28">
        <f>414381+6216+786</f>
        <v>421383</v>
      </c>
    </row>
    <row r="53" spans="1:3" ht="15.75" thickBot="1" x14ac:dyDescent="0.3">
      <c r="A53" s="14" t="s">
        <v>22</v>
      </c>
      <c r="B53" s="15">
        <f>+B51-B52</f>
        <v>94252</v>
      </c>
      <c r="C53" s="15">
        <f>+C51-C52</f>
        <v>858366</v>
      </c>
    </row>
    <row r="54" spans="1:3" ht="15" thickTop="1" x14ac:dyDescent="0.2">
      <c r="A54" s="10"/>
      <c r="B54" s="29"/>
      <c r="C54" s="30"/>
    </row>
    <row r="55" spans="1:3" ht="15" thickBot="1" x14ac:dyDescent="0.25">
      <c r="A55" s="10"/>
      <c r="B55" s="29"/>
      <c r="C55" s="30"/>
    </row>
    <row r="56" spans="1:3" ht="15.75" thickBot="1" x14ac:dyDescent="0.3">
      <c r="A56" s="31" t="s">
        <v>23</v>
      </c>
      <c r="B56" s="32">
        <f>+B28+B51</f>
        <v>6536269</v>
      </c>
      <c r="C56" s="33">
        <f>+C28+C51</f>
        <v>18857412</v>
      </c>
    </row>
    <row r="57" spans="1:3" ht="15.75" thickBot="1" x14ac:dyDescent="0.3">
      <c r="A57" s="31" t="s">
        <v>24</v>
      </c>
      <c r="B57" s="32">
        <f>+B48+B52</f>
        <v>6536269</v>
      </c>
      <c r="C57" s="33">
        <f>+C48+C52</f>
        <v>18857412</v>
      </c>
    </row>
    <row r="58" spans="1:3" x14ac:dyDescent="0.2">
      <c r="B58" s="1"/>
    </row>
    <row r="59" spans="1:3" ht="14.25" x14ac:dyDescent="0.2">
      <c r="B59" s="1"/>
      <c r="C59" s="17"/>
    </row>
    <row r="60" spans="1:3" ht="14.25" x14ac:dyDescent="0.2">
      <c r="B60" s="1"/>
      <c r="C60" s="17"/>
    </row>
    <row r="61" spans="1:3" x14ac:dyDescent="0.2">
      <c r="B61" s="1"/>
    </row>
    <row r="62" spans="1:3" x14ac:dyDescent="0.2">
      <c r="B62" s="1"/>
    </row>
    <row r="63" spans="1:3" x14ac:dyDescent="0.2">
      <c r="B63" s="1"/>
    </row>
    <row r="64" spans="1:3" x14ac:dyDescent="0.2">
      <c r="B64" s="1"/>
    </row>
    <row r="65" spans="2:3" x14ac:dyDescent="0.2">
      <c r="B65" s="1"/>
    </row>
    <row r="69" spans="2:3" x14ac:dyDescent="0.2">
      <c r="B69" s="1"/>
      <c r="C69" s="1"/>
    </row>
    <row r="70" spans="2:3" x14ac:dyDescent="0.2">
      <c r="B70" s="1"/>
      <c r="C70" s="1"/>
    </row>
    <row r="71" spans="2:3" x14ac:dyDescent="0.2">
      <c r="B71" s="1"/>
      <c r="C71" s="1"/>
    </row>
    <row r="72" spans="2:3" x14ac:dyDescent="0.2">
      <c r="B72" s="1"/>
      <c r="C72" s="1"/>
    </row>
    <row r="73" spans="2:3" x14ac:dyDescent="0.2">
      <c r="B73" s="1"/>
      <c r="C73" s="1"/>
    </row>
    <row r="74" spans="2:3" x14ac:dyDescent="0.2">
      <c r="B74" s="1"/>
      <c r="C74" s="1"/>
    </row>
    <row r="80" spans="2:3" x14ac:dyDescent="0.2">
      <c r="B80" s="1"/>
      <c r="C80" s="1"/>
    </row>
    <row r="81" spans="2:3" x14ac:dyDescent="0.2">
      <c r="B81" s="1"/>
      <c r="C81" s="1"/>
    </row>
    <row r="84" spans="2:3" x14ac:dyDescent="0.2">
      <c r="B84" s="1"/>
      <c r="C84" s="1"/>
    </row>
    <row r="85" spans="2:3" x14ac:dyDescent="0.2">
      <c r="B85" s="1"/>
      <c r="C85" s="1"/>
    </row>
    <row r="99" spans="2:3" x14ac:dyDescent="0.2">
      <c r="B99" s="1"/>
      <c r="C99" s="1"/>
    </row>
    <row r="100" spans="2:3" x14ac:dyDescent="0.2">
      <c r="B100" s="1"/>
      <c r="C100" s="1"/>
    </row>
    <row r="103" spans="2:3" x14ac:dyDescent="0.2">
      <c r="B103" s="1"/>
      <c r="C103" s="1"/>
    </row>
    <row r="104" spans="2:3" x14ac:dyDescent="0.2">
      <c r="B104" s="1"/>
      <c r="C104" s="1"/>
    </row>
  </sheetData>
  <phoneticPr fontId="1" type="noConversion"/>
  <pageMargins left="0.98425196850393704" right="0.98425196850393704" top="0.55118110236220474" bottom="0.9055118110236221" header="0.31496062992125984" footer="0.39370078740157483"/>
  <pageSetup paperSize="9" scale="92" firstPageNumber="71" orientation="portrait" useFirstPageNumber="1" r:id="rId1"/>
  <headerFooter alignWithMargins="0">
    <oddHeader>&amp;C&amp;"Arial,Kurzíva"Příloha č. 7 - Upravený rozpočet Olomouckého kraje na rok 2020 po schválení rozpočtových změn</oddHeader>
    <oddFooter xml:space="preserve">&amp;L&amp;"Arial,Kurzíva"Zastupitelstvo OK 22.6.2020
8.1. - Rozpočet Olomouckého kraje 2020 - rozpočtové změny 
Příloha č.7: Upravený rozpočet OK na rok 2020 po schválení rozpočtových změn&amp;R&amp;"Arial,Kurzíva"Strana &amp;P (celkem 71)&amp;"Arial,Obyčejné"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6</vt:i4>
      </vt:variant>
    </vt:vector>
  </HeadingPairs>
  <TitlesOfParts>
    <vt:vector size="13" baseType="lpstr">
      <vt:lpstr>Příloha č. 1</vt:lpstr>
      <vt:lpstr>Příloha č. 2</vt:lpstr>
      <vt:lpstr>Příloha č. 3</vt:lpstr>
      <vt:lpstr>Příloha č. 4</vt:lpstr>
      <vt:lpstr>Příloha č. 5</vt:lpstr>
      <vt:lpstr>Příloha č. 6</vt:lpstr>
      <vt:lpstr>Příloha  č. 7</vt:lpstr>
      <vt:lpstr>'Příloha č. 1'!Oblast_tisku</vt:lpstr>
      <vt:lpstr>'Příloha č. 2'!Oblast_tisku</vt:lpstr>
      <vt:lpstr>'Příloha č. 3'!Oblast_tisku</vt:lpstr>
      <vt:lpstr>'Příloha č. 4'!Oblast_tisku</vt:lpstr>
      <vt:lpstr>'Příloha č. 5'!Oblast_tisku</vt:lpstr>
      <vt:lpstr>'Příloha č. 6'!Oblast_tisku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2020-06-02T13:43:09Z</cp:lastPrinted>
  <dcterms:created xsi:type="dcterms:W3CDTF">2007-02-21T09:44:06Z</dcterms:created>
  <dcterms:modified xsi:type="dcterms:W3CDTF">2020-06-02T14:01:05Z</dcterms:modified>
</cp:coreProperties>
</file>